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315" yWindow="15" windowWidth="20145" windowHeight="2235"/>
  </bookViews>
  <sheets>
    <sheet name="Menu" sheetId="1" r:id="rId1"/>
    <sheet name="Activity Definitions" sheetId="2" r:id="rId2"/>
    <sheet name="Activity Classification" sheetId="3" r:id="rId3"/>
    <sheet name="Service providers" sheetId="6" r:id="rId4"/>
    <sheet name="Indirect vs Direct" sheetId="4" r:id="rId5"/>
    <sheet name="Central expenditures-NSP" sheetId="5" r:id="rId6"/>
    <sheet name="Central expenditures-OST" sheetId="7" r:id="rId7"/>
    <sheet name="Site staff-NSP" sheetId="8" r:id="rId8"/>
    <sheet name="Site staff-OST" sheetId="9" r:id="rId9"/>
    <sheet name="Commodities-NSP" sheetId="11" r:id="rId10"/>
    <sheet name="Commodities-OST" sheetId="27" r:id="rId11"/>
    <sheet name="Other direct-NSP&amp;OST" sheetId="28" r:id="rId12"/>
    <sheet name="Medical equipment-NSP" sheetId="17" r:id="rId13"/>
    <sheet name="Medical equipment-OST" sheetId="18" r:id="rId14"/>
    <sheet name="Med equip-NSP-HIDE" sheetId="29" state="hidden" r:id="rId15"/>
    <sheet name="Med equip-OST-HIDE" sheetId="30" state="hidden" r:id="rId16"/>
    <sheet name="Non-medical equipment-NSP" sheetId="19" r:id="rId17"/>
    <sheet name="Non-medical equipment-OST" sheetId="20" r:id="rId18"/>
    <sheet name="Site overhead- NSP &amp; OST" sheetId="22" r:id="rId19"/>
    <sheet name="TOTAL EXPENDITURE" sheetId="23" r:id="rId20"/>
    <sheet name="Central + Staff calc- HIDE" sheetId="24" state="hidden" r:id="rId21"/>
    <sheet name="NM equip and OH calc-HIDE" sheetId="25" state="hidden" r:id="rId22"/>
    <sheet name="Dropdown sheet-HIDE" sheetId="10" state="hidden" r:id="rId23"/>
    <sheet name="Dropdown 2-HIDE" sheetId="26" state="hidden" r:id="rId24"/>
    <sheet name="Funding source calc-HIDE" sheetId="33" state="hidden" r:id="rId25"/>
  </sheets>
  <definedNames>
    <definedName name="Funding_source">'Dropdown 2-HIDE'!$L$2:$L$4</definedName>
    <definedName name="fundsource">'Dropdown 2-HIDE'!$L$2:$L$4</definedName>
    <definedName name="NSPcomm">'Dropdown sheet-HIDE'!$A$2:$A$42</definedName>
    <definedName name="NSPfull">'Activity Definitions'!$A$6:$A$31</definedName>
    <definedName name="NSPlist">'Dropdown 2-HIDE'!$A$1:$C$1</definedName>
    <definedName name="NSPmedequip">'Dropdown sheet-HIDE'!$C$2:$C$42</definedName>
    <definedName name="NSPnonmedequip">'Dropdown sheet-HIDE'!$D$2:$D$42</definedName>
    <definedName name="NSPonly">'Dropdown 2-HIDE'!$N$2:$N$3</definedName>
    <definedName name="NSPotherdirect">'Dropdown sheet-HIDE'!$B$2:$B$42</definedName>
    <definedName name="NSPshort">'Activity Definitions'!$A$8:$A$31</definedName>
    <definedName name="NSPsitelist">'Service providers'!$A$13:$A$159</definedName>
    <definedName name="OSTcomm">'Dropdown sheet-HIDE'!$E$2:$E$42</definedName>
    <definedName name="OSTfull">'Activity Definitions'!$C$6:$C$31</definedName>
    <definedName name="OSTlist">'Dropdown 2-HIDE'!$D$1:$F$1</definedName>
    <definedName name="OSTmedequip">'Dropdown sheet-HIDE'!$G$2:$G$42</definedName>
    <definedName name="OSTnonmedequip">'Dropdown sheet-HIDE'!$H$2:$H$42</definedName>
    <definedName name="OSTonly">'Dropdown 2-HIDE'!$O$2:$O$3</definedName>
    <definedName name="OSTotherdirect">'Dropdown sheet-HIDE'!$F$2:$F$41</definedName>
    <definedName name="OSTshort">'Activity Definitions'!$C$8:$C$31</definedName>
    <definedName name="OSTsitelist">'Service providers'!$I$13:$I$159</definedName>
    <definedName name="YearOne">Menu!$E$7</definedName>
    <definedName name="YearTwo">Menu!$E$8</definedName>
    <definedName name="Yes">'Dropdown 2-HIDE'!$J$2:$J$3</definedName>
    <definedName name="ОЗТ_Выс_Приор">'Dropdown 2-HIDE'!$D$2:$D$22</definedName>
    <definedName name="ОЗТ_Низ_Приор">'Dropdown 2-HIDE'!$F$2:$G$23</definedName>
    <definedName name="ОЗТ_Сред_Приор">'Dropdown 2-HIDE'!$E$2:$E$22</definedName>
    <definedName name="ПИШ_Выс_Приор">'Dropdown 2-HIDE'!$A$2:$A$22</definedName>
    <definedName name="ПИШ_Низ_Приор">'Dropdown 2-HIDE'!$C$2:$C$22</definedName>
    <definedName name="ПИШ_Сред_Приор">'Dropdown 2-HIDE'!$B$2:$B$22</definedName>
  </definedNames>
  <calcPr calcId="145621"/>
  <extLst>
    <ext xmlns:mx="http://schemas.microsoft.com/office/mac/excel/2008/main" uri="http://schemas.microsoft.com/office/mac/excel/2008/main">
      <mx:ArchID Flags="2"/>
    </ext>
  </extLst>
</workbook>
</file>

<file path=xl/calcChain.xml><?xml version="1.0" encoding="utf-8"?>
<calcChain xmlns="http://schemas.openxmlformats.org/spreadsheetml/2006/main">
  <c r="B4" i="33" l="1"/>
  <c r="A13" i="20"/>
  <c r="A11" i="20"/>
  <c r="I3" i="25"/>
  <c r="AA49" i="24"/>
  <c r="S43" i="24"/>
  <c r="AR4" i="29"/>
  <c r="AS4" i="29" s="1"/>
  <c r="A12" i="17"/>
  <c r="L16" i="8"/>
  <c r="C8" i="8"/>
  <c r="I19" i="7"/>
  <c r="O99" i="6"/>
  <c r="O98" i="6"/>
  <c r="O97" i="6"/>
  <c r="K97" i="6"/>
  <c r="C34" i="6"/>
  <c r="C13" i="6"/>
  <c r="D13" i="23" l="1"/>
  <c r="C64" i="23" l="1"/>
  <c r="C63" i="23"/>
  <c r="C62" i="23"/>
  <c r="B64" i="23"/>
  <c r="B63" i="23"/>
  <c r="B62" i="23"/>
  <c r="C67" i="23"/>
  <c r="C66" i="23"/>
  <c r="C68" i="23"/>
  <c r="B68" i="23"/>
  <c r="B67" i="23"/>
  <c r="B66" i="23"/>
  <c r="S4" i="25"/>
  <c r="T4" i="25"/>
  <c r="S5" i="25"/>
  <c r="T5" i="25"/>
  <c r="S6" i="25"/>
  <c r="T6" i="25"/>
  <c r="S7" i="25"/>
  <c r="U7" i="25" s="1"/>
  <c r="T7" i="25"/>
  <c r="V7" i="25" s="1"/>
  <c r="S8" i="25"/>
  <c r="T8" i="25"/>
  <c r="S9" i="25"/>
  <c r="U9" i="25" s="1"/>
  <c r="T9" i="25"/>
  <c r="V9" i="25" s="1"/>
  <c r="S10" i="25"/>
  <c r="T10" i="25"/>
  <c r="S11" i="25"/>
  <c r="T11" i="25"/>
  <c r="V11" i="25" s="1"/>
  <c r="S12" i="25"/>
  <c r="T12" i="25"/>
  <c r="S13" i="25"/>
  <c r="T13" i="25"/>
  <c r="S14" i="25"/>
  <c r="T14" i="25"/>
  <c r="S15" i="25"/>
  <c r="U15" i="25" s="1"/>
  <c r="T15" i="25"/>
  <c r="V15" i="25" s="1"/>
  <c r="S16" i="25"/>
  <c r="T16" i="25"/>
  <c r="S17" i="25"/>
  <c r="U17" i="25" s="1"/>
  <c r="T17" i="25"/>
  <c r="V17" i="25" s="1"/>
  <c r="S18" i="25"/>
  <c r="T18" i="25"/>
  <c r="S19" i="25"/>
  <c r="U19" i="25" s="1"/>
  <c r="T19" i="25"/>
  <c r="S20" i="25"/>
  <c r="T20" i="25"/>
  <c r="S21" i="25"/>
  <c r="T21" i="25"/>
  <c r="V21" i="25" s="1"/>
  <c r="S22" i="25"/>
  <c r="T22" i="25"/>
  <c r="S23" i="25"/>
  <c r="T23" i="25"/>
  <c r="V23" i="25" s="1"/>
  <c r="S24" i="25"/>
  <c r="T24" i="25"/>
  <c r="S25" i="25"/>
  <c r="T25" i="25"/>
  <c r="V25" i="25" s="1"/>
  <c r="S26" i="25"/>
  <c r="T26" i="25"/>
  <c r="S27" i="25"/>
  <c r="U27" i="25" s="1"/>
  <c r="T27" i="25"/>
  <c r="V27" i="25" s="1"/>
  <c r="S28" i="25"/>
  <c r="T28" i="25"/>
  <c r="S29" i="25"/>
  <c r="U29" i="25" s="1"/>
  <c r="T29" i="25"/>
  <c r="V29" i="25" s="1"/>
  <c r="S30" i="25"/>
  <c r="T30" i="25"/>
  <c r="S31" i="25"/>
  <c r="T31" i="25"/>
  <c r="V31" i="25" s="1"/>
  <c r="S32" i="25"/>
  <c r="T32" i="25"/>
  <c r="S33" i="25"/>
  <c r="T33" i="25"/>
  <c r="S34" i="25"/>
  <c r="T34" i="25"/>
  <c r="S35" i="25"/>
  <c r="T35" i="25"/>
  <c r="V35" i="25" s="1"/>
  <c r="S36" i="25"/>
  <c r="T36" i="25"/>
  <c r="S37" i="25"/>
  <c r="T37" i="25"/>
  <c r="S38" i="25"/>
  <c r="T38" i="25"/>
  <c r="S39" i="25"/>
  <c r="U39" i="25" s="1"/>
  <c r="T39" i="25"/>
  <c r="V39" i="25" s="1"/>
  <c r="S40" i="25"/>
  <c r="T40" i="25"/>
  <c r="S41" i="25"/>
  <c r="U41" i="25" s="1"/>
  <c r="T41" i="25"/>
  <c r="V41" i="25" s="1"/>
  <c r="S42" i="25"/>
  <c r="T42" i="25"/>
  <c r="S43" i="25"/>
  <c r="T43" i="25"/>
  <c r="V43" i="25" s="1"/>
  <c r="S44" i="25"/>
  <c r="T44" i="25"/>
  <c r="S45" i="25"/>
  <c r="U45" i="25" s="1"/>
  <c r="T45" i="25"/>
  <c r="S46" i="25"/>
  <c r="T46" i="25"/>
  <c r="S47" i="25"/>
  <c r="T47" i="25"/>
  <c r="V47" i="25" s="1"/>
  <c r="S48" i="25"/>
  <c r="T48" i="25"/>
  <c r="S49" i="25"/>
  <c r="T49" i="25"/>
  <c r="V49" i="25" s="1"/>
  <c r="S50" i="25"/>
  <c r="T50" i="25"/>
  <c r="S51" i="25"/>
  <c r="T51" i="25"/>
  <c r="V51" i="25" s="1"/>
  <c r="S52" i="25"/>
  <c r="T52" i="25"/>
  <c r="S53" i="25"/>
  <c r="T53" i="25"/>
  <c r="V53" i="25" s="1"/>
  <c r="S54" i="25"/>
  <c r="T54" i="25"/>
  <c r="S55" i="25"/>
  <c r="T55" i="25"/>
  <c r="V55" i="25" s="1"/>
  <c r="S56" i="25"/>
  <c r="T56" i="25"/>
  <c r="S57" i="25"/>
  <c r="T57" i="25"/>
  <c r="V57" i="25" s="1"/>
  <c r="S58" i="25"/>
  <c r="T58" i="25"/>
  <c r="S59" i="25"/>
  <c r="T59" i="25"/>
  <c r="V59" i="25" s="1"/>
  <c r="S60" i="25"/>
  <c r="T60" i="25"/>
  <c r="S61" i="25"/>
  <c r="T61" i="25"/>
  <c r="V61" i="25" s="1"/>
  <c r="S62" i="25"/>
  <c r="T62" i="25"/>
  <c r="S63" i="25"/>
  <c r="T63" i="25"/>
  <c r="V63" i="25" s="1"/>
  <c r="S64" i="25"/>
  <c r="T64" i="25"/>
  <c r="S65" i="25"/>
  <c r="T65" i="25"/>
  <c r="V65" i="25" s="1"/>
  <c r="S66" i="25"/>
  <c r="T66" i="25"/>
  <c r="S67" i="25"/>
  <c r="T67" i="25"/>
  <c r="S68" i="25"/>
  <c r="T68" i="25"/>
  <c r="S69" i="25"/>
  <c r="T69" i="25"/>
  <c r="S70" i="25"/>
  <c r="T70" i="25"/>
  <c r="S71" i="25"/>
  <c r="T71" i="25"/>
  <c r="S72" i="25"/>
  <c r="T72" i="25"/>
  <c r="S73" i="25"/>
  <c r="T73" i="25"/>
  <c r="S74" i="25"/>
  <c r="T74" i="25"/>
  <c r="S75" i="25"/>
  <c r="T75" i="25"/>
  <c r="S76" i="25"/>
  <c r="T76" i="25"/>
  <c r="S77" i="25"/>
  <c r="T77" i="25"/>
  <c r="S78" i="25"/>
  <c r="T78" i="25"/>
  <c r="S79" i="25"/>
  <c r="T79" i="25"/>
  <c r="S80" i="25"/>
  <c r="T80" i="25"/>
  <c r="S81" i="25"/>
  <c r="T81" i="25"/>
  <c r="S82" i="25"/>
  <c r="T82" i="25"/>
  <c r="S83" i="25"/>
  <c r="T83" i="25"/>
  <c r="S84" i="25"/>
  <c r="T84" i="25"/>
  <c r="S85" i="25"/>
  <c r="T85" i="25"/>
  <c r="S86" i="25"/>
  <c r="T86" i="25"/>
  <c r="S87" i="25"/>
  <c r="T87" i="25"/>
  <c r="V87" i="25" s="1"/>
  <c r="S88" i="25"/>
  <c r="T88" i="25"/>
  <c r="S89" i="25"/>
  <c r="U89" i="25" s="1"/>
  <c r="T89" i="25"/>
  <c r="V89" i="25" s="1"/>
  <c r="S90" i="25"/>
  <c r="T90" i="25"/>
  <c r="S91" i="25"/>
  <c r="U91" i="25" s="1"/>
  <c r="T91" i="25"/>
  <c r="V91" i="25" s="1"/>
  <c r="S92" i="25"/>
  <c r="T92" i="25"/>
  <c r="S93" i="25"/>
  <c r="T93" i="25"/>
  <c r="S94" i="25"/>
  <c r="T94" i="25"/>
  <c r="S95" i="25"/>
  <c r="T95" i="25"/>
  <c r="V95" i="25" s="1"/>
  <c r="S96" i="25"/>
  <c r="T96" i="25"/>
  <c r="S97" i="25"/>
  <c r="U97" i="25" s="1"/>
  <c r="T97" i="25"/>
  <c r="V97" i="25" s="1"/>
  <c r="S98" i="25"/>
  <c r="T98" i="25"/>
  <c r="S99" i="25"/>
  <c r="U99" i="25" s="1"/>
  <c r="T99" i="25"/>
  <c r="S100" i="25"/>
  <c r="T100" i="25"/>
  <c r="S101" i="25"/>
  <c r="U101" i="25" s="1"/>
  <c r="T101" i="25"/>
  <c r="V101" i="25" s="1"/>
  <c r="S102" i="25"/>
  <c r="T102" i="25"/>
  <c r="S103" i="25"/>
  <c r="T103" i="25"/>
  <c r="V103" i="25" s="1"/>
  <c r="S104" i="25"/>
  <c r="T104" i="25"/>
  <c r="S105" i="25"/>
  <c r="T105" i="25"/>
  <c r="V105" i="25" s="1"/>
  <c r="S106" i="25"/>
  <c r="T106" i="25"/>
  <c r="S107" i="25"/>
  <c r="T107" i="25"/>
  <c r="S108" i="25"/>
  <c r="T108" i="25"/>
  <c r="S109" i="25"/>
  <c r="T109" i="25"/>
  <c r="V109" i="25" s="1"/>
  <c r="S110" i="25"/>
  <c r="T110" i="25"/>
  <c r="S111" i="25"/>
  <c r="U111" i="25" s="1"/>
  <c r="T111" i="25"/>
  <c r="S112" i="25"/>
  <c r="T112" i="25"/>
  <c r="S113" i="25"/>
  <c r="U113" i="25" s="1"/>
  <c r="T113" i="25"/>
  <c r="V113" i="25" s="1"/>
  <c r="S114" i="25"/>
  <c r="T114" i="25"/>
  <c r="S115" i="25"/>
  <c r="T115" i="25"/>
  <c r="V115" i="25" s="1"/>
  <c r="S116" i="25"/>
  <c r="T116" i="25"/>
  <c r="S117" i="25"/>
  <c r="T117" i="25"/>
  <c r="S118" i="25"/>
  <c r="T118" i="25"/>
  <c r="S119" i="25"/>
  <c r="U119" i="25" s="1"/>
  <c r="T119" i="25"/>
  <c r="V119" i="25" s="1"/>
  <c r="S120" i="25"/>
  <c r="T120" i="25"/>
  <c r="S121" i="25"/>
  <c r="U121" i="25" s="1"/>
  <c r="T121" i="25"/>
  <c r="V121" i="25" s="1"/>
  <c r="S122" i="25"/>
  <c r="T122" i="25"/>
  <c r="S123" i="25"/>
  <c r="U123" i="25" s="1"/>
  <c r="T123" i="25"/>
  <c r="S124" i="25"/>
  <c r="T124" i="25"/>
  <c r="S125" i="25"/>
  <c r="T125" i="25"/>
  <c r="V125" i="25" s="1"/>
  <c r="S126" i="25"/>
  <c r="T126" i="25"/>
  <c r="S127" i="25"/>
  <c r="T127" i="25"/>
  <c r="V127" i="25" s="1"/>
  <c r="S128" i="25"/>
  <c r="T128" i="25"/>
  <c r="S129" i="25"/>
  <c r="U129" i="25" s="1"/>
  <c r="T129" i="25"/>
  <c r="V129" i="25" s="1"/>
  <c r="S130" i="25"/>
  <c r="T130" i="25"/>
  <c r="S131" i="25"/>
  <c r="T131" i="25"/>
  <c r="S132" i="25"/>
  <c r="T132" i="25"/>
  <c r="S133" i="25"/>
  <c r="T133" i="25"/>
  <c r="V133" i="25" s="1"/>
  <c r="S134" i="25"/>
  <c r="T134" i="25"/>
  <c r="S135" i="25"/>
  <c r="U135" i="25" s="1"/>
  <c r="T135" i="25"/>
  <c r="V135" i="25" s="1"/>
  <c r="S136" i="25"/>
  <c r="T136" i="25"/>
  <c r="S137" i="25"/>
  <c r="U137" i="25" s="1"/>
  <c r="T137" i="25"/>
  <c r="V137" i="25" s="1"/>
  <c r="S138" i="25"/>
  <c r="T138" i="25"/>
  <c r="S139" i="25"/>
  <c r="T139" i="25"/>
  <c r="V139" i="25" s="1"/>
  <c r="S140" i="25"/>
  <c r="T140" i="25"/>
  <c r="S141" i="25"/>
  <c r="T141" i="25"/>
  <c r="V141" i="25" s="1"/>
  <c r="S142" i="25"/>
  <c r="T142" i="25"/>
  <c r="S143" i="25"/>
  <c r="U143" i="25" s="1"/>
  <c r="T143" i="25"/>
  <c r="V143" i="25" s="1"/>
  <c r="S144" i="25"/>
  <c r="T144" i="25"/>
  <c r="S145" i="25"/>
  <c r="T145" i="25"/>
  <c r="S146" i="25"/>
  <c r="T146" i="25"/>
  <c r="S147" i="25"/>
  <c r="U147" i="25" s="1"/>
  <c r="T147" i="25"/>
  <c r="V147" i="25" s="1"/>
  <c r="S148" i="25"/>
  <c r="T148" i="25"/>
  <c r="S149" i="25"/>
  <c r="T149" i="25"/>
  <c r="V149" i="25" s="1"/>
  <c r="A227" i="22"/>
  <c r="M247" i="22"/>
  <c r="L247" i="22"/>
  <c r="A247" i="22"/>
  <c r="M246" i="22"/>
  <c r="L246" i="22"/>
  <c r="A246" i="22"/>
  <c r="M245" i="22"/>
  <c r="L245" i="22"/>
  <c r="A245" i="22"/>
  <c r="M244" i="22"/>
  <c r="L244" i="22"/>
  <c r="A244" i="22"/>
  <c r="M243" i="22"/>
  <c r="L243" i="22"/>
  <c r="A243" i="22"/>
  <c r="M242" i="22"/>
  <c r="L242" i="22"/>
  <c r="A242" i="22"/>
  <c r="M241" i="22"/>
  <c r="L241" i="22"/>
  <c r="A241" i="22"/>
  <c r="M240" i="22"/>
  <c r="L240" i="22"/>
  <c r="A240" i="22"/>
  <c r="M239" i="22"/>
  <c r="L239" i="22"/>
  <c r="A239" i="22"/>
  <c r="M238" i="22"/>
  <c r="L238" i="22"/>
  <c r="A238" i="22"/>
  <c r="M237" i="22"/>
  <c r="L237" i="22"/>
  <c r="A237" i="22"/>
  <c r="M236" i="22"/>
  <c r="L236" i="22"/>
  <c r="A236" i="22"/>
  <c r="M235" i="22"/>
  <c r="L235" i="22"/>
  <c r="A235" i="22"/>
  <c r="M234" i="22"/>
  <c r="L234" i="22"/>
  <c r="A234" i="22"/>
  <c r="M233" i="22"/>
  <c r="L233" i="22"/>
  <c r="A233" i="22"/>
  <c r="M232" i="22"/>
  <c r="L232" i="22"/>
  <c r="A232" i="22"/>
  <c r="M231" i="22"/>
  <c r="L231" i="22"/>
  <c r="A231" i="22"/>
  <c r="M230" i="22"/>
  <c r="L230" i="22"/>
  <c r="A230" i="22"/>
  <c r="M229" i="22"/>
  <c r="L229" i="22"/>
  <c r="A229" i="22"/>
  <c r="M228" i="22"/>
  <c r="L228" i="22"/>
  <c r="A228" i="22"/>
  <c r="M227" i="22"/>
  <c r="L227" i="22"/>
  <c r="M226" i="22"/>
  <c r="L226" i="22"/>
  <c r="A226" i="22"/>
  <c r="M225" i="22"/>
  <c r="L225" i="22"/>
  <c r="A225" i="22"/>
  <c r="M224" i="22"/>
  <c r="L224" i="22"/>
  <c r="A224" i="22"/>
  <c r="M223" i="22"/>
  <c r="L223" i="22"/>
  <c r="A223" i="22"/>
  <c r="M222" i="22"/>
  <c r="L222" i="22"/>
  <c r="A222" i="22"/>
  <c r="M221" i="22"/>
  <c r="L221" i="22"/>
  <c r="A221" i="22"/>
  <c r="M220" i="22"/>
  <c r="L220" i="22"/>
  <c r="A220" i="22"/>
  <c r="M219" i="22"/>
  <c r="L219" i="22"/>
  <c r="A219" i="22"/>
  <c r="M218" i="22"/>
  <c r="L218" i="22"/>
  <c r="A218" i="22"/>
  <c r="M217" i="22"/>
  <c r="L217" i="22"/>
  <c r="A217" i="22"/>
  <c r="M216" i="22"/>
  <c r="L216" i="22"/>
  <c r="A216" i="22"/>
  <c r="M215" i="22"/>
  <c r="L215" i="22"/>
  <c r="A215" i="22"/>
  <c r="M214" i="22"/>
  <c r="L214" i="22"/>
  <c r="A214" i="22"/>
  <c r="M213" i="22"/>
  <c r="L213" i="22"/>
  <c r="A213" i="22"/>
  <c r="M212" i="22"/>
  <c r="L212" i="22"/>
  <c r="A212" i="22"/>
  <c r="M211" i="22"/>
  <c r="L211" i="22"/>
  <c r="A211" i="22"/>
  <c r="M210" i="22"/>
  <c r="L210" i="22"/>
  <c r="A210" i="22"/>
  <c r="M209" i="22"/>
  <c r="L209" i="22"/>
  <c r="A209" i="22"/>
  <c r="M208" i="22"/>
  <c r="L208" i="22"/>
  <c r="A208" i="22"/>
  <c r="M207" i="22"/>
  <c r="L207" i="22"/>
  <c r="A207" i="22"/>
  <c r="M206" i="22"/>
  <c r="L206" i="22"/>
  <c r="A206" i="22"/>
  <c r="E13" i="23"/>
  <c r="D9" i="23"/>
  <c r="D8" i="23"/>
  <c r="E9" i="23"/>
  <c r="E8" i="23"/>
  <c r="E15" i="23"/>
  <c r="D15" i="23"/>
  <c r="E14" i="23"/>
  <c r="D14" i="23"/>
  <c r="E11" i="23"/>
  <c r="D11" i="23"/>
  <c r="E10" i="23"/>
  <c r="D10" i="23"/>
  <c r="H15" i="5"/>
  <c r="H13" i="7"/>
  <c r="A212" i="5"/>
  <c r="N13" i="6"/>
  <c r="M13" i="6"/>
  <c r="L13" i="6"/>
  <c r="K13" i="6"/>
  <c r="N34" i="6"/>
  <c r="M34" i="6"/>
  <c r="L34" i="6"/>
  <c r="K34" i="6"/>
  <c r="N55" i="6"/>
  <c r="M55" i="6"/>
  <c r="L55" i="6"/>
  <c r="K55" i="6"/>
  <c r="N76" i="6"/>
  <c r="M76" i="6"/>
  <c r="L76" i="6"/>
  <c r="K76" i="6"/>
  <c r="N97" i="6"/>
  <c r="M97" i="6"/>
  <c r="L97" i="6"/>
  <c r="N118" i="6"/>
  <c r="M118" i="6"/>
  <c r="L118" i="6"/>
  <c r="K118" i="6"/>
  <c r="N139" i="6"/>
  <c r="M139" i="6"/>
  <c r="L139" i="6"/>
  <c r="K139" i="6"/>
  <c r="F139" i="6"/>
  <c r="E139" i="6"/>
  <c r="D139" i="6"/>
  <c r="C139" i="6"/>
  <c r="F118" i="6"/>
  <c r="E118" i="6"/>
  <c r="D118" i="6"/>
  <c r="C118" i="6"/>
  <c r="F97" i="6"/>
  <c r="E97" i="6"/>
  <c r="D97" i="6"/>
  <c r="C97" i="6"/>
  <c r="F76" i="6"/>
  <c r="E76" i="6"/>
  <c r="D76" i="6"/>
  <c r="C76" i="6"/>
  <c r="F55" i="6"/>
  <c r="E55" i="6"/>
  <c r="D55" i="6"/>
  <c r="C55" i="6"/>
  <c r="F34" i="6"/>
  <c r="E34" i="6"/>
  <c r="D34" i="6"/>
  <c r="D13" i="6"/>
  <c r="E13" i="6"/>
  <c r="F13" i="6"/>
  <c r="E68" i="23"/>
  <c r="P17" i="23" s="1"/>
  <c r="D68" i="23"/>
  <c r="E64" i="23"/>
  <c r="D64" i="23"/>
  <c r="E60" i="23"/>
  <c r="D60" i="23"/>
  <c r="C60" i="23"/>
  <c r="B60" i="23"/>
  <c r="E56" i="23"/>
  <c r="D56" i="23"/>
  <c r="C56" i="23"/>
  <c r="B56" i="23"/>
  <c r="E52" i="23"/>
  <c r="D52" i="23"/>
  <c r="C52" i="23"/>
  <c r="B52" i="23"/>
  <c r="B13" i="23"/>
  <c r="B12" i="23" s="1"/>
  <c r="C15" i="23"/>
  <c r="B15" i="23"/>
  <c r="C11" i="23"/>
  <c r="B11" i="23"/>
  <c r="C14" i="23"/>
  <c r="B14" i="23"/>
  <c r="C10" i="23"/>
  <c r="B10" i="23"/>
  <c r="C13" i="23"/>
  <c r="C9" i="23"/>
  <c r="B9" i="23"/>
  <c r="BL149" i="30"/>
  <c r="BK149" i="30"/>
  <c r="BJ149" i="30"/>
  <c r="BH149" i="30"/>
  <c r="BF149" i="30"/>
  <c r="BD149" i="30"/>
  <c r="BE149" i="30" s="1"/>
  <c r="BC149" i="30"/>
  <c r="BB149" i="30"/>
  <c r="AZ149" i="30"/>
  <c r="AX149" i="30"/>
  <c r="AV149" i="30"/>
  <c r="AU149" i="30"/>
  <c r="AT149" i="30"/>
  <c r="AR149" i="30"/>
  <c r="AP149" i="30"/>
  <c r="AN149" i="30"/>
  <c r="AM149" i="30"/>
  <c r="AL149" i="30"/>
  <c r="AJ149" i="30"/>
  <c r="AH149" i="30"/>
  <c r="AF149" i="30"/>
  <c r="AE149" i="30"/>
  <c r="AD149" i="30"/>
  <c r="AB149" i="30"/>
  <c r="Z149" i="30"/>
  <c r="X149" i="30"/>
  <c r="W149" i="30"/>
  <c r="V149" i="30"/>
  <c r="T149" i="30"/>
  <c r="R149" i="30"/>
  <c r="P149" i="30"/>
  <c r="O149" i="30"/>
  <c r="N149" i="30"/>
  <c r="L149" i="30"/>
  <c r="J149" i="30"/>
  <c r="H149" i="30"/>
  <c r="G149" i="30"/>
  <c r="F149" i="30"/>
  <c r="D149" i="30"/>
  <c r="B149" i="30"/>
  <c r="BL148" i="30"/>
  <c r="BK148" i="30"/>
  <c r="BJ148" i="30"/>
  <c r="BH148" i="30"/>
  <c r="BF148" i="30"/>
  <c r="BD148" i="30"/>
  <c r="BE148" i="30" s="1"/>
  <c r="BC148" i="30"/>
  <c r="BB148" i="30"/>
  <c r="AZ148" i="30"/>
  <c r="AX148" i="30"/>
  <c r="AV148" i="30"/>
  <c r="AU148" i="30"/>
  <c r="AT148" i="30"/>
  <c r="AR148" i="30"/>
  <c r="AP148" i="30"/>
  <c r="AN148" i="30"/>
  <c r="AM148" i="30"/>
  <c r="AL148" i="30"/>
  <c r="AJ148" i="30"/>
  <c r="AH148" i="30"/>
  <c r="AF148" i="30"/>
  <c r="AE148" i="30"/>
  <c r="AD148" i="30"/>
  <c r="AB148" i="30"/>
  <c r="Z148" i="30"/>
  <c r="X148" i="30"/>
  <c r="W148" i="30"/>
  <c r="V148" i="30"/>
  <c r="T148" i="30"/>
  <c r="R148" i="30"/>
  <c r="P148" i="30"/>
  <c r="O148" i="30"/>
  <c r="N148" i="30"/>
  <c r="L148" i="30"/>
  <c r="J148" i="30"/>
  <c r="H148" i="30"/>
  <c r="G148" i="30"/>
  <c r="F148" i="30"/>
  <c r="D148" i="30"/>
  <c r="B148" i="30"/>
  <c r="BL147" i="30"/>
  <c r="BK147" i="30"/>
  <c r="BJ147" i="30"/>
  <c r="BH147" i="30"/>
  <c r="BF147" i="30"/>
  <c r="BD147" i="30"/>
  <c r="BE147" i="30" s="1"/>
  <c r="BC147" i="30"/>
  <c r="BB147" i="30"/>
  <c r="AZ147" i="30"/>
  <c r="AX147" i="30"/>
  <c r="AV147" i="30"/>
  <c r="AU147" i="30"/>
  <c r="AT147" i="30"/>
  <c r="AR147" i="30"/>
  <c r="AP147" i="30"/>
  <c r="AN147" i="30"/>
  <c r="AM147" i="30"/>
  <c r="AL147" i="30"/>
  <c r="AJ147" i="30"/>
  <c r="AH147" i="30"/>
  <c r="AF147" i="30"/>
  <c r="AE147" i="30"/>
  <c r="AD147" i="30"/>
  <c r="AB147" i="30"/>
  <c r="Z147" i="30"/>
  <c r="X147" i="30"/>
  <c r="W147" i="30"/>
  <c r="V147" i="30"/>
  <c r="T147" i="30"/>
  <c r="R147" i="30"/>
  <c r="P147" i="30"/>
  <c r="O147" i="30"/>
  <c r="N147" i="30"/>
  <c r="L147" i="30"/>
  <c r="J147" i="30"/>
  <c r="H147" i="30"/>
  <c r="G147" i="30"/>
  <c r="F147" i="30"/>
  <c r="D147" i="30"/>
  <c r="B147" i="30"/>
  <c r="BL146" i="30"/>
  <c r="BK146" i="30"/>
  <c r="BJ146" i="30"/>
  <c r="BH146" i="30"/>
  <c r="BF146" i="30"/>
  <c r="BD146" i="30"/>
  <c r="BE146" i="30" s="1"/>
  <c r="BC146" i="30"/>
  <c r="BB146" i="30"/>
  <c r="AZ146" i="30"/>
  <c r="AX146" i="30"/>
  <c r="AV146" i="30"/>
  <c r="AU146" i="30"/>
  <c r="AT146" i="30"/>
  <c r="AR146" i="30"/>
  <c r="AP146" i="30"/>
  <c r="AN146" i="30"/>
  <c r="AM146" i="30"/>
  <c r="AL146" i="30"/>
  <c r="AJ146" i="30"/>
  <c r="AH146" i="30"/>
  <c r="AF146" i="30"/>
  <c r="AE146" i="30"/>
  <c r="AD146" i="30"/>
  <c r="AB146" i="30"/>
  <c r="Z146" i="30"/>
  <c r="X146" i="30"/>
  <c r="W146" i="30"/>
  <c r="V146" i="30"/>
  <c r="T146" i="30"/>
  <c r="R146" i="30"/>
  <c r="P146" i="30"/>
  <c r="O146" i="30"/>
  <c r="N146" i="30"/>
  <c r="L146" i="30"/>
  <c r="J146" i="30"/>
  <c r="H146" i="30"/>
  <c r="G146" i="30"/>
  <c r="F146" i="30"/>
  <c r="D146" i="30"/>
  <c r="B146" i="30"/>
  <c r="BL145" i="30"/>
  <c r="BK145" i="30"/>
  <c r="BJ145" i="30"/>
  <c r="BH145" i="30"/>
  <c r="BF145" i="30"/>
  <c r="BD145" i="30"/>
  <c r="BE145" i="30" s="1"/>
  <c r="BC145" i="30"/>
  <c r="BB145" i="30"/>
  <c r="AZ145" i="30"/>
  <c r="AX145" i="30"/>
  <c r="AV145" i="30"/>
  <c r="AU145" i="30"/>
  <c r="AT145" i="30"/>
  <c r="AR145" i="30"/>
  <c r="AP145" i="30"/>
  <c r="AN145" i="30"/>
  <c r="AM145" i="30"/>
  <c r="AL145" i="30"/>
  <c r="AJ145" i="30"/>
  <c r="AH145" i="30"/>
  <c r="AF145" i="30"/>
  <c r="AE145" i="30"/>
  <c r="AD145" i="30"/>
  <c r="AB145" i="30"/>
  <c r="Z145" i="30"/>
  <c r="X145" i="30"/>
  <c r="W145" i="30"/>
  <c r="V145" i="30"/>
  <c r="T145" i="30"/>
  <c r="R145" i="30"/>
  <c r="P145" i="30"/>
  <c r="O145" i="30"/>
  <c r="N145" i="30"/>
  <c r="L145" i="30"/>
  <c r="J145" i="30"/>
  <c r="H145" i="30"/>
  <c r="G145" i="30"/>
  <c r="F145" i="30"/>
  <c r="D145" i="30"/>
  <c r="B145" i="30"/>
  <c r="BL144" i="30"/>
  <c r="BK144" i="30"/>
  <c r="BJ144" i="30"/>
  <c r="BH144" i="30"/>
  <c r="BF144" i="30"/>
  <c r="BD144" i="30"/>
  <c r="BE144" i="30" s="1"/>
  <c r="BC144" i="30"/>
  <c r="BB144" i="30"/>
  <c r="AZ144" i="30"/>
  <c r="AX144" i="30"/>
  <c r="AV144" i="30"/>
  <c r="AU144" i="30"/>
  <c r="AT144" i="30"/>
  <c r="AR144" i="30"/>
  <c r="AP144" i="30"/>
  <c r="AN144" i="30"/>
  <c r="AM144" i="30"/>
  <c r="AL144" i="30"/>
  <c r="AJ144" i="30"/>
  <c r="AH144" i="30"/>
  <c r="AF144" i="30"/>
  <c r="AE144" i="30"/>
  <c r="AD144" i="30"/>
  <c r="AB144" i="30"/>
  <c r="Z144" i="30"/>
  <c r="X144" i="30"/>
  <c r="W144" i="30"/>
  <c r="V144" i="30"/>
  <c r="T144" i="30"/>
  <c r="R144" i="30"/>
  <c r="P144" i="30"/>
  <c r="O144" i="30"/>
  <c r="N144" i="30"/>
  <c r="L144" i="30"/>
  <c r="J144" i="30"/>
  <c r="H144" i="30"/>
  <c r="G144" i="30"/>
  <c r="F144" i="30"/>
  <c r="D144" i="30"/>
  <c r="B144" i="30"/>
  <c r="BL143" i="30"/>
  <c r="BK143" i="30"/>
  <c r="BJ143" i="30"/>
  <c r="BH143" i="30"/>
  <c r="BF143" i="30"/>
  <c r="BD143" i="30"/>
  <c r="BE143" i="30" s="1"/>
  <c r="BC143" i="30"/>
  <c r="BB143" i="30"/>
  <c r="AZ143" i="30"/>
  <c r="AX143" i="30"/>
  <c r="AV143" i="30"/>
  <c r="AU143" i="30"/>
  <c r="AT143" i="30"/>
  <c r="AR143" i="30"/>
  <c r="AP143" i="30"/>
  <c r="AN143" i="30"/>
  <c r="AM143" i="30"/>
  <c r="AL143" i="30"/>
  <c r="AJ143" i="30"/>
  <c r="AH143" i="30"/>
  <c r="AF143" i="30"/>
  <c r="AE143" i="30"/>
  <c r="AD143" i="30"/>
  <c r="AB143" i="30"/>
  <c r="Z143" i="30"/>
  <c r="X143" i="30"/>
  <c r="W143" i="30"/>
  <c r="V143" i="30"/>
  <c r="T143" i="30"/>
  <c r="R143" i="30"/>
  <c r="P143" i="30"/>
  <c r="O143" i="30"/>
  <c r="N143" i="30"/>
  <c r="L143" i="30"/>
  <c r="J143" i="30"/>
  <c r="H143" i="30"/>
  <c r="G143" i="30"/>
  <c r="F143" i="30"/>
  <c r="D143" i="30"/>
  <c r="B143" i="30"/>
  <c r="BL142" i="30"/>
  <c r="BK142" i="30"/>
  <c r="BJ142" i="30"/>
  <c r="BH142" i="30"/>
  <c r="BF142" i="30"/>
  <c r="BD142" i="30"/>
  <c r="BE142" i="30" s="1"/>
  <c r="BC142" i="30"/>
  <c r="BB142" i="30"/>
  <c r="AZ142" i="30"/>
  <c r="AX142" i="30"/>
  <c r="AV142" i="30"/>
  <c r="AU142" i="30"/>
  <c r="AT142" i="30"/>
  <c r="AR142" i="30"/>
  <c r="AP142" i="30"/>
  <c r="AN142" i="30"/>
  <c r="AM142" i="30"/>
  <c r="AL142" i="30"/>
  <c r="AJ142" i="30"/>
  <c r="AH142" i="30"/>
  <c r="AF142" i="30"/>
  <c r="AE142" i="30"/>
  <c r="AD142" i="30"/>
  <c r="AB142" i="30"/>
  <c r="Z142" i="30"/>
  <c r="X142" i="30"/>
  <c r="W142" i="30"/>
  <c r="V142" i="30"/>
  <c r="T142" i="30"/>
  <c r="R142" i="30"/>
  <c r="P142" i="30"/>
  <c r="O142" i="30"/>
  <c r="N142" i="30"/>
  <c r="L142" i="30"/>
  <c r="J142" i="30"/>
  <c r="H142" i="30"/>
  <c r="G142" i="30"/>
  <c r="F142" i="30"/>
  <c r="D142" i="30"/>
  <c r="B142" i="30"/>
  <c r="BL141" i="30"/>
  <c r="BK141" i="30"/>
  <c r="BJ141" i="30"/>
  <c r="BH141" i="30"/>
  <c r="BF141" i="30"/>
  <c r="BD141" i="30"/>
  <c r="BE141" i="30" s="1"/>
  <c r="BC141" i="30"/>
  <c r="BB141" i="30"/>
  <c r="AZ141" i="30"/>
  <c r="AX141" i="30"/>
  <c r="AV141" i="30"/>
  <c r="AU141" i="30"/>
  <c r="AT141" i="30"/>
  <c r="AR141" i="30"/>
  <c r="AP141" i="30"/>
  <c r="AN141" i="30"/>
  <c r="AM141" i="30"/>
  <c r="AL141" i="30"/>
  <c r="AJ141" i="30"/>
  <c r="AH141" i="30"/>
  <c r="AF141" i="30"/>
  <c r="AE141" i="30"/>
  <c r="AD141" i="30"/>
  <c r="AB141" i="30"/>
  <c r="Z141" i="30"/>
  <c r="X141" i="30"/>
  <c r="W141" i="30"/>
  <c r="V141" i="30"/>
  <c r="T141" i="30"/>
  <c r="R141" i="30"/>
  <c r="P141" i="30"/>
  <c r="O141" i="30"/>
  <c r="N141" i="30"/>
  <c r="L141" i="30"/>
  <c r="J141" i="30"/>
  <c r="H141" i="30"/>
  <c r="G141" i="30"/>
  <c r="F141" i="30"/>
  <c r="D141" i="30"/>
  <c r="B141" i="30"/>
  <c r="BL140" i="30"/>
  <c r="BK140" i="30"/>
  <c r="BJ140" i="30"/>
  <c r="BH140" i="30"/>
  <c r="BF140" i="30"/>
  <c r="BD140" i="30"/>
  <c r="BE140" i="30" s="1"/>
  <c r="BC140" i="30"/>
  <c r="BB140" i="30"/>
  <c r="AZ140" i="30"/>
  <c r="AX140" i="30"/>
  <c r="AV140" i="30"/>
  <c r="AU140" i="30"/>
  <c r="AT140" i="30"/>
  <c r="AR140" i="30"/>
  <c r="AP140" i="30"/>
  <c r="AN140" i="30"/>
  <c r="AM140" i="30"/>
  <c r="AL140" i="30"/>
  <c r="AJ140" i="30"/>
  <c r="AH140" i="30"/>
  <c r="AF140" i="30"/>
  <c r="AE140" i="30"/>
  <c r="AD140" i="30"/>
  <c r="AB140" i="30"/>
  <c r="Z140" i="30"/>
  <c r="X140" i="30"/>
  <c r="W140" i="30"/>
  <c r="V140" i="30"/>
  <c r="T140" i="30"/>
  <c r="R140" i="30"/>
  <c r="P140" i="30"/>
  <c r="O140" i="30"/>
  <c r="N140" i="30"/>
  <c r="L140" i="30"/>
  <c r="J140" i="30"/>
  <c r="H140" i="30"/>
  <c r="G140" i="30"/>
  <c r="F140" i="30"/>
  <c r="D140" i="30"/>
  <c r="B140" i="30"/>
  <c r="BL139" i="30"/>
  <c r="BK139" i="30"/>
  <c r="BJ139" i="30"/>
  <c r="BH139" i="30"/>
  <c r="BF139" i="30"/>
  <c r="BD139" i="30"/>
  <c r="BE139" i="30" s="1"/>
  <c r="BC139" i="30"/>
  <c r="BB139" i="30"/>
  <c r="AZ139" i="30"/>
  <c r="AX139" i="30"/>
  <c r="AV139" i="30"/>
  <c r="AU139" i="30"/>
  <c r="AT139" i="30"/>
  <c r="AR139" i="30"/>
  <c r="AP139" i="30"/>
  <c r="AN139" i="30"/>
  <c r="AM139" i="30"/>
  <c r="AL139" i="30"/>
  <c r="AJ139" i="30"/>
  <c r="AH139" i="30"/>
  <c r="AF139" i="30"/>
  <c r="AE139" i="30"/>
  <c r="AD139" i="30"/>
  <c r="AB139" i="30"/>
  <c r="Z139" i="30"/>
  <c r="X139" i="30"/>
  <c r="W139" i="30"/>
  <c r="V139" i="30"/>
  <c r="T139" i="30"/>
  <c r="R139" i="30"/>
  <c r="P139" i="30"/>
  <c r="O139" i="30"/>
  <c r="N139" i="30"/>
  <c r="L139" i="30"/>
  <c r="J139" i="30"/>
  <c r="H139" i="30"/>
  <c r="G139" i="30"/>
  <c r="F139" i="30"/>
  <c r="D139" i="30"/>
  <c r="B139" i="30"/>
  <c r="BL138" i="30"/>
  <c r="BK138" i="30"/>
  <c r="BJ138" i="30"/>
  <c r="BH138" i="30"/>
  <c r="BF138" i="30"/>
  <c r="BD138" i="30"/>
  <c r="BE138" i="30" s="1"/>
  <c r="BC138" i="30"/>
  <c r="BB138" i="30"/>
  <c r="AZ138" i="30"/>
  <c r="AX138" i="30"/>
  <c r="AV138" i="30"/>
  <c r="AU138" i="30"/>
  <c r="AT138" i="30"/>
  <c r="AR138" i="30"/>
  <c r="AP138" i="30"/>
  <c r="AN138" i="30"/>
  <c r="AM138" i="30"/>
  <c r="AL138" i="30"/>
  <c r="AJ138" i="30"/>
  <c r="AH138" i="30"/>
  <c r="AF138" i="30"/>
  <c r="AE138" i="30"/>
  <c r="AD138" i="30"/>
  <c r="AB138" i="30"/>
  <c r="Z138" i="30"/>
  <c r="X138" i="30"/>
  <c r="W138" i="30"/>
  <c r="V138" i="30"/>
  <c r="T138" i="30"/>
  <c r="R138" i="30"/>
  <c r="P138" i="30"/>
  <c r="O138" i="30"/>
  <c r="N138" i="30"/>
  <c r="L138" i="30"/>
  <c r="J138" i="30"/>
  <c r="H138" i="30"/>
  <c r="G138" i="30"/>
  <c r="F138" i="30"/>
  <c r="D138" i="30"/>
  <c r="B138" i="30"/>
  <c r="BL137" i="30"/>
  <c r="BK137" i="30"/>
  <c r="BJ137" i="30"/>
  <c r="BH137" i="30"/>
  <c r="BF137" i="30"/>
  <c r="BD137" i="30"/>
  <c r="BC137" i="30"/>
  <c r="BB137" i="30"/>
  <c r="AZ137" i="30"/>
  <c r="AX137" i="30"/>
  <c r="AV137" i="30"/>
  <c r="AU137" i="30"/>
  <c r="AT137" i="30"/>
  <c r="AR137" i="30"/>
  <c r="AP137" i="30"/>
  <c r="AN137" i="30"/>
  <c r="AM137" i="30"/>
  <c r="AL137" i="30"/>
  <c r="AJ137" i="30"/>
  <c r="AH137" i="30"/>
  <c r="AF137" i="30"/>
  <c r="AE137" i="30"/>
  <c r="AD137" i="30"/>
  <c r="AB137" i="30"/>
  <c r="Z137" i="30"/>
  <c r="X137" i="30"/>
  <c r="Y137" i="30" s="1"/>
  <c r="W137" i="30"/>
  <c r="V137" i="30"/>
  <c r="T137" i="30"/>
  <c r="R137" i="30"/>
  <c r="P137" i="30"/>
  <c r="O137" i="30"/>
  <c r="N137" i="30"/>
  <c r="L137" i="30"/>
  <c r="J137" i="30"/>
  <c r="H137" i="30"/>
  <c r="G137" i="30"/>
  <c r="F137" i="30"/>
  <c r="D137" i="30"/>
  <c r="B137" i="30"/>
  <c r="BL136" i="30"/>
  <c r="BK136" i="30"/>
  <c r="BJ136" i="30"/>
  <c r="BH136" i="30"/>
  <c r="BF136" i="30"/>
  <c r="BD136" i="30"/>
  <c r="BC136" i="30"/>
  <c r="BB136" i="30"/>
  <c r="AZ136" i="30"/>
  <c r="AX136" i="30"/>
  <c r="AV136" i="30"/>
  <c r="AU136" i="30"/>
  <c r="AT136" i="30"/>
  <c r="AR136" i="30"/>
  <c r="AP136" i="30"/>
  <c r="AN136" i="30"/>
  <c r="AM136" i="30"/>
  <c r="AL136" i="30"/>
  <c r="AJ136" i="30"/>
  <c r="AH136" i="30"/>
  <c r="AF136" i="30"/>
  <c r="AE136" i="30"/>
  <c r="AD136" i="30"/>
  <c r="AB136" i="30"/>
  <c r="Z136" i="30"/>
  <c r="X136" i="30"/>
  <c r="Y136" i="30" s="1"/>
  <c r="W136" i="30"/>
  <c r="V136" i="30"/>
  <c r="T136" i="30"/>
  <c r="R136" i="30"/>
  <c r="P136" i="30"/>
  <c r="O136" i="30"/>
  <c r="N136" i="30"/>
  <c r="L136" i="30"/>
  <c r="J136" i="30"/>
  <c r="H136" i="30"/>
  <c r="G136" i="30"/>
  <c r="F136" i="30"/>
  <c r="D136" i="30"/>
  <c r="B136" i="30"/>
  <c r="BL135" i="30"/>
  <c r="BK135" i="30"/>
  <c r="BJ135" i="30"/>
  <c r="BH135" i="30"/>
  <c r="BF135" i="30"/>
  <c r="BD135" i="30"/>
  <c r="BC135" i="30"/>
  <c r="BB135" i="30"/>
  <c r="AZ135" i="30"/>
  <c r="AX135" i="30"/>
  <c r="AV135" i="30"/>
  <c r="AU135" i="30"/>
  <c r="AT135" i="30"/>
  <c r="AR135" i="30"/>
  <c r="AP135" i="30"/>
  <c r="AN135" i="30"/>
  <c r="AM135" i="30"/>
  <c r="AL135" i="30"/>
  <c r="AJ135" i="30"/>
  <c r="AH135" i="30"/>
  <c r="AF135" i="30"/>
  <c r="AE135" i="30"/>
  <c r="AD135" i="30"/>
  <c r="AB135" i="30"/>
  <c r="Z135" i="30"/>
  <c r="X135" i="30"/>
  <c r="W135" i="30"/>
  <c r="V135" i="30"/>
  <c r="T135" i="30"/>
  <c r="R135" i="30"/>
  <c r="P135" i="30"/>
  <c r="O135" i="30"/>
  <c r="N135" i="30"/>
  <c r="L135" i="30"/>
  <c r="J135" i="30"/>
  <c r="H135" i="30"/>
  <c r="G135" i="30"/>
  <c r="F135" i="30"/>
  <c r="D135" i="30"/>
  <c r="B135" i="30"/>
  <c r="BL134" i="30"/>
  <c r="BK134" i="30"/>
  <c r="BJ134" i="30"/>
  <c r="BH134" i="30"/>
  <c r="BF134" i="30"/>
  <c r="BD134" i="30"/>
  <c r="BC134" i="30"/>
  <c r="BB134" i="30"/>
  <c r="AZ134" i="30"/>
  <c r="AX134" i="30"/>
  <c r="AV134" i="30"/>
  <c r="AU134" i="30"/>
  <c r="AT134" i="30"/>
  <c r="AR134" i="30"/>
  <c r="AP134" i="30"/>
  <c r="AN134" i="30"/>
  <c r="AM134" i="30"/>
  <c r="AL134" i="30"/>
  <c r="AJ134" i="30"/>
  <c r="AH134" i="30"/>
  <c r="AF134" i="30"/>
  <c r="AE134" i="30"/>
  <c r="AD134" i="30"/>
  <c r="AB134" i="30"/>
  <c r="Z134" i="30"/>
  <c r="X134" i="30"/>
  <c r="W134" i="30"/>
  <c r="V134" i="30"/>
  <c r="T134" i="30"/>
  <c r="R134" i="30"/>
  <c r="P134" i="30"/>
  <c r="O134" i="30"/>
  <c r="N134" i="30"/>
  <c r="L134" i="30"/>
  <c r="J134" i="30"/>
  <c r="H134" i="30"/>
  <c r="G134" i="30"/>
  <c r="F134" i="30"/>
  <c r="D134" i="30"/>
  <c r="B134" i="30"/>
  <c r="BL133" i="30"/>
  <c r="BK133" i="30"/>
  <c r="BJ133" i="30"/>
  <c r="BH133" i="30"/>
  <c r="BF133" i="30"/>
  <c r="BD133" i="30"/>
  <c r="BC133" i="30"/>
  <c r="BB133" i="30"/>
  <c r="AZ133" i="30"/>
  <c r="AX133" i="30"/>
  <c r="AV133" i="30"/>
  <c r="AU133" i="30"/>
  <c r="AT133" i="30"/>
  <c r="AR133" i="30"/>
  <c r="AP133" i="30"/>
  <c r="AN133" i="30"/>
  <c r="AM133" i="30"/>
  <c r="AL133" i="30"/>
  <c r="AJ133" i="30"/>
  <c r="AH133" i="30"/>
  <c r="AF133" i="30"/>
  <c r="AE133" i="30"/>
  <c r="AD133" i="30"/>
  <c r="AB133" i="30"/>
  <c r="Z133" i="30"/>
  <c r="X133" i="30"/>
  <c r="W133" i="30"/>
  <c r="V133" i="30"/>
  <c r="T133" i="30"/>
  <c r="R133" i="30"/>
  <c r="P133" i="30"/>
  <c r="O133" i="30"/>
  <c r="N133" i="30"/>
  <c r="L133" i="30"/>
  <c r="J133" i="30"/>
  <c r="H133" i="30"/>
  <c r="G133" i="30"/>
  <c r="F133" i="30"/>
  <c r="D133" i="30"/>
  <c r="B133" i="30"/>
  <c r="BL132" i="30"/>
  <c r="BK132" i="30"/>
  <c r="BJ132" i="30"/>
  <c r="BH132" i="30"/>
  <c r="BF132" i="30"/>
  <c r="BD132" i="30"/>
  <c r="BC132" i="30"/>
  <c r="BB132" i="30"/>
  <c r="AZ132" i="30"/>
  <c r="AX132" i="30"/>
  <c r="AV132" i="30"/>
  <c r="AU132" i="30"/>
  <c r="AT132" i="30"/>
  <c r="AR132" i="30"/>
  <c r="AP132" i="30"/>
  <c r="AN132" i="30"/>
  <c r="AM132" i="30"/>
  <c r="AL132" i="30"/>
  <c r="AJ132" i="30"/>
  <c r="AH132" i="30"/>
  <c r="AF132" i="30"/>
  <c r="AE132" i="30"/>
  <c r="AD132" i="30"/>
  <c r="AB132" i="30"/>
  <c r="Z132" i="30"/>
  <c r="X132" i="30"/>
  <c r="W132" i="30"/>
  <c r="V132" i="30"/>
  <c r="T132" i="30"/>
  <c r="R132" i="30"/>
  <c r="P132" i="30"/>
  <c r="O132" i="30"/>
  <c r="N132" i="30"/>
  <c r="L132" i="30"/>
  <c r="J132" i="30"/>
  <c r="H132" i="30"/>
  <c r="G132" i="30"/>
  <c r="F132" i="30"/>
  <c r="D132" i="30"/>
  <c r="B132" i="30"/>
  <c r="BL131" i="30"/>
  <c r="BK131" i="30"/>
  <c r="BJ131" i="30"/>
  <c r="BH131" i="30"/>
  <c r="BF131" i="30"/>
  <c r="BD131" i="30"/>
  <c r="BC131" i="30"/>
  <c r="BB131" i="30"/>
  <c r="AZ131" i="30"/>
  <c r="AX131" i="30"/>
  <c r="AV131" i="30"/>
  <c r="AU131" i="30"/>
  <c r="AT131" i="30"/>
  <c r="AR131" i="30"/>
  <c r="AP131" i="30"/>
  <c r="AN131" i="30"/>
  <c r="AM131" i="30"/>
  <c r="AL131" i="30"/>
  <c r="AJ131" i="30"/>
  <c r="AH131" i="30"/>
  <c r="AF131" i="30"/>
  <c r="AE131" i="30"/>
  <c r="AD131" i="30"/>
  <c r="AB131" i="30"/>
  <c r="Z131" i="30"/>
  <c r="X131" i="30"/>
  <c r="W131" i="30"/>
  <c r="V131" i="30"/>
  <c r="T131" i="30"/>
  <c r="R131" i="30"/>
  <c r="P131" i="30"/>
  <c r="O131" i="30"/>
  <c r="N131" i="30"/>
  <c r="L131" i="30"/>
  <c r="J131" i="30"/>
  <c r="H131" i="30"/>
  <c r="G131" i="30"/>
  <c r="F131" i="30"/>
  <c r="D131" i="30"/>
  <c r="B131" i="30"/>
  <c r="BL130" i="30"/>
  <c r="BK130" i="30"/>
  <c r="BJ130" i="30"/>
  <c r="BH130" i="30"/>
  <c r="BF130" i="30"/>
  <c r="BD130" i="30"/>
  <c r="BC130" i="30"/>
  <c r="BB130" i="30"/>
  <c r="AZ130" i="30"/>
  <c r="AX130" i="30"/>
  <c r="AV130" i="30"/>
  <c r="AU130" i="30"/>
  <c r="AT130" i="30"/>
  <c r="AR130" i="30"/>
  <c r="AP130" i="30"/>
  <c r="AN130" i="30"/>
  <c r="AM130" i="30"/>
  <c r="AL130" i="30"/>
  <c r="AJ130" i="30"/>
  <c r="AH130" i="30"/>
  <c r="AF130" i="30"/>
  <c r="AE130" i="30"/>
  <c r="AD130" i="30"/>
  <c r="AB130" i="30"/>
  <c r="Z130" i="30"/>
  <c r="X130" i="30"/>
  <c r="W130" i="30"/>
  <c r="V130" i="30"/>
  <c r="T130" i="30"/>
  <c r="R130" i="30"/>
  <c r="P130" i="30"/>
  <c r="O130" i="30"/>
  <c r="N130" i="30"/>
  <c r="L130" i="30"/>
  <c r="J130" i="30"/>
  <c r="H130" i="30"/>
  <c r="G130" i="30"/>
  <c r="F130" i="30"/>
  <c r="D130" i="30"/>
  <c r="B130" i="30"/>
  <c r="BL129" i="30"/>
  <c r="BK129" i="30"/>
  <c r="BJ129" i="30"/>
  <c r="BH129" i="30"/>
  <c r="BF129" i="30"/>
  <c r="BD129" i="30"/>
  <c r="BC129" i="30"/>
  <c r="BB129" i="30"/>
  <c r="AZ129" i="30"/>
  <c r="AX129" i="30"/>
  <c r="AV129" i="30"/>
  <c r="AU129" i="30"/>
  <c r="AT129" i="30"/>
  <c r="AR129" i="30"/>
  <c r="AP129" i="30"/>
  <c r="AN129" i="30"/>
  <c r="AM129" i="30"/>
  <c r="AL129" i="30"/>
  <c r="AJ129" i="30"/>
  <c r="AH129" i="30"/>
  <c r="AF129" i="30"/>
  <c r="AE129" i="30"/>
  <c r="AD129" i="30"/>
  <c r="AB129" i="30"/>
  <c r="Z129" i="30"/>
  <c r="X129" i="30"/>
  <c r="W129" i="30"/>
  <c r="V129" i="30"/>
  <c r="T129" i="30"/>
  <c r="R129" i="30"/>
  <c r="P129" i="30"/>
  <c r="O129" i="30"/>
  <c r="N129" i="30"/>
  <c r="L129" i="30"/>
  <c r="J129" i="30"/>
  <c r="H129" i="30"/>
  <c r="G129" i="30"/>
  <c r="F129" i="30"/>
  <c r="D129" i="30"/>
  <c r="B129" i="30"/>
  <c r="BL128" i="30"/>
  <c r="BK128" i="30"/>
  <c r="BJ128" i="30"/>
  <c r="BH128" i="30"/>
  <c r="BF128" i="30"/>
  <c r="BD128" i="30"/>
  <c r="BC128" i="30"/>
  <c r="BB128" i="30"/>
  <c r="AZ128" i="30"/>
  <c r="AX128" i="30"/>
  <c r="AV128" i="30"/>
  <c r="AU128" i="30"/>
  <c r="AT128" i="30"/>
  <c r="AR128" i="30"/>
  <c r="AP128" i="30"/>
  <c r="AN128" i="30"/>
  <c r="AM128" i="30"/>
  <c r="AL128" i="30"/>
  <c r="AJ128" i="30"/>
  <c r="AH128" i="30"/>
  <c r="AF128" i="30"/>
  <c r="AE128" i="30"/>
  <c r="AD128" i="30"/>
  <c r="AB128" i="30"/>
  <c r="Z128" i="30"/>
  <c r="X128" i="30"/>
  <c r="W128" i="30"/>
  <c r="V128" i="30"/>
  <c r="T128" i="30"/>
  <c r="R128" i="30"/>
  <c r="P128" i="30"/>
  <c r="O128" i="30"/>
  <c r="N128" i="30"/>
  <c r="L128" i="30"/>
  <c r="J128" i="30"/>
  <c r="H128" i="30"/>
  <c r="G128" i="30"/>
  <c r="F128" i="30"/>
  <c r="D128" i="30"/>
  <c r="B128" i="30"/>
  <c r="BL127" i="30"/>
  <c r="BK127" i="30"/>
  <c r="BJ127" i="30"/>
  <c r="BH127" i="30"/>
  <c r="BF127" i="30"/>
  <c r="BD127" i="30"/>
  <c r="BE127" i="30" s="1"/>
  <c r="BC127" i="30"/>
  <c r="BB127" i="30"/>
  <c r="AZ127" i="30"/>
  <c r="AX127" i="30"/>
  <c r="AV127" i="30"/>
  <c r="AU127" i="30"/>
  <c r="AT127" i="30"/>
  <c r="AR127" i="30"/>
  <c r="AP127" i="30"/>
  <c r="AN127" i="30"/>
  <c r="AM127" i="30"/>
  <c r="AL127" i="30"/>
  <c r="AJ127" i="30"/>
  <c r="AH127" i="30"/>
  <c r="AF127" i="30"/>
  <c r="AE127" i="30"/>
  <c r="AD127" i="30"/>
  <c r="AB127" i="30"/>
  <c r="Z127" i="30"/>
  <c r="X127" i="30"/>
  <c r="W127" i="30"/>
  <c r="V127" i="30"/>
  <c r="T127" i="30"/>
  <c r="R127" i="30"/>
  <c r="P127" i="30"/>
  <c r="O127" i="30"/>
  <c r="N127" i="30"/>
  <c r="L127" i="30"/>
  <c r="J127" i="30"/>
  <c r="H127" i="30"/>
  <c r="G127" i="30"/>
  <c r="F127" i="30"/>
  <c r="D127" i="30"/>
  <c r="B127" i="30"/>
  <c r="BL126" i="30"/>
  <c r="BK126" i="30"/>
  <c r="BJ126" i="30"/>
  <c r="BH126" i="30"/>
  <c r="BF126" i="30"/>
  <c r="BD126" i="30"/>
  <c r="BE126" i="30" s="1"/>
  <c r="BC126" i="30"/>
  <c r="BB126" i="30"/>
  <c r="AZ126" i="30"/>
  <c r="AX126" i="30"/>
  <c r="AV126" i="30"/>
  <c r="AU126" i="30"/>
  <c r="AT126" i="30"/>
  <c r="AR126" i="30"/>
  <c r="AP126" i="30"/>
  <c r="AN126" i="30"/>
  <c r="AM126" i="30"/>
  <c r="AL126" i="30"/>
  <c r="AJ126" i="30"/>
  <c r="AH126" i="30"/>
  <c r="AF126" i="30"/>
  <c r="AE126" i="30"/>
  <c r="AD126" i="30"/>
  <c r="AB126" i="30"/>
  <c r="Z126" i="30"/>
  <c r="X126" i="30"/>
  <c r="W126" i="30"/>
  <c r="V126" i="30"/>
  <c r="T126" i="30"/>
  <c r="R126" i="30"/>
  <c r="P126" i="30"/>
  <c r="O126" i="30"/>
  <c r="N126" i="30"/>
  <c r="L126" i="30"/>
  <c r="J126" i="30"/>
  <c r="H126" i="30"/>
  <c r="G126" i="30"/>
  <c r="F126" i="30"/>
  <c r="D126" i="30"/>
  <c r="B126" i="30"/>
  <c r="BL125" i="30"/>
  <c r="BK125" i="30"/>
  <c r="BJ125" i="30"/>
  <c r="BH125" i="30"/>
  <c r="BF125" i="30"/>
  <c r="BD125" i="30"/>
  <c r="BE125" i="30" s="1"/>
  <c r="BC125" i="30"/>
  <c r="BB125" i="30"/>
  <c r="AZ125" i="30"/>
  <c r="AX125" i="30"/>
  <c r="AV125" i="30"/>
  <c r="AU125" i="30"/>
  <c r="AT125" i="30"/>
  <c r="AR125" i="30"/>
  <c r="AP125" i="30"/>
  <c r="AN125" i="30"/>
  <c r="AM125" i="30"/>
  <c r="AL125" i="30"/>
  <c r="AJ125" i="30"/>
  <c r="AH125" i="30"/>
  <c r="AF125" i="30"/>
  <c r="AE125" i="30"/>
  <c r="AD125" i="30"/>
  <c r="AB125" i="30"/>
  <c r="Z125" i="30"/>
  <c r="X125" i="30"/>
  <c r="W125" i="30"/>
  <c r="V125" i="30"/>
  <c r="T125" i="30"/>
  <c r="R125" i="30"/>
  <c r="P125" i="30"/>
  <c r="O125" i="30"/>
  <c r="N125" i="30"/>
  <c r="L125" i="30"/>
  <c r="J125" i="30"/>
  <c r="H125" i="30"/>
  <c r="G125" i="30"/>
  <c r="F125" i="30"/>
  <c r="D125" i="30"/>
  <c r="B125" i="30"/>
  <c r="BL124" i="30"/>
  <c r="BK124" i="30"/>
  <c r="BJ124" i="30"/>
  <c r="BH124" i="30"/>
  <c r="BF124" i="30"/>
  <c r="BD124" i="30"/>
  <c r="BC124" i="30"/>
  <c r="BB124" i="30"/>
  <c r="AZ124" i="30"/>
  <c r="AX124" i="30"/>
  <c r="AV124" i="30"/>
  <c r="AU124" i="30"/>
  <c r="AT124" i="30"/>
  <c r="AR124" i="30"/>
  <c r="AP124" i="30"/>
  <c r="AN124" i="30"/>
  <c r="AM124" i="30"/>
  <c r="AL124" i="30"/>
  <c r="AJ124" i="30"/>
  <c r="AH124" i="30"/>
  <c r="AF124" i="30"/>
  <c r="AE124" i="30"/>
  <c r="AD124" i="30"/>
  <c r="AB124" i="30"/>
  <c r="Z124" i="30"/>
  <c r="X124" i="30"/>
  <c r="W124" i="30"/>
  <c r="V124" i="30"/>
  <c r="T124" i="30"/>
  <c r="R124" i="30"/>
  <c r="P124" i="30"/>
  <c r="O124" i="30"/>
  <c r="N124" i="30"/>
  <c r="L124" i="30"/>
  <c r="J124" i="30"/>
  <c r="H124" i="30"/>
  <c r="G124" i="30"/>
  <c r="F124" i="30"/>
  <c r="D124" i="30"/>
  <c r="B124" i="30"/>
  <c r="BL123" i="30"/>
  <c r="BK123" i="30"/>
  <c r="BJ123" i="30"/>
  <c r="BH123" i="30"/>
  <c r="BF123" i="30"/>
  <c r="BD123" i="30"/>
  <c r="BE123" i="30" s="1"/>
  <c r="BC123" i="30"/>
  <c r="BB123" i="30"/>
  <c r="AZ123" i="30"/>
  <c r="AX123" i="30"/>
  <c r="AV123" i="30"/>
  <c r="AU123" i="30"/>
  <c r="AT123" i="30"/>
  <c r="AR123" i="30"/>
  <c r="AP123" i="30"/>
  <c r="AN123" i="30"/>
  <c r="AM123" i="30"/>
  <c r="AL123" i="30"/>
  <c r="AJ123" i="30"/>
  <c r="AH123" i="30"/>
  <c r="AF123" i="30"/>
  <c r="AE123" i="30"/>
  <c r="AD123" i="30"/>
  <c r="AB123" i="30"/>
  <c r="Z123" i="30"/>
  <c r="X123" i="30"/>
  <c r="W123" i="30"/>
  <c r="V123" i="30"/>
  <c r="T123" i="30"/>
  <c r="R123" i="30"/>
  <c r="P123" i="30"/>
  <c r="O123" i="30"/>
  <c r="N123" i="30"/>
  <c r="L123" i="30"/>
  <c r="J123" i="30"/>
  <c r="H123" i="30"/>
  <c r="G123" i="30"/>
  <c r="F123" i="30"/>
  <c r="D123" i="30"/>
  <c r="B123" i="30"/>
  <c r="BL122" i="30"/>
  <c r="BK122" i="30"/>
  <c r="BJ122" i="30"/>
  <c r="BH122" i="30"/>
  <c r="BF122" i="30"/>
  <c r="BD122" i="30"/>
  <c r="BE122" i="30" s="1"/>
  <c r="BC122" i="30"/>
  <c r="BB122" i="30"/>
  <c r="AZ122" i="30"/>
  <c r="AX122" i="30"/>
  <c r="AV122" i="30"/>
  <c r="AU122" i="30"/>
  <c r="AT122" i="30"/>
  <c r="AR122" i="30"/>
  <c r="AP122" i="30"/>
  <c r="AN122" i="30"/>
  <c r="AM122" i="30"/>
  <c r="AL122" i="30"/>
  <c r="AJ122" i="30"/>
  <c r="AH122" i="30"/>
  <c r="AF122" i="30"/>
  <c r="AE122" i="30"/>
  <c r="AD122" i="30"/>
  <c r="AB122" i="30"/>
  <c r="Z122" i="30"/>
  <c r="X122" i="30"/>
  <c r="W122" i="30"/>
  <c r="V122" i="30"/>
  <c r="T122" i="30"/>
  <c r="R122" i="30"/>
  <c r="P122" i="30"/>
  <c r="O122" i="30"/>
  <c r="N122" i="30"/>
  <c r="L122" i="30"/>
  <c r="J122" i="30"/>
  <c r="H122" i="30"/>
  <c r="G122" i="30"/>
  <c r="F122" i="30"/>
  <c r="D122" i="30"/>
  <c r="B122" i="30"/>
  <c r="BL121" i="30"/>
  <c r="BK121" i="30"/>
  <c r="BJ121" i="30"/>
  <c r="BH121" i="30"/>
  <c r="BF121" i="30"/>
  <c r="BD121" i="30"/>
  <c r="BE121" i="30" s="1"/>
  <c r="BC121" i="30"/>
  <c r="BB121" i="30"/>
  <c r="AZ121" i="30"/>
  <c r="AX121" i="30"/>
  <c r="AV121" i="30"/>
  <c r="AU121" i="30"/>
  <c r="AT121" i="30"/>
  <c r="AR121" i="30"/>
  <c r="AP121" i="30"/>
  <c r="AN121" i="30"/>
  <c r="AM121" i="30"/>
  <c r="AL121" i="30"/>
  <c r="AJ121" i="30"/>
  <c r="AH121" i="30"/>
  <c r="AF121" i="30"/>
  <c r="AE121" i="30"/>
  <c r="AG121" i="30" s="1"/>
  <c r="AD121" i="30"/>
  <c r="AB121" i="30"/>
  <c r="Z121" i="30"/>
  <c r="X121" i="30"/>
  <c r="W121" i="30"/>
  <c r="V121" i="30"/>
  <c r="T121" i="30"/>
  <c r="R121" i="30"/>
  <c r="P121" i="30"/>
  <c r="O121" i="30"/>
  <c r="N121" i="30"/>
  <c r="L121" i="30"/>
  <c r="J121" i="30"/>
  <c r="H121" i="30"/>
  <c r="G121" i="30"/>
  <c r="F121" i="30"/>
  <c r="D121" i="30"/>
  <c r="B121" i="30"/>
  <c r="BL120" i="30"/>
  <c r="BK120" i="30"/>
  <c r="BJ120" i="30"/>
  <c r="BH120" i="30"/>
  <c r="BF120" i="30"/>
  <c r="BD120" i="30"/>
  <c r="BC120" i="30"/>
  <c r="BB120" i="30"/>
  <c r="AZ120" i="30"/>
  <c r="AX120" i="30"/>
  <c r="AV120" i="30"/>
  <c r="AU120" i="30"/>
  <c r="AT120" i="30"/>
  <c r="AR120" i="30"/>
  <c r="AP120" i="30"/>
  <c r="AN120" i="30"/>
  <c r="AM120" i="30"/>
  <c r="AL120" i="30"/>
  <c r="AJ120" i="30"/>
  <c r="AH120" i="30"/>
  <c r="AF120" i="30"/>
  <c r="AE120" i="30"/>
  <c r="AD120" i="30"/>
  <c r="AB120" i="30"/>
  <c r="Z120" i="30"/>
  <c r="X120" i="30"/>
  <c r="W120" i="30"/>
  <c r="V120" i="30"/>
  <c r="T120" i="30"/>
  <c r="R120" i="30"/>
  <c r="P120" i="30"/>
  <c r="O120" i="30"/>
  <c r="N120" i="30"/>
  <c r="L120" i="30"/>
  <c r="J120" i="30"/>
  <c r="H120" i="30"/>
  <c r="G120" i="30"/>
  <c r="F120" i="30"/>
  <c r="D120" i="30"/>
  <c r="B120" i="30"/>
  <c r="BL119" i="30"/>
  <c r="BK119" i="30"/>
  <c r="BJ119" i="30"/>
  <c r="BH119" i="30"/>
  <c r="BF119" i="30"/>
  <c r="BD119" i="30"/>
  <c r="BE119" i="30" s="1"/>
  <c r="BC119" i="30"/>
  <c r="BB119" i="30"/>
  <c r="AZ119" i="30"/>
  <c r="AX119" i="30"/>
  <c r="AV119" i="30"/>
  <c r="AU119" i="30"/>
  <c r="AT119" i="30"/>
  <c r="AR119" i="30"/>
  <c r="AP119" i="30"/>
  <c r="AN119" i="30"/>
  <c r="AM119" i="30"/>
  <c r="AL119" i="30"/>
  <c r="AJ119" i="30"/>
  <c r="AH119" i="30"/>
  <c r="AF119" i="30"/>
  <c r="AE119" i="30"/>
  <c r="AG119" i="30" s="1"/>
  <c r="AD119" i="30"/>
  <c r="AB119" i="30"/>
  <c r="Z119" i="30"/>
  <c r="X119" i="30"/>
  <c r="W119" i="30"/>
  <c r="V119" i="30"/>
  <c r="T119" i="30"/>
  <c r="R119" i="30"/>
  <c r="P119" i="30"/>
  <c r="O119" i="30"/>
  <c r="N119" i="30"/>
  <c r="L119" i="30"/>
  <c r="J119" i="30"/>
  <c r="H119" i="30"/>
  <c r="G119" i="30"/>
  <c r="F119" i="30"/>
  <c r="D119" i="30"/>
  <c r="B119" i="30"/>
  <c r="BL118" i="30"/>
  <c r="BK118" i="30"/>
  <c r="BJ118" i="30"/>
  <c r="BH118" i="30"/>
  <c r="BF118" i="30"/>
  <c r="BD118" i="30"/>
  <c r="BE118" i="30" s="1"/>
  <c r="BC118" i="30"/>
  <c r="BB118" i="30"/>
  <c r="AZ118" i="30"/>
  <c r="AX118" i="30"/>
  <c r="AV118" i="30"/>
  <c r="AU118" i="30"/>
  <c r="AT118" i="30"/>
  <c r="AR118" i="30"/>
  <c r="AP118" i="30"/>
  <c r="AN118" i="30"/>
  <c r="AM118" i="30"/>
  <c r="AL118" i="30"/>
  <c r="AJ118" i="30"/>
  <c r="AH118" i="30"/>
  <c r="AF118" i="30"/>
  <c r="AE118" i="30"/>
  <c r="AG118" i="30" s="1"/>
  <c r="AD118" i="30"/>
  <c r="AB118" i="30"/>
  <c r="Z118" i="30"/>
  <c r="X118" i="30"/>
  <c r="W118" i="30"/>
  <c r="V118" i="30"/>
  <c r="T118" i="30"/>
  <c r="R118" i="30"/>
  <c r="P118" i="30"/>
  <c r="O118" i="30"/>
  <c r="N118" i="30"/>
  <c r="L118" i="30"/>
  <c r="J118" i="30"/>
  <c r="H118" i="30"/>
  <c r="G118" i="30"/>
  <c r="F118" i="30"/>
  <c r="D118" i="30"/>
  <c r="B118" i="30"/>
  <c r="BL117" i="30"/>
  <c r="BK117" i="30"/>
  <c r="BJ117" i="30"/>
  <c r="BH117" i="30"/>
  <c r="BF117" i="30"/>
  <c r="BD117" i="30"/>
  <c r="BC117" i="30"/>
  <c r="BB117" i="30"/>
  <c r="AZ117" i="30"/>
  <c r="AX117" i="30"/>
  <c r="AV117" i="30"/>
  <c r="AU117" i="30"/>
  <c r="AT117" i="30"/>
  <c r="AR117" i="30"/>
  <c r="AP117" i="30"/>
  <c r="AN117" i="30"/>
  <c r="AM117" i="30"/>
  <c r="AL117" i="30"/>
  <c r="AJ117" i="30"/>
  <c r="AH117" i="30"/>
  <c r="AF117" i="30"/>
  <c r="AE117" i="30"/>
  <c r="AD117" i="30"/>
  <c r="AB117" i="30"/>
  <c r="Z117" i="30"/>
  <c r="X117" i="30"/>
  <c r="W117" i="30"/>
  <c r="V117" i="30"/>
  <c r="T117" i="30"/>
  <c r="R117" i="30"/>
  <c r="P117" i="30"/>
  <c r="O117" i="30"/>
  <c r="N117" i="30"/>
  <c r="L117" i="30"/>
  <c r="J117" i="30"/>
  <c r="H117" i="30"/>
  <c r="G117" i="30"/>
  <c r="F117" i="30"/>
  <c r="D117" i="30"/>
  <c r="B117" i="30"/>
  <c r="BL116" i="30"/>
  <c r="BK116" i="30"/>
  <c r="BJ116" i="30"/>
  <c r="BH116" i="30"/>
  <c r="BF116" i="30"/>
  <c r="BD116" i="30"/>
  <c r="BE116" i="30" s="1"/>
  <c r="BC116" i="30"/>
  <c r="BB116" i="30"/>
  <c r="AZ116" i="30"/>
  <c r="AX116" i="30"/>
  <c r="AV116" i="30"/>
  <c r="AU116" i="30"/>
  <c r="AT116" i="30"/>
  <c r="AR116" i="30"/>
  <c r="AP116" i="30"/>
  <c r="AN116" i="30"/>
  <c r="AM116" i="30"/>
  <c r="AL116" i="30"/>
  <c r="AJ116" i="30"/>
  <c r="AH116" i="30"/>
  <c r="AF116" i="30"/>
  <c r="AE116" i="30"/>
  <c r="AG116" i="30" s="1"/>
  <c r="AD116" i="30"/>
  <c r="AB116" i="30"/>
  <c r="Z116" i="30"/>
  <c r="X116" i="30"/>
  <c r="W116" i="30"/>
  <c r="V116" i="30"/>
  <c r="T116" i="30"/>
  <c r="R116" i="30"/>
  <c r="P116" i="30"/>
  <c r="O116" i="30"/>
  <c r="N116" i="30"/>
  <c r="L116" i="30"/>
  <c r="J116" i="30"/>
  <c r="H116" i="30"/>
  <c r="G116" i="30"/>
  <c r="F116" i="30"/>
  <c r="D116" i="30"/>
  <c r="B116" i="30"/>
  <c r="BL115" i="30"/>
  <c r="BK115" i="30"/>
  <c r="BJ115" i="30"/>
  <c r="BH115" i="30"/>
  <c r="BF115" i="30"/>
  <c r="BD115" i="30"/>
  <c r="BE115" i="30" s="1"/>
  <c r="BC115" i="30"/>
  <c r="BB115" i="30"/>
  <c r="AZ115" i="30"/>
  <c r="AX115" i="30"/>
  <c r="AV115" i="30"/>
  <c r="AU115" i="30"/>
  <c r="AT115" i="30"/>
  <c r="AR115" i="30"/>
  <c r="AP115" i="30"/>
  <c r="AN115" i="30"/>
  <c r="AM115" i="30"/>
  <c r="AL115" i="30"/>
  <c r="AJ115" i="30"/>
  <c r="AH115" i="30"/>
  <c r="AF115" i="30"/>
  <c r="AE115" i="30"/>
  <c r="AG115" i="30" s="1"/>
  <c r="AD115" i="30"/>
  <c r="AB115" i="30"/>
  <c r="Z115" i="30"/>
  <c r="X115" i="30"/>
  <c r="W115" i="30"/>
  <c r="V115" i="30"/>
  <c r="T115" i="30"/>
  <c r="R115" i="30"/>
  <c r="P115" i="30"/>
  <c r="O115" i="30"/>
  <c r="N115" i="30"/>
  <c r="L115" i="30"/>
  <c r="J115" i="30"/>
  <c r="H115" i="30"/>
  <c r="G115" i="30"/>
  <c r="F115" i="30"/>
  <c r="D115" i="30"/>
  <c r="B115" i="30"/>
  <c r="BL114" i="30"/>
  <c r="BK114" i="30"/>
  <c r="BJ114" i="30"/>
  <c r="BH114" i="30"/>
  <c r="BF114" i="30"/>
  <c r="BD114" i="30"/>
  <c r="BE114" i="30" s="1"/>
  <c r="BC114" i="30"/>
  <c r="BB114" i="30"/>
  <c r="AZ114" i="30"/>
  <c r="AX114" i="30"/>
  <c r="AV114" i="30"/>
  <c r="AU114" i="30"/>
  <c r="AT114" i="30"/>
  <c r="AR114" i="30"/>
  <c r="AP114" i="30"/>
  <c r="AN114" i="30"/>
  <c r="AM114" i="30"/>
  <c r="AL114" i="30"/>
  <c r="AJ114" i="30"/>
  <c r="AH114" i="30"/>
  <c r="AF114" i="30"/>
  <c r="AE114" i="30"/>
  <c r="AG114" i="30" s="1"/>
  <c r="AD114" i="30"/>
  <c r="AB114" i="30"/>
  <c r="Z114" i="30"/>
  <c r="X114" i="30"/>
  <c r="W114" i="30"/>
  <c r="V114" i="30"/>
  <c r="T114" i="30"/>
  <c r="R114" i="30"/>
  <c r="P114" i="30"/>
  <c r="O114" i="30"/>
  <c r="N114" i="30"/>
  <c r="L114" i="30"/>
  <c r="J114" i="30"/>
  <c r="H114" i="30"/>
  <c r="G114" i="30"/>
  <c r="F114" i="30"/>
  <c r="D114" i="30"/>
  <c r="B114" i="30"/>
  <c r="BL113" i="30"/>
  <c r="BK113" i="30"/>
  <c r="BJ113" i="30"/>
  <c r="BH113" i="30"/>
  <c r="BF113" i="30"/>
  <c r="BD113" i="30"/>
  <c r="BC113" i="30"/>
  <c r="BB113" i="30"/>
  <c r="AZ113" i="30"/>
  <c r="AX113" i="30"/>
  <c r="AV113" i="30"/>
  <c r="AU113" i="30"/>
  <c r="AT113" i="30"/>
  <c r="AR113" i="30"/>
  <c r="AP113" i="30"/>
  <c r="AN113" i="30"/>
  <c r="AM113" i="30"/>
  <c r="AL113" i="30"/>
  <c r="AJ113" i="30"/>
  <c r="AH113" i="30"/>
  <c r="AF113" i="30"/>
  <c r="AE113" i="30"/>
  <c r="AD113" i="30"/>
  <c r="AB113" i="30"/>
  <c r="Z113" i="30"/>
  <c r="X113" i="30"/>
  <c r="W113" i="30"/>
  <c r="V113" i="30"/>
  <c r="T113" i="30"/>
  <c r="R113" i="30"/>
  <c r="P113" i="30"/>
  <c r="O113" i="30"/>
  <c r="N113" i="30"/>
  <c r="L113" i="30"/>
  <c r="J113" i="30"/>
  <c r="H113" i="30"/>
  <c r="G113" i="30"/>
  <c r="F113" i="30"/>
  <c r="D113" i="30"/>
  <c r="B113" i="30"/>
  <c r="BL112" i="30"/>
  <c r="BK112" i="30"/>
  <c r="BJ112" i="30"/>
  <c r="BH112" i="30"/>
  <c r="BF112" i="30"/>
  <c r="BD112" i="30"/>
  <c r="BE112" i="30" s="1"/>
  <c r="BC112" i="30"/>
  <c r="BB112" i="30"/>
  <c r="AZ112" i="30"/>
  <c r="AX112" i="30"/>
  <c r="AV112" i="30"/>
  <c r="AU112" i="30"/>
  <c r="AT112" i="30"/>
  <c r="AR112" i="30"/>
  <c r="AP112" i="30"/>
  <c r="AN112" i="30"/>
  <c r="AM112" i="30"/>
  <c r="AL112" i="30"/>
  <c r="AJ112" i="30"/>
  <c r="AH112" i="30"/>
  <c r="AF112" i="30"/>
  <c r="AE112" i="30"/>
  <c r="AG112" i="30" s="1"/>
  <c r="AD112" i="30"/>
  <c r="AB112" i="30"/>
  <c r="Z112" i="30"/>
  <c r="X112" i="30"/>
  <c r="W112" i="30"/>
  <c r="V112" i="30"/>
  <c r="T112" i="30"/>
  <c r="R112" i="30"/>
  <c r="P112" i="30"/>
  <c r="O112" i="30"/>
  <c r="N112" i="30"/>
  <c r="L112" i="30"/>
  <c r="J112" i="30"/>
  <c r="H112" i="30"/>
  <c r="G112" i="30"/>
  <c r="F112" i="30"/>
  <c r="D112" i="30"/>
  <c r="B112" i="30"/>
  <c r="BL111" i="30"/>
  <c r="BK111" i="30"/>
  <c r="BJ111" i="30"/>
  <c r="BH111" i="30"/>
  <c r="BF111" i="30"/>
  <c r="BD111" i="30"/>
  <c r="BC111" i="30"/>
  <c r="BB111" i="30"/>
  <c r="AZ111" i="30"/>
  <c r="AX111" i="30"/>
  <c r="AV111" i="30"/>
  <c r="AU111" i="30"/>
  <c r="AT111" i="30"/>
  <c r="AR111" i="30"/>
  <c r="AP111" i="30"/>
  <c r="AN111" i="30"/>
  <c r="AM111" i="30"/>
  <c r="AL111" i="30"/>
  <c r="AJ111" i="30"/>
  <c r="AH111" i="30"/>
  <c r="AF111" i="30"/>
  <c r="AE111" i="30"/>
  <c r="AG111" i="30" s="1"/>
  <c r="AD111" i="30"/>
  <c r="AB111" i="30"/>
  <c r="Z111" i="30"/>
  <c r="X111" i="30"/>
  <c r="W111" i="30"/>
  <c r="V111" i="30"/>
  <c r="T111" i="30"/>
  <c r="R111" i="30"/>
  <c r="P111" i="30"/>
  <c r="O111" i="30"/>
  <c r="N111" i="30"/>
  <c r="L111" i="30"/>
  <c r="J111" i="30"/>
  <c r="H111" i="30"/>
  <c r="G111" i="30"/>
  <c r="F111" i="30"/>
  <c r="D111" i="30"/>
  <c r="B111" i="30"/>
  <c r="BL110" i="30"/>
  <c r="BK110" i="30"/>
  <c r="BJ110" i="30"/>
  <c r="BH110" i="30"/>
  <c r="BF110" i="30"/>
  <c r="BD110" i="30"/>
  <c r="BC110" i="30"/>
  <c r="BB110" i="30"/>
  <c r="AZ110" i="30"/>
  <c r="AX110" i="30"/>
  <c r="AV110" i="30"/>
  <c r="AU110" i="30"/>
  <c r="AT110" i="30"/>
  <c r="AR110" i="30"/>
  <c r="AP110" i="30"/>
  <c r="AN110" i="30"/>
  <c r="AM110" i="30"/>
  <c r="AL110" i="30"/>
  <c r="AJ110" i="30"/>
  <c r="AH110" i="30"/>
  <c r="AF110" i="30"/>
  <c r="AE110" i="30"/>
  <c r="AG110" i="30" s="1"/>
  <c r="AD110" i="30"/>
  <c r="AB110" i="30"/>
  <c r="Z110" i="30"/>
  <c r="X110" i="30"/>
  <c r="W110" i="30"/>
  <c r="V110" i="30"/>
  <c r="T110" i="30"/>
  <c r="R110" i="30"/>
  <c r="P110" i="30"/>
  <c r="O110" i="30"/>
  <c r="N110" i="30"/>
  <c r="L110" i="30"/>
  <c r="J110" i="30"/>
  <c r="H110" i="30"/>
  <c r="G110" i="30"/>
  <c r="F110" i="30"/>
  <c r="D110" i="30"/>
  <c r="B110" i="30"/>
  <c r="BL109" i="30"/>
  <c r="BK109" i="30"/>
  <c r="BJ109" i="30"/>
  <c r="BH109" i="30"/>
  <c r="BF109" i="30"/>
  <c r="BD109" i="30"/>
  <c r="BC109" i="30"/>
  <c r="BB109" i="30"/>
  <c r="AZ109" i="30"/>
  <c r="AX109" i="30"/>
  <c r="AV109" i="30"/>
  <c r="AU109" i="30"/>
  <c r="AT109" i="30"/>
  <c r="AR109" i="30"/>
  <c r="AP109" i="30"/>
  <c r="AN109" i="30"/>
  <c r="AM109" i="30"/>
  <c r="AL109" i="30"/>
  <c r="AJ109" i="30"/>
  <c r="AH109" i="30"/>
  <c r="AF109" i="30"/>
  <c r="AE109" i="30"/>
  <c r="AD109" i="30"/>
  <c r="AB109" i="30"/>
  <c r="Z109" i="30"/>
  <c r="X109" i="30"/>
  <c r="W109" i="30"/>
  <c r="V109" i="30"/>
  <c r="T109" i="30"/>
  <c r="R109" i="30"/>
  <c r="P109" i="30"/>
  <c r="O109" i="30"/>
  <c r="N109" i="30"/>
  <c r="L109" i="30"/>
  <c r="J109" i="30"/>
  <c r="H109" i="30"/>
  <c r="G109" i="30"/>
  <c r="F109" i="30"/>
  <c r="D109" i="30"/>
  <c r="B109" i="30"/>
  <c r="BL108" i="30"/>
  <c r="BK108" i="30"/>
  <c r="BJ108" i="30"/>
  <c r="BH108" i="30"/>
  <c r="BF108" i="30"/>
  <c r="BD108" i="30"/>
  <c r="BC108" i="30"/>
  <c r="BB108" i="30"/>
  <c r="AZ108" i="30"/>
  <c r="AX108" i="30"/>
  <c r="AV108" i="30"/>
  <c r="AU108" i="30"/>
  <c r="AT108" i="30"/>
  <c r="AR108" i="30"/>
  <c r="AP108" i="30"/>
  <c r="AN108" i="30"/>
  <c r="AM108" i="30"/>
  <c r="AL108" i="30"/>
  <c r="AJ108" i="30"/>
  <c r="AH108" i="30"/>
  <c r="AF108" i="30"/>
  <c r="AE108" i="30"/>
  <c r="AG108" i="30" s="1"/>
  <c r="AD108" i="30"/>
  <c r="AB108" i="30"/>
  <c r="Z108" i="30"/>
  <c r="X108" i="30"/>
  <c r="W108" i="30"/>
  <c r="V108" i="30"/>
  <c r="T108" i="30"/>
  <c r="R108" i="30"/>
  <c r="P108" i="30"/>
  <c r="O108" i="30"/>
  <c r="N108" i="30"/>
  <c r="L108" i="30"/>
  <c r="J108" i="30"/>
  <c r="H108" i="30"/>
  <c r="G108" i="30"/>
  <c r="F108" i="30"/>
  <c r="D108" i="30"/>
  <c r="B108" i="30"/>
  <c r="BL107" i="30"/>
  <c r="BK107" i="30"/>
  <c r="BJ107" i="30"/>
  <c r="BH107" i="30"/>
  <c r="BF107" i="30"/>
  <c r="BD107" i="30"/>
  <c r="BC107" i="30"/>
  <c r="BB107" i="30"/>
  <c r="AZ107" i="30"/>
  <c r="AX107" i="30"/>
  <c r="AV107" i="30"/>
  <c r="AU107" i="30"/>
  <c r="AT107" i="30"/>
  <c r="AR107" i="30"/>
  <c r="AP107" i="30"/>
  <c r="AN107" i="30"/>
  <c r="AM107" i="30"/>
  <c r="AL107" i="30"/>
  <c r="AJ107" i="30"/>
  <c r="AH107" i="30"/>
  <c r="AF107" i="30"/>
  <c r="AE107" i="30"/>
  <c r="AG107" i="30" s="1"/>
  <c r="AD107" i="30"/>
  <c r="AB107" i="30"/>
  <c r="Z107" i="30"/>
  <c r="X107" i="30"/>
  <c r="W107" i="30"/>
  <c r="V107" i="30"/>
  <c r="T107" i="30"/>
  <c r="R107" i="30"/>
  <c r="P107" i="30"/>
  <c r="O107" i="30"/>
  <c r="N107" i="30"/>
  <c r="L107" i="30"/>
  <c r="J107" i="30"/>
  <c r="H107" i="30"/>
  <c r="G107" i="30"/>
  <c r="F107" i="30"/>
  <c r="D107" i="30"/>
  <c r="B107" i="30"/>
  <c r="BL106" i="30"/>
  <c r="BK106" i="30"/>
  <c r="BJ106" i="30"/>
  <c r="BH106" i="30"/>
  <c r="BF106" i="30"/>
  <c r="BD106" i="30"/>
  <c r="BC106" i="30"/>
  <c r="BB106" i="30"/>
  <c r="AZ106" i="30"/>
  <c r="AX106" i="30"/>
  <c r="AV106" i="30"/>
  <c r="AU106" i="30"/>
  <c r="AT106" i="30"/>
  <c r="AR106" i="30"/>
  <c r="AP106" i="30"/>
  <c r="AN106" i="30"/>
  <c r="AM106" i="30"/>
  <c r="AL106" i="30"/>
  <c r="AJ106" i="30"/>
  <c r="AH106" i="30"/>
  <c r="AF106" i="30"/>
  <c r="AE106" i="30"/>
  <c r="AG106" i="30" s="1"/>
  <c r="AD106" i="30"/>
  <c r="AB106" i="30"/>
  <c r="Z106" i="30"/>
  <c r="X106" i="30"/>
  <c r="W106" i="30"/>
  <c r="V106" i="30"/>
  <c r="T106" i="30"/>
  <c r="R106" i="30"/>
  <c r="P106" i="30"/>
  <c r="O106" i="30"/>
  <c r="N106" i="30"/>
  <c r="L106" i="30"/>
  <c r="J106" i="30"/>
  <c r="H106" i="30"/>
  <c r="G106" i="30"/>
  <c r="F106" i="30"/>
  <c r="D106" i="30"/>
  <c r="B106" i="30"/>
  <c r="BL105" i="30"/>
  <c r="BK105" i="30"/>
  <c r="BJ105" i="30"/>
  <c r="BH105" i="30"/>
  <c r="BF105" i="30"/>
  <c r="BD105" i="30"/>
  <c r="BC105" i="30"/>
  <c r="BB105" i="30"/>
  <c r="AZ105" i="30"/>
  <c r="AX105" i="30"/>
  <c r="AV105" i="30"/>
  <c r="AU105" i="30"/>
  <c r="AT105" i="30"/>
  <c r="AR105" i="30"/>
  <c r="AP105" i="30"/>
  <c r="AN105" i="30"/>
  <c r="AM105" i="30"/>
  <c r="AL105" i="30"/>
  <c r="AJ105" i="30"/>
  <c r="AH105" i="30"/>
  <c r="AF105" i="30"/>
  <c r="AE105" i="30"/>
  <c r="AG105" i="30" s="1"/>
  <c r="AD105" i="30"/>
  <c r="AB105" i="30"/>
  <c r="Z105" i="30"/>
  <c r="X105" i="30"/>
  <c r="W105" i="30"/>
  <c r="V105" i="30"/>
  <c r="T105" i="30"/>
  <c r="R105" i="30"/>
  <c r="P105" i="30"/>
  <c r="O105" i="30"/>
  <c r="N105" i="30"/>
  <c r="L105" i="30"/>
  <c r="J105" i="30"/>
  <c r="H105" i="30"/>
  <c r="G105" i="30"/>
  <c r="F105" i="30"/>
  <c r="D105" i="30"/>
  <c r="B105" i="30"/>
  <c r="BL104" i="30"/>
  <c r="BK104" i="30"/>
  <c r="BJ104" i="30"/>
  <c r="BH104" i="30"/>
  <c r="BF104" i="30"/>
  <c r="BD104" i="30"/>
  <c r="BC104" i="30"/>
  <c r="BB104" i="30"/>
  <c r="AZ104" i="30"/>
  <c r="AX104" i="30"/>
  <c r="AV104" i="30"/>
  <c r="AU104" i="30"/>
  <c r="AT104" i="30"/>
  <c r="AR104" i="30"/>
  <c r="AP104" i="30"/>
  <c r="AN104" i="30"/>
  <c r="AM104" i="30"/>
  <c r="AL104" i="30"/>
  <c r="AJ104" i="30"/>
  <c r="AH104" i="30"/>
  <c r="AF104" i="30"/>
  <c r="AE104" i="30"/>
  <c r="AD104" i="30"/>
  <c r="AB104" i="30"/>
  <c r="Z104" i="30"/>
  <c r="X104" i="30"/>
  <c r="W104" i="30"/>
  <c r="V104" i="30"/>
  <c r="T104" i="30"/>
  <c r="R104" i="30"/>
  <c r="P104" i="30"/>
  <c r="O104" i="30"/>
  <c r="N104" i="30"/>
  <c r="L104" i="30"/>
  <c r="J104" i="30"/>
  <c r="H104" i="30"/>
  <c r="G104" i="30"/>
  <c r="F104" i="30"/>
  <c r="D104" i="30"/>
  <c r="B104" i="30"/>
  <c r="BL103" i="30"/>
  <c r="BK103" i="30"/>
  <c r="BJ103" i="30"/>
  <c r="BH103" i="30"/>
  <c r="BF103" i="30"/>
  <c r="BD103" i="30"/>
  <c r="BC103" i="30"/>
  <c r="BB103" i="30"/>
  <c r="AZ103" i="30"/>
  <c r="AX103" i="30"/>
  <c r="AV103" i="30"/>
  <c r="AU103" i="30"/>
  <c r="AT103" i="30"/>
  <c r="AR103" i="30"/>
  <c r="AP103" i="30"/>
  <c r="AN103" i="30"/>
  <c r="AM103" i="30"/>
  <c r="AL103" i="30"/>
  <c r="AJ103" i="30"/>
  <c r="AH103" i="30"/>
  <c r="AF103" i="30"/>
  <c r="AE103" i="30"/>
  <c r="AG103" i="30" s="1"/>
  <c r="AD103" i="30"/>
  <c r="AB103" i="30"/>
  <c r="Z103" i="30"/>
  <c r="X103" i="30"/>
  <c r="W103" i="30"/>
  <c r="V103" i="30"/>
  <c r="T103" i="30"/>
  <c r="R103" i="30"/>
  <c r="P103" i="30"/>
  <c r="O103" i="30"/>
  <c r="N103" i="30"/>
  <c r="L103" i="30"/>
  <c r="J103" i="30"/>
  <c r="H103" i="30"/>
  <c r="G103" i="30"/>
  <c r="F103" i="30"/>
  <c r="D103" i="30"/>
  <c r="B103" i="30"/>
  <c r="BL102" i="30"/>
  <c r="BK102" i="30"/>
  <c r="BJ102" i="30"/>
  <c r="BH102" i="30"/>
  <c r="BF102" i="30"/>
  <c r="BD102" i="30"/>
  <c r="BC102" i="30"/>
  <c r="BB102" i="30"/>
  <c r="AZ102" i="30"/>
  <c r="AX102" i="30"/>
  <c r="AV102" i="30"/>
  <c r="AU102" i="30"/>
  <c r="AT102" i="30"/>
  <c r="AR102" i="30"/>
  <c r="AP102" i="30"/>
  <c r="AN102" i="30"/>
  <c r="AM102" i="30"/>
  <c r="AL102" i="30"/>
  <c r="AJ102" i="30"/>
  <c r="AH102" i="30"/>
  <c r="AF102" i="30"/>
  <c r="AE102" i="30"/>
  <c r="AG102" i="30" s="1"/>
  <c r="AD102" i="30"/>
  <c r="AB102" i="30"/>
  <c r="Z102" i="30"/>
  <c r="X102" i="30"/>
  <c r="W102" i="30"/>
  <c r="V102" i="30"/>
  <c r="T102" i="30"/>
  <c r="R102" i="30"/>
  <c r="P102" i="30"/>
  <c r="O102" i="30"/>
  <c r="N102" i="30"/>
  <c r="L102" i="30"/>
  <c r="J102" i="30"/>
  <c r="H102" i="30"/>
  <c r="G102" i="30"/>
  <c r="F102" i="30"/>
  <c r="D102" i="30"/>
  <c r="B102" i="30"/>
  <c r="BL101" i="30"/>
  <c r="BK101" i="30"/>
  <c r="BJ101" i="30"/>
  <c r="BH101" i="30"/>
  <c r="BF101" i="30"/>
  <c r="BD101" i="30"/>
  <c r="BC101" i="30"/>
  <c r="BB101" i="30"/>
  <c r="AZ101" i="30"/>
  <c r="AX101" i="30"/>
  <c r="AV101" i="30"/>
  <c r="AU101" i="30"/>
  <c r="AT101" i="30"/>
  <c r="AR101" i="30"/>
  <c r="AP101" i="30"/>
  <c r="AN101" i="30"/>
  <c r="AM101" i="30"/>
  <c r="AL101" i="30"/>
  <c r="AJ101" i="30"/>
  <c r="AH101" i="30"/>
  <c r="AF101" i="30"/>
  <c r="AE101" i="30"/>
  <c r="AG101" i="30" s="1"/>
  <c r="AD101" i="30"/>
  <c r="AB101" i="30"/>
  <c r="Z101" i="30"/>
  <c r="X101" i="30"/>
  <c r="W101" i="30"/>
  <c r="V101" i="30"/>
  <c r="T101" i="30"/>
  <c r="R101" i="30"/>
  <c r="P101" i="30"/>
  <c r="O101" i="30"/>
  <c r="N101" i="30"/>
  <c r="L101" i="30"/>
  <c r="J101" i="30"/>
  <c r="H101" i="30"/>
  <c r="G101" i="30"/>
  <c r="F101" i="30"/>
  <c r="D101" i="30"/>
  <c r="B101" i="30"/>
  <c r="BL100" i="30"/>
  <c r="BK100" i="30"/>
  <c r="BJ100" i="30"/>
  <c r="BH100" i="30"/>
  <c r="BF100" i="30"/>
  <c r="BD100" i="30"/>
  <c r="BE100" i="30" s="1"/>
  <c r="BC100" i="30"/>
  <c r="BB100" i="30"/>
  <c r="AZ100" i="30"/>
  <c r="AX100" i="30"/>
  <c r="AV100" i="30"/>
  <c r="AU100" i="30"/>
  <c r="AT100" i="30"/>
  <c r="AR100" i="30"/>
  <c r="AP100" i="30"/>
  <c r="AN100" i="30"/>
  <c r="AM100" i="30"/>
  <c r="AL100" i="30"/>
  <c r="AJ100" i="30"/>
  <c r="AH100" i="30"/>
  <c r="AF100" i="30"/>
  <c r="AE100" i="30"/>
  <c r="AD100" i="30"/>
  <c r="AB100" i="30"/>
  <c r="Z100" i="30"/>
  <c r="X100" i="30"/>
  <c r="W100" i="30"/>
  <c r="V100" i="30"/>
  <c r="T100" i="30"/>
  <c r="R100" i="30"/>
  <c r="P100" i="30"/>
  <c r="O100" i="30"/>
  <c r="N100" i="30"/>
  <c r="L100" i="30"/>
  <c r="J100" i="30"/>
  <c r="H100" i="30"/>
  <c r="G100" i="30"/>
  <c r="F100" i="30"/>
  <c r="D100" i="30"/>
  <c r="B100" i="30"/>
  <c r="BL99" i="30"/>
  <c r="BK99" i="30"/>
  <c r="BJ99" i="30"/>
  <c r="BH99" i="30"/>
  <c r="BF99" i="30"/>
  <c r="BD99" i="30"/>
  <c r="BE99" i="30" s="1"/>
  <c r="BC99" i="30"/>
  <c r="BB99" i="30"/>
  <c r="AZ99" i="30"/>
  <c r="AX99" i="30"/>
  <c r="AV99" i="30"/>
  <c r="AU99" i="30"/>
  <c r="AT99" i="30"/>
  <c r="AR99" i="30"/>
  <c r="AP99" i="30"/>
  <c r="AN99" i="30"/>
  <c r="AM99" i="30"/>
  <c r="AL99" i="30"/>
  <c r="AJ99" i="30"/>
  <c r="AH99" i="30"/>
  <c r="AF99" i="30"/>
  <c r="AE99" i="30"/>
  <c r="AG99" i="30" s="1"/>
  <c r="AD99" i="30"/>
  <c r="AB99" i="30"/>
  <c r="Z99" i="30"/>
  <c r="X99" i="30"/>
  <c r="W99" i="30"/>
  <c r="V99" i="30"/>
  <c r="T99" i="30"/>
  <c r="R99" i="30"/>
  <c r="P99" i="30"/>
  <c r="O99" i="30"/>
  <c r="N99" i="30"/>
  <c r="L99" i="30"/>
  <c r="J99" i="30"/>
  <c r="H99" i="30"/>
  <c r="G99" i="30"/>
  <c r="F99" i="30"/>
  <c r="D99" i="30"/>
  <c r="B99" i="30"/>
  <c r="BL98" i="30"/>
  <c r="BK98" i="30"/>
  <c r="BJ98" i="30"/>
  <c r="BH98" i="30"/>
  <c r="BF98" i="30"/>
  <c r="BD98" i="30"/>
  <c r="BC98" i="30"/>
  <c r="BB98" i="30"/>
  <c r="AZ98" i="30"/>
  <c r="AX98" i="30"/>
  <c r="AV98" i="30"/>
  <c r="AU98" i="30"/>
  <c r="AT98" i="30"/>
  <c r="AR98" i="30"/>
  <c r="AP98" i="30"/>
  <c r="AN98" i="30"/>
  <c r="AM98" i="30"/>
  <c r="AL98" i="30"/>
  <c r="AJ98" i="30"/>
  <c r="AH98" i="30"/>
  <c r="AF98" i="30"/>
  <c r="AE98" i="30"/>
  <c r="AG98" i="30" s="1"/>
  <c r="AD98" i="30"/>
  <c r="AB98" i="30"/>
  <c r="Z98" i="30"/>
  <c r="X98" i="30"/>
  <c r="W98" i="30"/>
  <c r="V98" i="30"/>
  <c r="T98" i="30"/>
  <c r="R98" i="30"/>
  <c r="P98" i="30"/>
  <c r="O98" i="30"/>
  <c r="N98" i="30"/>
  <c r="L98" i="30"/>
  <c r="J98" i="30"/>
  <c r="H98" i="30"/>
  <c r="G98" i="30"/>
  <c r="F98" i="30"/>
  <c r="D98" i="30"/>
  <c r="B98" i="30"/>
  <c r="BL97" i="30"/>
  <c r="BK97" i="30"/>
  <c r="BJ97" i="30"/>
  <c r="BH97" i="30"/>
  <c r="BF97" i="30"/>
  <c r="BD97" i="30"/>
  <c r="BE97" i="30" s="1"/>
  <c r="BC97" i="30"/>
  <c r="BB97" i="30"/>
  <c r="AZ97" i="30"/>
  <c r="AX97" i="30"/>
  <c r="AV97" i="30"/>
  <c r="AU97" i="30"/>
  <c r="AT97" i="30"/>
  <c r="AR97" i="30"/>
  <c r="AP97" i="30"/>
  <c r="AN97" i="30"/>
  <c r="AM97" i="30"/>
  <c r="AL97" i="30"/>
  <c r="AJ97" i="30"/>
  <c r="AH97" i="30"/>
  <c r="AF97" i="30"/>
  <c r="AE97" i="30"/>
  <c r="AD97" i="30"/>
  <c r="AB97" i="30"/>
  <c r="Z97" i="30"/>
  <c r="X97" i="30"/>
  <c r="W97" i="30"/>
  <c r="V97" i="30"/>
  <c r="T97" i="30"/>
  <c r="R97" i="30"/>
  <c r="P97" i="30"/>
  <c r="O97" i="30"/>
  <c r="N97" i="30"/>
  <c r="L97" i="30"/>
  <c r="J97" i="30"/>
  <c r="H97" i="30"/>
  <c r="G97" i="30"/>
  <c r="F97" i="30"/>
  <c r="D97" i="30"/>
  <c r="B97" i="30"/>
  <c r="BL96" i="30"/>
  <c r="BK96" i="30"/>
  <c r="BJ96" i="30"/>
  <c r="BH96" i="30"/>
  <c r="BF96" i="30"/>
  <c r="BD96" i="30"/>
  <c r="BE96" i="30" s="1"/>
  <c r="BC96" i="30"/>
  <c r="BB96" i="30"/>
  <c r="AZ96" i="30"/>
  <c r="AX96" i="30"/>
  <c r="AV96" i="30"/>
  <c r="AU96" i="30"/>
  <c r="AT96" i="30"/>
  <c r="AR96" i="30"/>
  <c r="AP96" i="30"/>
  <c r="AN96" i="30"/>
  <c r="AM96" i="30"/>
  <c r="AL96" i="30"/>
  <c r="AJ96" i="30"/>
  <c r="AH96" i="30"/>
  <c r="AF96" i="30"/>
  <c r="AE96" i="30"/>
  <c r="AG96" i="30" s="1"/>
  <c r="AD96" i="30"/>
  <c r="AB96" i="30"/>
  <c r="Z96" i="30"/>
  <c r="X96" i="30"/>
  <c r="W96" i="30"/>
  <c r="V96" i="30"/>
  <c r="T96" i="30"/>
  <c r="R96" i="30"/>
  <c r="P96" i="30"/>
  <c r="O96" i="30"/>
  <c r="N96" i="30"/>
  <c r="L96" i="30"/>
  <c r="J96" i="30"/>
  <c r="H96" i="30"/>
  <c r="G96" i="30"/>
  <c r="F96" i="30"/>
  <c r="D96" i="30"/>
  <c r="B96" i="30"/>
  <c r="BL95" i="30"/>
  <c r="BK95" i="30"/>
  <c r="BJ95" i="30"/>
  <c r="BH95" i="30"/>
  <c r="BF95" i="30"/>
  <c r="BD95" i="30"/>
  <c r="BC95" i="30"/>
  <c r="BB95" i="30"/>
  <c r="AZ95" i="30"/>
  <c r="AX95" i="30"/>
  <c r="AV95" i="30"/>
  <c r="AU95" i="30"/>
  <c r="AT95" i="30"/>
  <c r="AR95" i="30"/>
  <c r="AP95" i="30"/>
  <c r="AN95" i="30"/>
  <c r="AM95" i="30"/>
  <c r="AL95" i="30"/>
  <c r="AJ95" i="30"/>
  <c r="AH95" i="30"/>
  <c r="AF95" i="30"/>
  <c r="AE95" i="30"/>
  <c r="AG95" i="30" s="1"/>
  <c r="AD95" i="30"/>
  <c r="AB95" i="30"/>
  <c r="Z95" i="30"/>
  <c r="X95" i="30"/>
  <c r="W95" i="30"/>
  <c r="V95" i="30"/>
  <c r="T95" i="30"/>
  <c r="R95" i="30"/>
  <c r="P95" i="30"/>
  <c r="O95" i="30"/>
  <c r="N95" i="30"/>
  <c r="L95" i="30"/>
  <c r="J95" i="30"/>
  <c r="H95" i="30"/>
  <c r="G95" i="30"/>
  <c r="F95" i="30"/>
  <c r="D95" i="30"/>
  <c r="B95" i="30"/>
  <c r="BL94" i="30"/>
  <c r="BK94" i="30"/>
  <c r="BJ94" i="30"/>
  <c r="BH94" i="30"/>
  <c r="BF94" i="30"/>
  <c r="BD94" i="30"/>
  <c r="BE94" i="30" s="1"/>
  <c r="BC94" i="30"/>
  <c r="BB94" i="30"/>
  <c r="AZ94" i="30"/>
  <c r="AX94" i="30"/>
  <c r="AV94" i="30"/>
  <c r="AU94" i="30"/>
  <c r="AT94" i="30"/>
  <c r="AR94" i="30"/>
  <c r="AP94" i="30"/>
  <c r="AN94" i="30"/>
  <c r="AM94" i="30"/>
  <c r="AL94" i="30"/>
  <c r="AJ94" i="30"/>
  <c r="AH94" i="30"/>
  <c r="AF94" i="30"/>
  <c r="AE94" i="30"/>
  <c r="AD94" i="30"/>
  <c r="AB94" i="30"/>
  <c r="Z94" i="30"/>
  <c r="X94" i="30"/>
  <c r="W94" i="30"/>
  <c r="V94" i="30"/>
  <c r="T94" i="30"/>
  <c r="R94" i="30"/>
  <c r="P94" i="30"/>
  <c r="O94" i="30"/>
  <c r="N94" i="30"/>
  <c r="L94" i="30"/>
  <c r="J94" i="30"/>
  <c r="H94" i="30"/>
  <c r="G94" i="30"/>
  <c r="F94" i="30"/>
  <c r="D94" i="30"/>
  <c r="B94" i="30"/>
  <c r="BL93" i="30"/>
  <c r="BK93" i="30"/>
  <c r="BJ93" i="30"/>
  <c r="BH93" i="30"/>
  <c r="BF93" i="30"/>
  <c r="BD93" i="30"/>
  <c r="BC93" i="30"/>
  <c r="BB93" i="30"/>
  <c r="AZ93" i="30"/>
  <c r="AX93" i="30"/>
  <c r="AV93" i="30"/>
  <c r="AU93" i="30"/>
  <c r="AT93" i="30"/>
  <c r="AR93" i="30"/>
  <c r="AP93" i="30"/>
  <c r="AN93" i="30"/>
  <c r="AM93" i="30"/>
  <c r="AL93" i="30"/>
  <c r="AJ93" i="30"/>
  <c r="AH93" i="30"/>
  <c r="AF93" i="30"/>
  <c r="AE93" i="30"/>
  <c r="AG93" i="30" s="1"/>
  <c r="AD93" i="30"/>
  <c r="AB93" i="30"/>
  <c r="Z93" i="30"/>
  <c r="X93" i="30"/>
  <c r="W93" i="30"/>
  <c r="V93" i="30"/>
  <c r="T93" i="30"/>
  <c r="R93" i="30"/>
  <c r="P93" i="30"/>
  <c r="O93" i="30"/>
  <c r="N93" i="30"/>
  <c r="L93" i="30"/>
  <c r="J93" i="30"/>
  <c r="H93" i="30"/>
  <c r="G93" i="30"/>
  <c r="F93" i="30"/>
  <c r="D93" i="30"/>
  <c r="B93" i="30"/>
  <c r="BL92" i="30"/>
  <c r="BK92" i="30"/>
  <c r="BJ92" i="30"/>
  <c r="BH92" i="30"/>
  <c r="BF92" i="30"/>
  <c r="BD92" i="30"/>
  <c r="BE92" i="30" s="1"/>
  <c r="BC92" i="30"/>
  <c r="BB92" i="30"/>
  <c r="AZ92" i="30"/>
  <c r="AX92" i="30"/>
  <c r="AV92" i="30"/>
  <c r="AU92" i="30"/>
  <c r="AT92" i="30"/>
  <c r="AR92" i="30"/>
  <c r="AP92" i="30"/>
  <c r="AN92" i="30"/>
  <c r="AM92" i="30"/>
  <c r="AL92" i="30"/>
  <c r="AJ92" i="30"/>
  <c r="AH92" i="30"/>
  <c r="AF92" i="30"/>
  <c r="AE92" i="30"/>
  <c r="AG92" i="30" s="1"/>
  <c r="AD92" i="30"/>
  <c r="AB92" i="30"/>
  <c r="Z92" i="30"/>
  <c r="X92" i="30"/>
  <c r="W92" i="30"/>
  <c r="V92" i="30"/>
  <c r="T92" i="30"/>
  <c r="R92" i="30"/>
  <c r="P92" i="30"/>
  <c r="O92" i="30"/>
  <c r="N92" i="30"/>
  <c r="L92" i="30"/>
  <c r="J92" i="30"/>
  <c r="H92" i="30"/>
  <c r="G92" i="30"/>
  <c r="F92" i="30"/>
  <c r="D92" i="30"/>
  <c r="B92" i="30"/>
  <c r="BL91" i="30"/>
  <c r="BK91" i="30"/>
  <c r="BJ91" i="30"/>
  <c r="BH91" i="30"/>
  <c r="BF91" i="30"/>
  <c r="BD91" i="30"/>
  <c r="BC91" i="30"/>
  <c r="BB91" i="30"/>
  <c r="AZ91" i="30"/>
  <c r="AX91" i="30"/>
  <c r="AV91" i="30"/>
  <c r="AU91" i="30"/>
  <c r="AT91" i="30"/>
  <c r="AR91" i="30"/>
  <c r="AP91" i="30"/>
  <c r="AN91" i="30"/>
  <c r="AM91" i="30"/>
  <c r="AL91" i="30"/>
  <c r="AJ91" i="30"/>
  <c r="AH91" i="30"/>
  <c r="AF91" i="30"/>
  <c r="AE91" i="30"/>
  <c r="AG91" i="30" s="1"/>
  <c r="AD91" i="30"/>
  <c r="AB91" i="30"/>
  <c r="Z91" i="30"/>
  <c r="X91" i="30"/>
  <c r="W91" i="30"/>
  <c r="V91" i="30"/>
  <c r="T91" i="30"/>
  <c r="R91" i="30"/>
  <c r="P91" i="30"/>
  <c r="O91" i="30"/>
  <c r="N91" i="30"/>
  <c r="L91" i="30"/>
  <c r="J91" i="30"/>
  <c r="H91" i="30"/>
  <c r="G91" i="30"/>
  <c r="F91" i="30"/>
  <c r="D91" i="30"/>
  <c r="B91" i="30"/>
  <c r="BL90" i="30"/>
  <c r="BK90" i="30"/>
  <c r="BJ90" i="30"/>
  <c r="BH90" i="30"/>
  <c r="BF90" i="30"/>
  <c r="BD90" i="30"/>
  <c r="BC90" i="30"/>
  <c r="BB90" i="30"/>
  <c r="AZ90" i="30"/>
  <c r="AX90" i="30"/>
  <c r="AV90" i="30"/>
  <c r="AU90" i="30"/>
  <c r="AT90" i="30"/>
  <c r="AR90" i="30"/>
  <c r="AP90" i="30"/>
  <c r="AN90" i="30"/>
  <c r="AM90" i="30"/>
  <c r="AL90" i="30"/>
  <c r="AJ90" i="30"/>
  <c r="AH90" i="30"/>
  <c r="AF90" i="30"/>
  <c r="AE90" i="30"/>
  <c r="AD90" i="30"/>
  <c r="AB90" i="30"/>
  <c r="Z90" i="30"/>
  <c r="X90" i="30"/>
  <c r="W90" i="30"/>
  <c r="V90" i="30"/>
  <c r="T90" i="30"/>
  <c r="R90" i="30"/>
  <c r="P90" i="30"/>
  <c r="O90" i="30"/>
  <c r="N90" i="30"/>
  <c r="L90" i="30"/>
  <c r="J90" i="30"/>
  <c r="H90" i="30"/>
  <c r="G90" i="30"/>
  <c r="F90" i="30"/>
  <c r="D90" i="30"/>
  <c r="B90" i="30"/>
  <c r="BL89" i="30"/>
  <c r="BK89" i="30"/>
  <c r="BJ89" i="30"/>
  <c r="BH89" i="30"/>
  <c r="BF89" i="30"/>
  <c r="BD89" i="30"/>
  <c r="BC89" i="30"/>
  <c r="BB89" i="30"/>
  <c r="AZ89" i="30"/>
  <c r="AX89" i="30"/>
  <c r="AV89" i="30"/>
  <c r="AU89" i="30"/>
  <c r="AT89" i="30"/>
  <c r="AR89" i="30"/>
  <c r="AP89" i="30"/>
  <c r="AN89" i="30"/>
  <c r="AM89" i="30"/>
  <c r="AL89" i="30"/>
  <c r="AJ89" i="30"/>
  <c r="AH89" i="30"/>
  <c r="AF89" i="30"/>
  <c r="AE89" i="30"/>
  <c r="AG89" i="30" s="1"/>
  <c r="AD89" i="30"/>
  <c r="AB89" i="30"/>
  <c r="Z89" i="30"/>
  <c r="X89" i="30"/>
  <c r="W89" i="30"/>
  <c r="V89" i="30"/>
  <c r="T89" i="30"/>
  <c r="R89" i="30"/>
  <c r="P89" i="30"/>
  <c r="O89" i="30"/>
  <c r="N89" i="30"/>
  <c r="L89" i="30"/>
  <c r="J89" i="30"/>
  <c r="H89" i="30"/>
  <c r="G89" i="30"/>
  <c r="F89" i="30"/>
  <c r="D89" i="30"/>
  <c r="B89" i="30"/>
  <c r="BL88" i="30"/>
  <c r="BK88" i="30"/>
  <c r="BJ88" i="30"/>
  <c r="BH88" i="30"/>
  <c r="BF88" i="30"/>
  <c r="BD88" i="30"/>
  <c r="BC88" i="30"/>
  <c r="BB88" i="30"/>
  <c r="AZ88" i="30"/>
  <c r="AX88" i="30"/>
  <c r="AV88" i="30"/>
  <c r="AU88" i="30"/>
  <c r="AT88" i="30"/>
  <c r="AR88" i="30"/>
  <c r="AP88" i="30"/>
  <c r="AN88" i="30"/>
  <c r="AM88" i="30"/>
  <c r="AL88" i="30"/>
  <c r="AJ88" i="30"/>
  <c r="AH88" i="30"/>
  <c r="AF88" i="30"/>
  <c r="AE88" i="30"/>
  <c r="AG88" i="30" s="1"/>
  <c r="AD88" i="30"/>
  <c r="AB88" i="30"/>
  <c r="Z88" i="30"/>
  <c r="X88" i="30"/>
  <c r="W88" i="30"/>
  <c r="V88" i="30"/>
  <c r="T88" i="30"/>
  <c r="R88" i="30"/>
  <c r="P88" i="30"/>
  <c r="O88" i="30"/>
  <c r="N88" i="30"/>
  <c r="L88" i="30"/>
  <c r="J88" i="30"/>
  <c r="H88" i="30"/>
  <c r="G88" i="30"/>
  <c r="F88" i="30"/>
  <c r="D88" i="30"/>
  <c r="B88" i="30"/>
  <c r="BL87" i="30"/>
  <c r="BK87" i="30"/>
  <c r="BJ87" i="30"/>
  <c r="BH87" i="30"/>
  <c r="BF87" i="30"/>
  <c r="BD87" i="30"/>
  <c r="BC87" i="30"/>
  <c r="BB87" i="30"/>
  <c r="AZ87" i="30"/>
  <c r="AX87" i="30"/>
  <c r="AV87" i="30"/>
  <c r="AU87" i="30"/>
  <c r="AT87" i="30"/>
  <c r="AR87" i="30"/>
  <c r="AP87" i="30"/>
  <c r="AN87" i="30"/>
  <c r="AM87" i="30"/>
  <c r="AL87" i="30"/>
  <c r="AJ87" i="30"/>
  <c r="AH87" i="30"/>
  <c r="AF87" i="30"/>
  <c r="AE87" i="30"/>
  <c r="AD87" i="30"/>
  <c r="AB87" i="30"/>
  <c r="Z87" i="30"/>
  <c r="X87" i="30"/>
  <c r="W87" i="30"/>
  <c r="V87" i="30"/>
  <c r="T87" i="30"/>
  <c r="R87" i="30"/>
  <c r="P87" i="30"/>
  <c r="O87" i="30"/>
  <c r="N87" i="30"/>
  <c r="L87" i="30"/>
  <c r="J87" i="30"/>
  <c r="H87" i="30"/>
  <c r="G87" i="30"/>
  <c r="F87" i="30"/>
  <c r="D87" i="30"/>
  <c r="B87" i="30"/>
  <c r="BL86" i="30"/>
  <c r="BK86" i="30"/>
  <c r="BM86" i="30" s="1"/>
  <c r="BJ86" i="30"/>
  <c r="BH86" i="30"/>
  <c r="BF86" i="30"/>
  <c r="BD86" i="30"/>
  <c r="BC86" i="30"/>
  <c r="BB86" i="30"/>
  <c r="AZ86" i="30"/>
  <c r="AX86" i="30"/>
  <c r="AV86" i="30"/>
  <c r="AU86" i="30"/>
  <c r="AW86" i="30" s="1"/>
  <c r="AT86" i="30"/>
  <c r="AR86" i="30"/>
  <c r="AS86" i="30" s="1"/>
  <c r="AP86" i="30"/>
  <c r="AN86" i="30"/>
  <c r="AM86" i="30"/>
  <c r="AL86" i="30"/>
  <c r="AO86" i="30" s="1"/>
  <c r="AK86" i="30" s="1"/>
  <c r="AJ86" i="30"/>
  <c r="AH86" i="30"/>
  <c r="AF86" i="30"/>
  <c r="AE86" i="30"/>
  <c r="AD86" i="30"/>
  <c r="AB86" i="30"/>
  <c r="Z86" i="30"/>
  <c r="X86" i="30"/>
  <c r="W86" i="30"/>
  <c r="V86" i="30"/>
  <c r="T86" i="30"/>
  <c r="R86" i="30"/>
  <c r="P86" i="30"/>
  <c r="O86" i="30"/>
  <c r="Q86" i="30" s="1"/>
  <c r="N86" i="30"/>
  <c r="L86" i="30"/>
  <c r="J86" i="30"/>
  <c r="H86" i="30"/>
  <c r="G86" i="30"/>
  <c r="F86" i="30"/>
  <c r="I86" i="30" s="1"/>
  <c r="D86" i="30"/>
  <c r="B86" i="30"/>
  <c r="BL85" i="30"/>
  <c r="BK85" i="30"/>
  <c r="BM85" i="30" s="1"/>
  <c r="BJ85" i="30"/>
  <c r="BH85" i="30"/>
  <c r="BF85" i="30"/>
  <c r="BD85" i="30"/>
  <c r="BC85" i="30"/>
  <c r="BB85" i="30"/>
  <c r="AZ85" i="30"/>
  <c r="AX85" i="30"/>
  <c r="AV85" i="30"/>
  <c r="AU85" i="30"/>
  <c r="AW85" i="30" s="1"/>
  <c r="AT85" i="30"/>
  <c r="AR85" i="30"/>
  <c r="AP85" i="30"/>
  <c r="AN85" i="30"/>
  <c r="AM85" i="30"/>
  <c r="AL85" i="30"/>
  <c r="AO85" i="30" s="1"/>
  <c r="AJ85" i="30"/>
  <c r="AH85" i="30"/>
  <c r="AF85" i="30"/>
  <c r="AE85" i="30"/>
  <c r="AD85" i="30"/>
  <c r="AB85" i="30"/>
  <c r="Z85" i="30"/>
  <c r="X85" i="30"/>
  <c r="W85" i="30"/>
  <c r="V85" i="30"/>
  <c r="T85" i="30"/>
  <c r="R85" i="30"/>
  <c r="P85" i="30"/>
  <c r="O85" i="30"/>
  <c r="Q85" i="30" s="1"/>
  <c r="N85" i="30"/>
  <c r="L85" i="30"/>
  <c r="M85" i="30" s="1"/>
  <c r="J85" i="30"/>
  <c r="H85" i="30"/>
  <c r="G85" i="30"/>
  <c r="F85" i="30"/>
  <c r="I85" i="30" s="1"/>
  <c r="E85" i="30" s="1"/>
  <c r="D85" i="30"/>
  <c r="B85" i="30"/>
  <c r="BL84" i="30"/>
  <c r="BK84" i="30"/>
  <c r="BM84" i="30" s="1"/>
  <c r="BG84" i="30" s="1"/>
  <c r="BJ84" i="30"/>
  <c r="BH84" i="30"/>
  <c r="BF84" i="30"/>
  <c r="BD84" i="30"/>
  <c r="BE84" i="30" s="1"/>
  <c r="BA84" i="30" s="1"/>
  <c r="BC84" i="30"/>
  <c r="BB84" i="30"/>
  <c r="AZ84" i="30"/>
  <c r="AX84" i="30"/>
  <c r="AY84" i="30" s="1"/>
  <c r="AV84" i="30"/>
  <c r="AU84" i="30"/>
  <c r="AT84" i="30"/>
  <c r="AR84" i="30"/>
  <c r="AP84" i="30"/>
  <c r="AN84" i="30"/>
  <c r="AM84" i="30"/>
  <c r="AL84" i="30"/>
  <c r="AO84" i="30" s="1"/>
  <c r="AK84" i="30" s="1"/>
  <c r="AJ84" i="30"/>
  <c r="AH84" i="30"/>
  <c r="AF84" i="30"/>
  <c r="AE84" i="30"/>
  <c r="AG84" i="30" s="1"/>
  <c r="AD84" i="30"/>
  <c r="AB84" i="30"/>
  <c r="Z84" i="30"/>
  <c r="X84" i="30"/>
  <c r="W84" i="30"/>
  <c r="V84" i="30"/>
  <c r="T84" i="30"/>
  <c r="R84" i="30"/>
  <c r="P84" i="30"/>
  <c r="O84" i="30"/>
  <c r="Q84" i="30" s="1"/>
  <c r="K84" i="30" s="1"/>
  <c r="N84" i="30"/>
  <c r="L84" i="30"/>
  <c r="M84" i="30" s="1"/>
  <c r="J84" i="30"/>
  <c r="H84" i="30"/>
  <c r="G84" i="30"/>
  <c r="F84" i="30"/>
  <c r="I84" i="30" s="1"/>
  <c r="E84" i="30" s="1"/>
  <c r="D84" i="30"/>
  <c r="B84" i="30"/>
  <c r="BL83" i="30"/>
  <c r="BK83" i="30"/>
  <c r="BJ83" i="30"/>
  <c r="BH83" i="30"/>
  <c r="BF83" i="30"/>
  <c r="BD83" i="30"/>
  <c r="BC83" i="30"/>
  <c r="BB83" i="30"/>
  <c r="AZ83" i="30"/>
  <c r="AX83" i="30"/>
  <c r="AV83" i="30"/>
  <c r="AU83" i="30"/>
  <c r="AW83" i="30" s="1"/>
  <c r="AT83" i="30"/>
  <c r="AR83" i="30"/>
  <c r="AP83" i="30"/>
  <c r="AN83" i="30"/>
  <c r="AM83" i="30"/>
  <c r="AL83" i="30"/>
  <c r="AO83" i="30" s="1"/>
  <c r="AK83" i="30" s="1"/>
  <c r="AJ83" i="30"/>
  <c r="AH83" i="30"/>
  <c r="AF83" i="30"/>
  <c r="AE83" i="30"/>
  <c r="AG83" i="30" s="1"/>
  <c r="AD83" i="30"/>
  <c r="AB83" i="30"/>
  <c r="Z83" i="30"/>
  <c r="X83" i="30"/>
  <c r="W83" i="30"/>
  <c r="V83" i="30"/>
  <c r="T83" i="30"/>
  <c r="R83" i="30"/>
  <c r="P83" i="30"/>
  <c r="O83" i="30"/>
  <c r="Q83" i="30" s="1"/>
  <c r="K83" i="30" s="1"/>
  <c r="N83" i="30"/>
  <c r="L83" i="30"/>
  <c r="J83" i="30"/>
  <c r="H83" i="30"/>
  <c r="G83" i="30"/>
  <c r="F83" i="30"/>
  <c r="D83" i="30"/>
  <c r="B83" i="30"/>
  <c r="BL82" i="30"/>
  <c r="BK82" i="30"/>
  <c r="BJ82" i="30"/>
  <c r="BH82" i="30"/>
  <c r="BF82" i="30"/>
  <c r="BD82" i="30"/>
  <c r="BC82" i="30"/>
  <c r="BB82" i="30"/>
  <c r="AZ82" i="30"/>
  <c r="AX82" i="30"/>
  <c r="AV82" i="30"/>
  <c r="AU82" i="30"/>
  <c r="AT82" i="30"/>
  <c r="AR82" i="30"/>
  <c r="AP82" i="30"/>
  <c r="AN82" i="30"/>
  <c r="AM82" i="30"/>
  <c r="AL82" i="30"/>
  <c r="AO82" i="30" s="1"/>
  <c r="AJ82" i="30"/>
  <c r="AH82" i="30"/>
  <c r="AF82" i="30"/>
  <c r="AE82" i="30"/>
  <c r="AG82" i="30" s="1"/>
  <c r="AA82" i="30" s="1"/>
  <c r="AD82" i="30"/>
  <c r="AB82" i="30"/>
  <c r="Z82" i="30"/>
  <c r="X82" i="30"/>
  <c r="W82" i="30"/>
  <c r="V82" i="30"/>
  <c r="T82" i="30"/>
  <c r="R82" i="30"/>
  <c r="P82" i="30"/>
  <c r="O82" i="30"/>
  <c r="N82" i="30"/>
  <c r="L82" i="30"/>
  <c r="M82" i="30" s="1"/>
  <c r="J82" i="30"/>
  <c r="H82" i="30"/>
  <c r="G82" i="30"/>
  <c r="F82" i="30"/>
  <c r="I82" i="30" s="1"/>
  <c r="D82" i="30"/>
  <c r="B82" i="30"/>
  <c r="BL81" i="30"/>
  <c r="BK81" i="30"/>
  <c r="BM81" i="30" s="1"/>
  <c r="BG81" i="30" s="1"/>
  <c r="BJ81" i="30"/>
  <c r="BH81" i="30"/>
  <c r="BF81" i="30"/>
  <c r="BD81" i="30"/>
  <c r="BE81" i="30" s="1"/>
  <c r="BC81" i="30"/>
  <c r="BB81" i="30"/>
  <c r="AZ81" i="30"/>
  <c r="AX81" i="30"/>
  <c r="AY81" i="30" s="1"/>
  <c r="AV81" i="30"/>
  <c r="AU81" i="30"/>
  <c r="AW81" i="30" s="1"/>
  <c r="AT81" i="30"/>
  <c r="AR81" i="30"/>
  <c r="AS81" i="30" s="1"/>
  <c r="AP81" i="30"/>
  <c r="AN81" i="30"/>
  <c r="AM81" i="30"/>
  <c r="AL81" i="30"/>
  <c r="AO81" i="30" s="1"/>
  <c r="AJ81" i="30"/>
  <c r="AH81" i="30"/>
  <c r="AF81" i="30"/>
  <c r="AE81" i="30"/>
  <c r="AD81" i="30"/>
  <c r="AB81" i="30"/>
  <c r="Z81" i="30"/>
  <c r="X81" i="30"/>
  <c r="W81" i="30"/>
  <c r="V81" i="30"/>
  <c r="T81" i="30"/>
  <c r="R81" i="30"/>
  <c r="P81" i="30"/>
  <c r="O81" i="30"/>
  <c r="Q81" i="30" s="1"/>
  <c r="N81" i="30"/>
  <c r="L81" i="30"/>
  <c r="J81" i="30"/>
  <c r="H81" i="30"/>
  <c r="G81" i="30"/>
  <c r="F81" i="30"/>
  <c r="I81" i="30" s="1"/>
  <c r="D81" i="30"/>
  <c r="B81" i="30"/>
  <c r="BL80" i="30"/>
  <c r="BK80" i="30"/>
  <c r="BJ80" i="30"/>
  <c r="BH80" i="30"/>
  <c r="BF80" i="30"/>
  <c r="BD80" i="30"/>
  <c r="BE80" i="30" s="1"/>
  <c r="BC80" i="30"/>
  <c r="BB80" i="30"/>
  <c r="AZ80" i="30"/>
  <c r="AX80" i="30"/>
  <c r="AV80" i="30"/>
  <c r="AU80" i="30"/>
  <c r="AW80" i="30" s="1"/>
  <c r="AT80" i="30"/>
  <c r="AR80" i="30"/>
  <c r="AS80" i="30" s="1"/>
  <c r="AP80" i="30"/>
  <c r="AN80" i="30"/>
  <c r="AM80" i="30"/>
  <c r="AL80" i="30"/>
  <c r="AO80" i="30" s="1"/>
  <c r="AJ80" i="30"/>
  <c r="AH80" i="30"/>
  <c r="AF80" i="30"/>
  <c r="AE80" i="30"/>
  <c r="AG80" i="30" s="1"/>
  <c r="AD80" i="30"/>
  <c r="AB80" i="30"/>
  <c r="Z80" i="30"/>
  <c r="X80" i="30"/>
  <c r="W80" i="30"/>
  <c r="V80" i="30"/>
  <c r="T80" i="30"/>
  <c r="R80" i="30"/>
  <c r="P80" i="30"/>
  <c r="O80" i="30"/>
  <c r="N80" i="30"/>
  <c r="L80" i="30"/>
  <c r="J80" i="30"/>
  <c r="H80" i="30"/>
  <c r="G80" i="30"/>
  <c r="F80" i="30"/>
  <c r="I80" i="30" s="1"/>
  <c r="D80" i="30"/>
  <c r="B80" i="30"/>
  <c r="BL79" i="30"/>
  <c r="BK79" i="30"/>
  <c r="BJ79" i="30"/>
  <c r="BH79" i="30"/>
  <c r="BF79" i="30"/>
  <c r="BD79" i="30"/>
  <c r="BC79" i="30"/>
  <c r="BB79" i="30"/>
  <c r="AZ79" i="30"/>
  <c r="AX79" i="30"/>
  <c r="AV79" i="30"/>
  <c r="AU79" i="30"/>
  <c r="AW79" i="30" s="1"/>
  <c r="AT79" i="30"/>
  <c r="AR79" i="30"/>
  <c r="AS79" i="30" s="1"/>
  <c r="AP79" i="30"/>
  <c r="AN79" i="30"/>
  <c r="AM79" i="30"/>
  <c r="AL79" i="30"/>
  <c r="AO79" i="30" s="1"/>
  <c r="AJ79" i="30"/>
  <c r="AH79" i="30"/>
  <c r="AF79" i="30"/>
  <c r="AE79" i="30"/>
  <c r="AD79" i="30"/>
  <c r="AB79" i="30"/>
  <c r="Z79" i="30"/>
  <c r="X79" i="30"/>
  <c r="W79" i="30"/>
  <c r="V79" i="30"/>
  <c r="T79" i="30"/>
  <c r="R79" i="30"/>
  <c r="P79" i="30"/>
  <c r="O79" i="30"/>
  <c r="N79" i="30"/>
  <c r="L79" i="30"/>
  <c r="J79" i="30"/>
  <c r="H79" i="30"/>
  <c r="G79" i="30"/>
  <c r="F79" i="30"/>
  <c r="I79" i="30" s="1"/>
  <c r="D79" i="30"/>
  <c r="B79" i="30"/>
  <c r="BL78" i="30"/>
  <c r="BK78" i="30"/>
  <c r="BM78" i="30" s="1"/>
  <c r="BG78" i="30" s="1"/>
  <c r="BJ78" i="30"/>
  <c r="BH78" i="30"/>
  <c r="BF78" i="30"/>
  <c r="BD78" i="30"/>
  <c r="BC78" i="30"/>
  <c r="BB78" i="30"/>
  <c r="AZ78" i="30"/>
  <c r="AX78" i="30"/>
  <c r="AV78" i="30"/>
  <c r="AU78" i="30"/>
  <c r="AT78" i="30"/>
  <c r="AR78" i="30"/>
  <c r="AS78" i="30" s="1"/>
  <c r="AP78" i="30"/>
  <c r="AN78" i="30"/>
  <c r="AM78" i="30"/>
  <c r="AL78" i="30"/>
  <c r="AJ78" i="30"/>
  <c r="AH78" i="30"/>
  <c r="AF78" i="30"/>
  <c r="AE78" i="30"/>
  <c r="AG78" i="30" s="1"/>
  <c r="AD78" i="30"/>
  <c r="AB78" i="30"/>
  <c r="Z78" i="30"/>
  <c r="X78" i="30"/>
  <c r="W78" i="30"/>
  <c r="V78" i="30"/>
  <c r="T78" i="30"/>
  <c r="R78" i="30"/>
  <c r="P78" i="30"/>
  <c r="O78" i="30"/>
  <c r="Q78" i="30" s="1"/>
  <c r="N78" i="30"/>
  <c r="L78" i="30"/>
  <c r="M78" i="30" s="1"/>
  <c r="J78" i="30"/>
  <c r="H78" i="30"/>
  <c r="G78" i="30"/>
  <c r="F78" i="30"/>
  <c r="D78" i="30"/>
  <c r="B78" i="30"/>
  <c r="BL77" i="30"/>
  <c r="BK77" i="30"/>
  <c r="BJ77" i="30"/>
  <c r="BH77" i="30"/>
  <c r="BF77" i="30"/>
  <c r="BD77" i="30"/>
  <c r="BC77" i="30"/>
  <c r="BB77" i="30"/>
  <c r="AZ77" i="30"/>
  <c r="AX77" i="30"/>
  <c r="AV77" i="30"/>
  <c r="AU77" i="30"/>
  <c r="AW77" i="30" s="1"/>
  <c r="AT77" i="30"/>
  <c r="AR77" i="30"/>
  <c r="AS77" i="30" s="1"/>
  <c r="AP77" i="30"/>
  <c r="AN77" i="30"/>
  <c r="AM77" i="30"/>
  <c r="AL77" i="30"/>
  <c r="AO77" i="30" s="1"/>
  <c r="AJ77" i="30"/>
  <c r="AH77" i="30"/>
  <c r="AF77" i="30"/>
  <c r="AE77" i="30"/>
  <c r="AD77" i="30"/>
  <c r="AB77" i="30"/>
  <c r="Z77" i="30"/>
  <c r="X77" i="30"/>
  <c r="W77" i="30"/>
  <c r="V77" i="30"/>
  <c r="T77" i="30"/>
  <c r="R77" i="30"/>
  <c r="P77" i="30"/>
  <c r="O77" i="30"/>
  <c r="N77" i="30"/>
  <c r="L77" i="30"/>
  <c r="J77" i="30"/>
  <c r="H77" i="30"/>
  <c r="G77" i="30"/>
  <c r="F77" i="30"/>
  <c r="I77" i="30" s="1"/>
  <c r="E77" i="30" s="1"/>
  <c r="D77" i="30"/>
  <c r="B77" i="30"/>
  <c r="BL76" i="30"/>
  <c r="BK76" i="30"/>
  <c r="BM76" i="30" s="1"/>
  <c r="BG76" i="30" s="1"/>
  <c r="BJ76" i="30"/>
  <c r="BH76" i="30"/>
  <c r="BF76" i="30"/>
  <c r="BD76" i="30"/>
  <c r="BC76" i="30"/>
  <c r="BB76" i="30"/>
  <c r="AZ76" i="30"/>
  <c r="AX76" i="30"/>
  <c r="AV76" i="30"/>
  <c r="AU76" i="30"/>
  <c r="AW76" i="30" s="1"/>
  <c r="AT76" i="30"/>
  <c r="AR76" i="30"/>
  <c r="AP76" i="30"/>
  <c r="AN76" i="30"/>
  <c r="AM76" i="30"/>
  <c r="AL76" i="30"/>
  <c r="AJ76" i="30"/>
  <c r="AH76" i="30"/>
  <c r="AF76" i="30"/>
  <c r="AE76" i="30"/>
  <c r="AD76" i="30"/>
  <c r="AB76" i="30"/>
  <c r="Z76" i="30"/>
  <c r="X76" i="30"/>
  <c r="W76" i="30"/>
  <c r="V76" i="30"/>
  <c r="T76" i="30"/>
  <c r="R76" i="30"/>
  <c r="P76" i="30"/>
  <c r="O76" i="30"/>
  <c r="Q76" i="30" s="1"/>
  <c r="K76" i="30" s="1"/>
  <c r="N76" i="30"/>
  <c r="L76" i="30"/>
  <c r="J76" i="30"/>
  <c r="H76" i="30"/>
  <c r="G76" i="30"/>
  <c r="F76" i="30"/>
  <c r="I76" i="30" s="1"/>
  <c r="D76" i="30"/>
  <c r="B76" i="30"/>
  <c r="BL75" i="30"/>
  <c r="BK75" i="30"/>
  <c r="BJ75" i="30"/>
  <c r="BH75" i="30"/>
  <c r="BF75" i="30"/>
  <c r="BD75" i="30"/>
  <c r="BC75" i="30"/>
  <c r="BB75" i="30"/>
  <c r="AZ75" i="30"/>
  <c r="AX75" i="30"/>
  <c r="AV75" i="30"/>
  <c r="AU75" i="30"/>
  <c r="AW75" i="30" s="1"/>
  <c r="AQ75" i="30" s="1"/>
  <c r="AT75" i="30"/>
  <c r="AR75" i="30"/>
  <c r="AS75" i="30" s="1"/>
  <c r="AP75" i="30"/>
  <c r="AN75" i="30"/>
  <c r="AM75" i="30"/>
  <c r="AL75" i="30"/>
  <c r="AJ75" i="30"/>
  <c r="AH75" i="30"/>
  <c r="AF75" i="30"/>
  <c r="AE75" i="30"/>
  <c r="AG75" i="30" s="1"/>
  <c r="AA75" i="30" s="1"/>
  <c r="AD75" i="30"/>
  <c r="AB75" i="30"/>
  <c r="Z75" i="30"/>
  <c r="X75" i="30"/>
  <c r="W75" i="30"/>
  <c r="V75" i="30"/>
  <c r="T75" i="30"/>
  <c r="R75" i="30"/>
  <c r="P75" i="30"/>
  <c r="O75" i="30"/>
  <c r="Q75" i="30" s="1"/>
  <c r="K75" i="30" s="1"/>
  <c r="N75" i="30"/>
  <c r="L75" i="30"/>
  <c r="M75" i="30" s="1"/>
  <c r="J75" i="30"/>
  <c r="H75" i="30"/>
  <c r="G75" i="30"/>
  <c r="F75" i="30"/>
  <c r="I75" i="30" s="1"/>
  <c r="E75" i="30" s="1"/>
  <c r="D75" i="30"/>
  <c r="B75" i="30"/>
  <c r="BL74" i="30"/>
  <c r="BK74" i="30"/>
  <c r="BM74" i="30" s="1"/>
  <c r="BJ74" i="30"/>
  <c r="BH74" i="30"/>
  <c r="BF74" i="30"/>
  <c r="BD74" i="30"/>
  <c r="BC74" i="30"/>
  <c r="BB74" i="30"/>
  <c r="AZ74" i="30"/>
  <c r="AX74" i="30"/>
  <c r="AV74" i="30"/>
  <c r="AU74" i="30"/>
  <c r="AW74" i="30" s="1"/>
  <c r="AT74" i="30"/>
  <c r="AR74" i="30"/>
  <c r="AS74" i="30" s="1"/>
  <c r="AP74" i="30"/>
  <c r="AN74" i="30"/>
  <c r="AM74" i="30"/>
  <c r="AL74" i="30"/>
  <c r="AO74" i="30" s="1"/>
  <c r="AJ74" i="30"/>
  <c r="AH74" i="30"/>
  <c r="AF74" i="30"/>
  <c r="AE74" i="30"/>
  <c r="AD74" i="30"/>
  <c r="AB74" i="30"/>
  <c r="Z74" i="30"/>
  <c r="X74" i="30"/>
  <c r="W74" i="30"/>
  <c r="V74" i="30"/>
  <c r="T74" i="30"/>
  <c r="R74" i="30"/>
  <c r="P74" i="30"/>
  <c r="O74" i="30"/>
  <c r="N74" i="30"/>
  <c r="L74" i="30"/>
  <c r="J74" i="30"/>
  <c r="H74" i="30"/>
  <c r="G74" i="30"/>
  <c r="F74" i="30"/>
  <c r="I74" i="30" s="1"/>
  <c r="D74" i="30"/>
  <c r="B74" i="30"/>
  <c r="BL73" i="30"/>
  <c r="BK73" i="30"/>
  <c r="BM73" i="30" s="1"/>
  <c r="BJ73" i="30"/>
  <c r="BH73" i="30"/>
  <c r="BF73" i="30"/>
  <c r="BD73" i="30"/>
  <c r="BC73" i="30"/>
  <c r="BB73" i="30"/>
  <c r="AZ73" i="30"/>
  <c r="AX73" i="30"/>
  <c r="AV73" i="30"/>
  <c r="AU73" i="30"/>
  <c r="AT73" i="30"/>
  <c r="AR73" i="30"/>
  <c r="AP73" i="30"/>
  <c r="AN73" i="30"/>
  <c r="AM73" i="30"/>
  <c r="AL73" i="30"/>
  <c r="AJ73" i="30"/>
  <c r="AH73" i="30"/>
  <c r="AF73" i="30"/>
  <c r="AE73" i="30"/>
  <c r="AD73" i="30"/>
  <c r="AB73" i="30"/>
  <c r="Z73" i="30"/>
  <c r="X73" i="30"/>
  <c r="W73" i="30"/>
  <c r="V73" i="30"/>
  <c r="T73" i="30"/>
  <c r="R73" i="30"/>
  <c r="P73" i="30"/>
  <c r="O73" i="30"/>
  <c r="Q73" i="30" s="1"/>
  <c r="N73" i="30"/>
  <c r="L73" i="30"/>
  <c r="M73" i="30" s="1"/>
  <c r="J73" i="30"/>
  <c r="H73" i="30"/>
  <c r="G73" i="30"/>
  <c r="F73" i="30"/>
  <c r="D73" i="30"/>
  <c r="B73" i="30"/>
  <c r="BL72" i="30"/>
  <c r="BK72" i="30"/>
  <c r="BM72" i="30" s="1"/>
  <c r="BJ72" i="30"/>
  <c r="BH72" i="30"/>
  <c r="BF72" i="30"/>
  <c r="BD72" i="30"/>
  <c r="BC72" i="30"/>
  <c r="BB72" i="30"/>
  <c r="AZ72" i="30"/>
  <c r="AX72" i="30"/>
  <c r="AV72" i="30"/>
  <c r="AU72" i="30"/>
  <c r="AW72" i="30" s="1"/>
  <c r="AQ72" i="30" s="1"/>
  <c r="AT72" i="30"/>
  <c r="AR72" i="30"/>
  <c r="AP72" i="30"/>
  <c r="AN72" i="30"/>
  <c r="AM72" i="30"/>
  <c r="AL72" i="30"/>
  <c r="AO72" i="30" s="1"/>
  <c r="AK72" i="30" s="1"/>
  <c r="AJ72" i="30"/>
  <c r="AH72" i="30"/>
  <c r="AF72" i="30"/>
  <c r="AE72" i="30"/>
  <c r="AG72" i="30" s="1"/>
  <c r="AD72" i="30"/>
  <c r="AB72" i="30"/>
  <c r="Z72" i="30"/>
  <c r="X72" i="30"/>
  <c r="W72" i="30"/>
  <c r="V72" i="30"/>
  <c r="T72" i="30"/>
  <c r="R72" i="30"/>
  <c r="P72" i="30"/>
  <c r="O72" i="30"/>
  <c r="N72" i="30"/>
  <c r="L72" i="30"/>
  <c r="J72" i="30"/>
  <c r="H72" i="30"/>
  <c r="G72" i="30"/>
  <c r="F72" i="30"/>
  <c r="D72" i="30"/>
  <c r="B72" i="30"/>
  <c r="BL71" i="30"/>
  <c r="BK71" i="30"/>
  <c r="BJ71" i="30"/>
  <c r="BH71" i="30"/>
  <c r="BF71" i="30"/>
  <c r="BD71" i="30"/>
  <c r="BC71" i="30"/>
  <c r="BB71" i="30"/>
  <c r="AZ71" i="30"/>
  <c r="AX71" i="30"/>
  <c r="AV71" i="30"/>
  <c r="AU71" i="30"/>
  <c r="AT71" i="30"/>
  <c r="AR71" i="30"/>
  <c r="AP71" i="30"/>
  <c r="AN71" i="30"/>
  <c r="AM71" i="30"/>
  <c r="AL71" i="30"/>
  <c r="AJ71" i="30"/>
  <c r="AH71" i="30"/>
  <c r="AF71" i="30"/>
  <c r="AE71" i="30"/>
  <c r="AG71" i="30" s="1"/>
  <c r="AD71" i="30"/>
  <c r="AB71" i="30"/>
  <c r="Z71" i="30"/>
  <c r="X71" i="30"/>
  <c r="W71" i="30"/>
  <c r="V71" i="30"/>
  <c r="T71" i="30"/>
  <c r="R71" i="30"/>
  <c r="P71" i="30"/>
  <c r="O71" i="30"/>
  <c r="Q71" i="30" s="1"/>
  <c r="N71" i="30"/>
  <c r="L71" i="30"/>
  <c r="J71" i="30"/>
  <c r="H71" i="30"/>
  <c r="G71" i="30"/>
  <c r="F71" i="30"/>
  <c r="D71" i="30"/>
  <c r="B71" i="30"/>
  <c r="BL70" i="30"/>
  <c r="BK70" i="30"/>
  <c r="BM70" i="30" s="1"/>
  <c r="BJ70" i="30"/>
  <c r="BH70" i="30"/>
  <c r="BF70" i="30"/>
  <c r="BD70" i="30"/>
  <c r="BC70" i="30"/>
  <c r="BB70" i="30"/>
  <c r="AZ70" i="30"/>
  <c r="AX70" i="30"/>
  <c r="AV70" i="30"/>
  <c r="AU70" i="30"/>
  <c r="AW70" i="30" s="1"/>
  <c r="AQ70" i="30" s="1"/>
  <c r="AT70" i="30"/>
  <c r="AR70" i="30"/>
  <c r="AP70" i="30"/>
  <c r="AN70" i="30"/>
  <c r="AM70" i="30"/>
  <c r="AL70" i="30"/>
  <c r="AO70" i="30" s="1"/>
  <c r="AJ70" i="30"/>
  <c r="AH70" i="30"/>
  <c r="AF70" i="30"/>
  <c r="AE70" i="30"/>
  <c r="AG70" i="30" s="1"/>
  <c r="AA70" i="30" s="1"/>
  <c r="AD70" i="30"/>
  <c r="AB70" i="30"/>
  <c r="Z70" i="30"/>
  <c r="X70" i="30"/>
  <c r="W70" i="30"/>
  <c r="V70" i="30"/>
  <c r="T70" i="30"/>
  <c r="R70" i="30"/>
  <c r="P70" i="30"/>
  <c r="O70" i="30"/>
  <c r="Q70" i="30" s="1"/>
  <c r="N70" i="30"/>
  <c r="L70" i="30"/>
  <c r="M70" i="30" s="1"/>
  <c r="J70" i="30"/>
  <c r="H70" i="30"/>
  <c r="G70" i="30"/>
  <c r="F70" i="30"/>
  <c r="I70" i="30" s="1"/>
  <c r="D70" i="30"/>
  <c r="B70" i="30"/>
  <c r="BL69" i="30"/>
  <c r="BK69" i="30"/>
  <c r="BM69" i="30" s="1"/>
  <c r="BG69" i="30" s="1"/>
  <c r="BJ69" i="30"/>
  <c r="BH69" i="30"/>
  <c r="BF69" i="30"/>
  <c r="BD69" i="30"/>
  <c r="BE69" i="30" s="1"/>
  <c r="BA69" i="30" s="1"/>
  <c r="BC69" i="30"/>
  <c r="BB69" i="30"/>
  <c r="AZ69" i="30"/>
  <c r="AX69" i="30"/>
  <c r="AY69" i="30" s="1"/>
  <c r="AV69" i="30"/>
  <c r="AU69" i="30"/>
  <c r="AT69" i="30"/>
  <c r="AR69" i="30"/>
  <c r="AP69" i="30"/>
  <c r="AN69" i="30"/>
  <c r="AM69" i="30"/>
  <c r="AL69" i="30"/>
  <c r="AJ69" i="30"/>
  <c r="AH69" i="30"/>
  <c r="AF69" i="30"/>
  <c r="AE69" i="30"/>
  <c r="AG69" i="30" s="1"/>
  <c r="AA69" i="30" s="1"/>
  <c r="AD69" i="30"/>
  <c r="AB69" i="30"/>
  <c r="Z69" i="30"/>
  <c r="X69" i="30"/>
  <c r="W69" i="30"/>
  <c r="V69" i="30"/>
  <c r="T69" i="30"/>
  <c r="R69" i="30"/>
  <c r="P69" i="30"/>
  <c r="O69" i="30"/>
  <c r="N69" i="30"/>
  <c r="L69" i="30"/>
  <c r="J69" i="30"/>
  <c r="H69" i="30"/>
  <c r="G69" i="30"/>
  <c r="F69" i="30"/>
  <c r="D69" i="30"/>
  <c r="B69" i="30"/>
  <c r="BL68" i="30"/>
  <c r="BK68" i="30"/>
  <c r="BM68" i="30" s="1"/>
  <c r="BJ68" i="30"/>
  <c r="BH68" i="30"/>
  <c r="BF68" i="30"/>
  <c r="BD68" i="30"/>
  <c r="BC68" i="30"/>
  <c r="BB68" i="30"/>
  <c r="AZ68" i="30"/>
  <c r="AX68" i="30"/>
  <c r="AV68" i="30"/>
  <c r="AU68" i="30"/>
  <c r="AT68" i="30"/>
  <c r="AR68" i="30"/>
  <c r="AP68" i="30"/>
  <c r="AN68" i="30"/>
  <c r="AM68" i="30"/>
  <c r="AL68" i="30"/>
  <c r="AO68" i="30" s="1"/>
  <c r="AI68" i="30" s="1"/>
  <c r="AJ68" i="30"/>
  <c r="AH68" i="30"/>
  <c r="AF68" i="30"/>
  <c r="AE68" i="30"/>
  <c r="AG68" i="30" s="1"/>
  <c r="AA68" i="30" s="1"/>
  <c r="AD68" i="30"/>
  <c r="AB68" i="30"/>
  <c r="Z68" i="30"/>
  <c r="X68" i="30"/>
  <c r="W68" i="30"/>
  <c r="V68" i="30"/>
  <c r="T68" i="30"/>
  <c r="R68" i="30"/>
  <c r="P68" i="30"/>
  <c r="O68" i="30"/>
  <c r="Q68" i="30" s="1"/>
  <c r="N68" i="30"/>
  <c r="L68" i="30"/>
  <c r="M68" i="30" s="1"/>
  <c r="J68" i="30"/>
  <c r="H68" i="30"/>
  <c r="G68" i="30"/>
  <c r="F68" i="30"/>
  <c r="I68" i="30" s="1"/>
  <c r="D68" i="30"/>
  <c r="B68" i="30"/>
  <c r="BL67" i="30"/>
  <c r="BK67" i="30"/>
  <c r="BM67" i="30" s="1"/>
  <c r="BG67" i="30" s="1"/>
  <c r="BJ67" i="30"/>
  <c r="BH67" i="30"/>
  <c r="BF67" i="30"/>
  <c r="BD67" i="30"/>
  <c r="BC67" i="30"/>
  <c r="BB67" i="30"/>
  <c r="AZ67" i="30"/>
  <c r="AX67" i="30"/>
  <c r="AV67" i="30"/>
  <c r="AU67" i="30"/>
  <c r="AW67" i="30" s="1"/>
  <c r="AQ67" i="30" s="1"/>
  <c r="AT67" i="30"/>
  <c r="AR67" i="30"/>
  <c r="AP67" i="30"/>
  <c r="AN67" i="30"/>
  <c r="AM67" i="30"/>
  <c r="AL67" i="30"/>
  <c r="AO67" i="30" s="1"/>
  <c r="AJ67" i="30"/>
  <c r="AH67" i="30"/>
  <c r="AF67" i="30"/>
  <c r="AE67" i="30"/>
  <c r="AD67" i="30"/>
  <c r="AB67" i="30"/>
  <c r="Z67" i="30"/>
  <c r="X67" i="30"/>
  <c r="W67" i="30"/>
  <c r="V67" i="30"/>
  <c r="T67" i="30"/>
  <c r="R67" i="30"/>
  <c r="P67" i="30"/>
  <c r="O67" i="30"/>
  <c r="Q67" i="30" s="1"/>
  <c r="K67" i="30" s="1"/>
  <c r="N67" i="30"/>
  <c r="L67" i="30"/>
  <c r="M67" i="30" s="1"/>
  <c r="J67" i="30"/>
  <c r="H67" i="30"/>
  <c r="G67" i="30"/>
  <c r="F67" i="30"/>
  <c r="I67" i="30" s="1"/>
  <c r="C67" i="30" s="1"/>
  <c r="D67" i="30"/>
  <c r="B67" i="30"/>
  <c r="BL66" i="30"/>
  <c r="BK66" i="30"/>
  <c r="BJ66" i="30"/>
  <c r="BH66" i="30"/>
  <c r="BF66" i="30"/>
  <c r="BD66" i="30"/>
  <c r="BC66" i="30"/>
  <c r="BB66" i="30"/>
  <c r="AZ66" i="30"/>
  <c r="AX66" i="30"/>
  <c r="AV66" i="30"/>
  <c r="AU66" i="30"/>
  <c r="AT66" i="30"/>
  <c r="AR66" i="30"/>
  <c r="AP66" i="30"/>
  <c r="AN66" i="30"/>
  <c r="AM66" i="30"/>
  <c r="AL66" i="30"/>
  <c r="AO66" i="30" s="1"/>
  <c r="AI66" i="30" s="1"/>
  <c r="AJ66" i="30"/>
  <c r="AH66" i="30"/>
  <c r="AF66" i="30"/>
  <c r="AE66" i="30"/>
  <c r="AG66" i="30" s="1"/>
  <c r="AA66" i="30" s="1"/>
  <c r="AD66" i="30"/>
  <c r="AB66" i="30"/>
  <c r="Z66" i="30"/>
  <c r="X66" i="30"/>
  <c r="W66" i="30"/>
  <c r="V66" i="30"/>
  <c r="T66" i="30"/>
  <c r="R66" i="30"/>
  <c r="P66" i="30"/>
  <c r="O66" i="30"/>
  <c r="Q66" i="30" s="1"/>
  <c r="K66" i="30" s="1"/>
  <c r="N66" i="30"/>
  <c r="L66" i="30"/>
  <c r="M66" i="30" s="1"/>
  <c r="J66" i="30"/>
  <c r="H66" i="30"/>
  <c r="G66" i="30"/>
  <c r="F66" i="30"/>
  <c r="I66" i="30" s="1"/>
  <c r="D66" i="30"/>
  <c r="B66" i="30"/>
  <c r="BL65" i="30"/>
  <c r="BK65" i="30"/>
  <c r="BM65" i="30" s="1"/>
  <c r="BJ65" i="30"/>
  <c r="BH65" i="30"/>
  <c r="BF65" i="30"/>
  <c r="BD65" i="30"/>
  <c r="BC65" i="30"/>
  <c r="BB65" i="30"/>
  <c r="AZ65" i="30"/>
  <c r="AX65" i="30"/>
  <c r="AV65" i="30"/>
  <c r="AU65" i="30"/>
  <c r="AW65" i="30" s="1"/>
  <c r="AT65" i="30"/>
  <c r="AR65" i="30"/>
  <c r="AS65" i="30" s="1"/>
  <c r="AP65" i="30"/>
  <c r="AN65" i="30"/>
  <c r="AM65" i="30"/>
  <c r="AL65" i="30"/>
  <c r="AO65" i="30" s="1"/>
  <c r="AI65" i="30" s="1"/>
  <c r="AJ65" i="30"/>
  <c r="AH65" i="30"/>
  <c r="AF65" i="30"/>
  <c r="AE65" i="30"/>
  <c r="AG65" i="30" s="1"/>
  <c r="AA65" i="30" s="1"/>
  <c r="AD65" i="30"/>
  <c r="AB65" i="30"/>
  <c r="Z65" i="30"/>
  <c r="X65" i="30"/>
  <c r="W65" i="30"/>
  <c r="V65" i="30"/>
  <c r="T65" i="30"/>
  <c r="R65" i="30"/>
  <c r="P65" i="30"/>
  <c r="O65" i="30"/>
  <c r="Q65" i="30" s="1"/>
  <c r="N65" i="30"/>
  <c r="L65" i="30"/>
  <c r="J65" i="30"/>
  <c r="H65" i="30"/>
  <c r="G65" i="30"/>
  <c r="F65" i="30"/>
  <c r="I65" i="30" s="1"/>
  <c r="D65" i="30"/>
  <c r="B65" i="30"/>
  <c r="BL64" i="30"/>
  <c r="BK64" i="30"/>
  <c r="BJ64" i="30"/>
  <c r="BH64" i="30"/>
  <c r="BF64" i="30"/>
  <c r="BD64" i="30"/>
  <c r="BC64" i="30"/>
  <c r="BB64" i="30"/>
  <c r="AZ64" i="30"/>
  <c r="AX64" i="30"/>
  <c r="AV64" i="30"/>
  <c r="AU64" i="30"/>
  <c r="AW64" i="30" s="1"/>
  <c r="AT64" i="30"/>
  <c r="AR64" i="30"/>
  <c r="AP64" i="30"/>
  <c r="AN64" i="30"/>
  <c r="AM64" i="30"/>
  <c r="AL64" i="30"/>
  <c r="AO64" i="30" s="1"/>
  <c r="AJ64" i="30"/>
  <c r="AH64" i="30"/>
  <c r="AF64" i="30"/>
  <c r="AE64" i="30"/>
  <c r="AG64" i="30" s="1"/>
  <c r="AA64" i="30" s="1"/>
  <c r="AD64" i="30"/>
  <c r="AB64" i="30"/>
  <c r="Z64" i="30"/>
  <c r="X64" i="30"/>
  <c r="W64" i="30"/>
  <c r="V64" i="30"/>
  <c r="T64" i="30"/>
  <c r="R64" i="30"/>
  <c r="P64" i="30"/>
  <c r="O64" i="30"/>
  <c r="Q64" i="30" s="1"/>
  <c r="N64" i="30"/>
  <c r="L64" i="30"/>
  <c r="M64" i="30" s="1"/>
  <c r="J64" i="30"/>
  <c r="H64" i="30"/>
  <c r="G64" i="30"/>
  <c r="F64" i="30"/>
  <c r="D64" i="30"/>
  <c r="B64" i="30"/>
  <c r="BL63" i="30"/>
  <c r="BK63" i="30"/>
  <c r="BM63" i="30" s="1"/>
  <c r="BG63" i="30" s="1"/>
  <c r="BJ63" i="30"/>
  <c r="BH63" i="30"/>
  <c r="BF63" i="30"/>
  <c r="BD63" i="30"/>
  <c r="BE63" i="30" s="1"/>
  <c r="BA63" i="30" s="1"/>
  <c r="BC63" i="30"/>
  <c r="BB63" i="30"/>
  <c r="AZ63" i="30"/>
  <c r="AX63" i="30"/>
  <c r="AY63" i="30" s="1"/>
  <c r="AV63" i="30"/>
  <c r="AU63" i="30"/>
  <c r="AT63" i="30"/>
  <c r="AR63" i="30"/>
  <c r="AP63" i="30"/>
  <c r="AN63" i="30"/>
  <c r="AM63" i="30"/>
  <c r="AL63" i="30"/>
  <c r="AO63" i="30" s="1"/>
  <c r="AK63" i="30" s="1"/>
  <c r="AJ63" i="30"/>
  <c r="AH63" i="30"/>
  <c r="AF63" i="30"/>
  <c r="AE63" i="30"/>
  <c r="AD63" i="30"/>
  <c r="AB63" i="30"/>
  <c r="Z63" i="30"/>
  <c r="X63" i="30"/>
  <c r="W63" i="30"/>
  <c r="V63" i="30"/>
  <c r="T63" i="30"/>
  <c r="R63" i="30"/>
  <c r="P63" i="30"/>
  <c r="O63" i="30"/>
  <c r="Q63" i="30" s="1"/>
  <c r="N63" i="30"/>
  <c r="L63" i="30"/>
  <c r="J63" i="30"/>
  <c r="H63" i="30"/>
  <c r="G63" i="30"/>
  <c r="F63" i="30"/>
  <c r="D63" i="30"/>
  <c r="B63" i="30"/>
  <c r="BL62" i="30"/>
  <c r="BK62" i="30"/>
  <c r="BM62" i="30" s="1"/>
  <c r="BJ62" i="30"/>
  <c r="BH62" i="30"/>
  <c r="BF62" i="30"/>
  <c r="BD62" i="30"/>
  <c r="BC62" i="30"/>
  <c r="BB62" i="30"/>
  <c r="AZ62" i="30"/>
  <c r="AX62" i="30"/>
  <c r="AV62" i="30"/>
  <c r="AU62" i="30"/>
  <c r="AT62" i="30"/>
  <c r="AR62" i="30"/>
  <c r="AP62" i="30"/>
  <c r="AN62" i="30"/>
  <c r="AM62" i="30"/>
  <c r="AL62" i="30"/>
  <c r="AO62" i="30" s="1"/>
  <c r="AK62" i="30" s="1"/>
  <c r="AJ62" i="30"/>
  <c r="AH62" i="30"/>
  <c r="AF62" i="30"/>
  <c r="AE62" i="30"/>
  <c r="AD62" i="30"/>
  <c r="AB62" i="30"/>
  <c r="Z62" i="30"/>
  <c r="X62" i="30"/>
  <c r="Y62" i="30" s="1"/>
  <c r="W62" i="30"/>
  <c r="V62" i="30"/>
  <c r="T62" i="30"/>
  <c r="R62" i="30"/>
  <c r="S62" i="30" s="1"/>
  <c r="P62" i="30"/>
  <c r="O62" i="30"/>
  <c r="Q62" i="30" s="1"/>
  <c r="N62" i="30"/>
  <c r="L62" i="30"/>
  <c r="J62" i="30"/>
  <c r="H62" i="30"/>
  <c r="G62" i="30"/>
  <c r="F62" i="30"/>
  <c r="D62" i="30"/>
  <c r="B62" i="30"/>
  <c r="BL61" i="30"/>
  <c r="BK61" i="30"/>
  <c r="BM61" i="30" s="1"/>
  <c r="BJ61" i="30"/>
  <c r="BH61" i="30"/>
  <c r="BF61" i="30"/>
  <c r="BD61" i="30"/>
  <c r="BC61" i="30"/>
  <c r="BB61" i="30"/>
  <c r="AZ61" i="30"/>
  <c r="AX61" i="30"/>
  <c r="AV61" i="30"/>
  <c r="AU61" i="30"/>
  <c r="AW61" i="30" s="1"/>
  <c r="AT61" i="30"/>
  <c r="AR61" i="30"/>
  <c r="AP61" i="30"/>
  <c r="AN61" i="30"/>
  <c r="AM61" i="30"/>
  <c r="AL61" i="30"/>
  <c r="AJ61" i="30"/>
  <c r="AH61" i="30"/>
  <c r="AF61" i="30"/>
  <c r="AE61" i="30"/>
  <c r="AD61" i="30"/>
  <c r="AB61" i="30"/>
  <c r="Z61" i="30"/>
  <c r="X61" i="30"/>
  <c r="W61" i="30"/>
  <c r="V61" i="30"/>
  <c r="T61" i="30"/>
  <c r="R61" i="30"/>
  <c r="P61" i="30"/>
  <c r="O61" i="30"/>
  <c r="N61" i="30"/>
  <c r="L61" i="30"/>
  <c r="J61" i="30"/>
  <c r="H61" i="30"/>
  <c r="G61" i="30"/>
  <c r="F61" i="30"/>
  <c r="I61" i="30" s="1"/>
  <c r="E61" i="30" s="1"/>
  <c r="D61" i="30"/>
  <c r="B61" i="30"/>
  <c r="BL60" i="30"/>
  <c r="BK60" i="30"/>
  <c r="BJ60" i="30"/>
  <c r="BH60" i="30"/>
  <c r="BF60" i="30"/>
  <c r="BD60" i="30"/>
  <c r="BE60" i="30" s="1"/>
  <c r="BC60" i="30"/>
  <c r="BB60" i="30"/>
  <c r="AZ60" i="30"/>
  <c r="AX60" i="30"/>
  <c r="AV60" i="30"/>
  <c r="AU60" i="30"/>
  <c r="AW60" i="30" s="1"/>
  <c r="AT60" i="30"/>
  <c r="AR60" i="30"/>
  <c r="AS60" i="30" s="1"/>
  <c r="AP60" i="30"/>
  <c r="AN60" i="30"/>
  <c r="AM60" i="30"/>
  <c r="AL60" i="30"/>
  <c r="AO60" i="30" s="1"/>
  <c r="AK60" i="30" s="1"/>
  <c r="AJ60" i="30"/>
  <c r="AH60" i="30"/>
  <c r="AF60" i="30"/>
  <c r="AE60" i="30"/>
  <c r="AG60" i="30" s="1"/>
  <c r="AA60" i="30" s="1"/>
  <c r="AD60" i="30"/>
  <c r="AB60" i="30"/>
  <c r="Z60" i="30"/>
  <c r="X60" i="30"/>
  <c r="W60" i="30"/>
  <c r="V60" i="30"/>
  <c r="T60" i="30"/>
  <c r="R60" i="30"/>
  <c r="P60" i="30"/>
  <c r="O60" i="30"/>
  <c r="Q60" i="30" s="1"/>
  <c r="N60" i="30"/>
  <c r="L60" i="30"/>
  <c r="M60" i="30" s="1"/>
  <c r="J60" i="30"/>
  <c r="H60" i="30"/>
  <c r="G60" i="30"/>
  <c r="F60" i="30"/>
  <c r="I60" i="30" s="1"/>
  <c r="D60" i="30"/>
  <c r="B60" i="30"/>
  <c r="BL59" i="30"/>
  <c r="BK59" i="30"/>
  <c r="BJ59" i="30"/>
  <c r="BH59" i="30"/>
  <c r="BF59" i="30"/>
  <c r="BD59" i="30"/>
  <c r="BC59" i="30"/>
  <c r="BB59" i="30"/>
  <c r="AZ59" i="30"/>
  <c r="AX59" i="30"/>
  <c r="AV59" i="30"/>
  <c r="AU59" i="30"/>
  <c r="AW59" i="30" s="1"/>
  <c r="AT59" i="30"/>
  <c r="AR59" i="30"/>
  <c r="AS59" i="30" s="1"/>
  <c r="AP59" i="30"/>
  <c r="AN59" i="30"/>
  <c r="AM59" i="30"/>
  <c r="AL59" i="30"/>
  <c r="AO59" i="30" s="1"/>
  <c r="AI59" i="30" s="1"/>
  <c r="AJ59" i="30"/>
  <c r="AH59" i="30"/>
  <c r="AF59" i="30"/>
  <c r="AE59" i="30"/>
  <c r="AD59" i="30"/>
  <c r="AB59" i="30"/>
  <c r="Z59" i="30"/>
  <c r="X59" i="30"/>
  <c r="W59" i="30"/>
  <c r="V59" i="30"/>
  <c r="T59" i="30"/>
  <c r="R59" i="30"/>
  <c r="P59" i="30"/>
  <c r="O59" i="30"/>
  <c r="N59" i="30"/>
  <c r="L59" i="30"/>
  <c r="J59" i="30"/>
  <c r="H59" i="30"/>
  <c r="G59" i="30"/>
  <c r="F59" i="30"/>
  <c r="D59" i="30"/>
  <c r="B59" i="30"/>
  <c r="BL58" i="30"/>
  <c r="BK58" i="30"/>
  <c r="BM58" i="30" s="1"/>
  <c r="BJ58" i="30"/>
  <c r="BH58" i="30"/>
  <c r="BF58" i="30"/>
  <c r="BD58" i="30"/>
  <c r="BC58" i="30"/>
  <c r="BB58" i="30"/>
  <c r="AZ58" i="30"/>
  <c r="AX58" i="30"/>
  <c r="AV58" i="30"/>
  <c r="AU58" i="30"/>
  <c r="AT58" i="30"/>
  <c r="AR58" i="30"/>
  <c r="AP58" i="30"/>
  <c r="AN58" i="30"/>
  <c r="AM58" i="30"/>
  <c r="AL58" i="30"/>
  <c r="AO58" i="30" s="1"/>
  <c r="AJ58" i="30"/>
  <c r="AH58" i="30"/>
  <c r="AF58" i="30"/>
  <c r="AE58" i="30"/>
  <c r="AG58" i="30" s="1"/>
  <c r="AD58" i="30"/>
  <c r="AB58" i="30"/>
  <c r="Z58" i="30"/>
  <c r="X58" i="30"/>
  <c r="Y58" i="30" s="1"/>
  <c r="W58" i="30"/>
  <c r="V58" i="30"/>
  <c r="T58" i="30"/>
  <c r="R58" i="30"/>
  <c r="P58" i="30"/>
  <c r="O58" i="30"/>
  <c r="N58" i="30"/>
  <c r="L58" i="30"/>
  <c r="J58" i="30"/>
  <c r="H58" i="30"/>
  <c r="G58" i="30"/>
  <c r="F58" i="30"/>
  <c r="D58" i="30"/>
  <c r="B58" i="30"/>
  <c r="BL57" i="30"/>
  <c r="BK57" i="30"/>
  <c r="BM57" i="30" s="1"/>
  <c r="BI57" i="30" s="1"/>
  <c r="BJ57" i="30"/>
  <c r="BH57" i="30"/>
  <c r="BF57" i="30"/>
  <c r="BD57" i="30"/>
  <c r="BC57" i="30"/>
  <c r="BB57" i="30"/>
  <c r="AZ57" i="30"/>
  <c r="AX57" i="30"/>
  <c r="AV57" i="30"/>
  <c r="AU57" i="30"/>
  <c r="AW57" i="30" s="1"/>
  <c r="AQ57" i="30" s="1"/>
  <c r="AT57" i="30"/>
  <c r="AR57" i="30"/>
  <c r="AP57" i="30"/>
  <c r="AN57" i="30"/>
  <c r="AM57" i="30"/>
  <c r="AL57" i="30"/>
  <c r="AO57" i="30" s="1"/>
  <c r="AJ57" i="30"/>
  <c r="AH57" i="30"/>
  <c r="AF57" i="30"/>
  <c r="AE57" i="30"/>
  <c r="AG57" i="30" s="1"/>
  <c r="AA57" i="30" s="1"/>
  <c r="AD57" i="30"/>
  <c r="AB57" i="30"/>
  <c r="Z57" i="30"/>
  <c r="X57" i="30"/>
  <c r="W57" i="30"/>
  <c r="V57" i="30"/>
  <c r="T57" i="30"/>
  <c r="R57" i="30"/>
  <c r="P57" i="30"/>
  <c r="O57" i="30"/>
  <c r="N57" i="30"/>
  <c r="L57" i="30"/>
  <c r="J57" i="30"/>
  <c r="H57" i="30"/>
  <c r="G57" i="30"/>
  <c r="F57" i="30"/>
  <c r="I57" i="30" s="1"/>
  <c r="D57" i="30"/>
  <c r="B57" i="30"/>
  <c r="BL56" i="30"/>
  <c r="BK56" i="30"/>
  <c r="BM56" i="30" s="1"/>
  <c r="BJ56" i="30"/>
  <c r="BH56" i="30"/>
  <c r="BF56" i="30"/>
  <c r="BD56" i="30"/>
  <c r="BE56" i="30" s="1"/>
  <c r="BA56" i="30" s="1"/>
  <c r="BC56" i="30"/>
  <c r="BB56" i="30"/>
  <c r="AZ56" i="30"/>
  <c r="AX56" i="30"/>
  <c r="AV56" i="30"/>
  <c r="AU56" i="30"/>
  <c r="AW56" i="30" s="1"/>
  <c r="AT56" i="30"/>
  <c r="AR56" i="30"/>
  <c r="AS56" i="30" s="1"/>
  <c r="AP56" i="30"/>
  <c r="AN56" i="30"/>
  <c r="AM56" i="30"/>
  <c r="AL56" i="30"/>
  <c r="AO56" i="30" s="1"/>
  <c r="AK56" i="30" s="1"/>
  <c r="AJ56" i="30"/>
  <c r="AH56" i="30"/>
  <c r="AF56" i="30"/>
  <c r="AE56" i="30"/>
  <c r="AD56" i="30"/>
  <c r="AB56" i="30"/>
  <c r="Z56" i="30"/>
  <c r="X56" i="30"/>
  <c r="W56" i="30"/>
  <c r="V56" i="30"/>
  <c r="T56" i="30"/>
  <c r="R56" i="30"/>
  <c r="P56" i="30"/>
  <c r="O56" i="30"/>
  <c r="N56" i="30"/>
  <c r="L56" i="30"/>
  <c r="J56" i="30"/>
  <c r="H56" i="30"/>
  <c r="G56" i="30"/>
  <c r="F56" i="30"/>
  <c r="I56" i="30" s="1"/>
  <c r="D56" i="30"/>
  <c r="B56" i="30"/>
  <c r="BL55" i="30"/>
  <c r="BK55" i="30"/>
  <c r="BJ55" i="30"/>
  <c r="BH55" i="30"/>
  <c r="BF55" i="30"/>
  <c r="BD55" i="30"/>
  <c r="BE55" i="30" s="1"/>
  <c r="BC55" i="30"/>
  <c r="BB55" i="30"/>
  <c r="AZ55" i="30"/>
  <c r="AX55" i="30"/>
  <c r="AV55" i="30"/>
  <c r="AU55" i="30"/>
  <c r="AW55" i="30" s="1"/>
  <c r="AT55" i="30"/>
  <c r="AR55" i="30"/>
  <c r="AS55" i="30" s="1"/>
  <c r="AP55" i="30"/>
  <c r="AN55" i="30"/>
  <c r="AM55" i="30"/>
  <c r="AL55" i="30"/>
  <c r="AO55" i="30" s="1"/>
  <c r="AJ55" i="30"/>
  <c r="AH55" i="30"/>
  <c r="AF55" i="30"/>
  <c r="AE55" i="30"/>
  <c r="AD55" i="30"/>
  <c r="AB55" i="30"/>
  <c r="Z55" i="30"/>
  <c r="X55" i="30"/>
  <c r="W55" i="30"/>
  <c r="V55" i="30"/>
  <c r="T55" i="30"/>
  <c r="R55" i="30"/>
  <c r="P55" i="30"/>
  <c r="O55" i="30"/>
  <c r="Q55" i="30" s="1"/>
  <c r="N55" i="30"/>
  <c r="L55" i="30"/>
  <c r="M55" i="30" s="1"/>
  <c r="J55" i="30"/>
  <c r="H55" i="30"/>
  <c r="G55" i="30"/>
  <c r="F55" i="30"/>
  <c r="D55" i="30"/>
  <c r="B55" i="30"/>
  <c r="BL54" i="30"/>
  <c r="BK54" i="30"/>
  <c r="BM54" i="30" s="1"/>
  <c r="BG54" i="30" s="1"/>
  <c r="BJ54" i="30"/>
  <c r="BH54" i="30"/>
  <c r="BF54" i="30"/>
  <c r="BD54" i="30"/>
  <c r="BC54" i="30"/>
  <c r="BB54" i="30"/>
  <c r="AZ54" i="30"/>
  <c r="AX54" i="30"/>
  <c r="AV54" i="30"/>
  <c r="AU54" i="30"/>
  <c r="AT54" i="30"/>
  <c r="AR54" i="30"/>
  <c r="AP54" i="30"/>
  <c r="AN54" i="30"/>
  <c r="AM54" i="30"/>
  <c r="AL54" i="30"/>
  <c r="AJ54" i="30"/>
  <c r="AH54" i="30"/>
  <c r="AF54" i="30"/>
  <c r="AE54" i="30"/>
  <c r="AG54" i="30" s="1"/>
  <c r="AA54" i="30" s="1"/>
  <c r="AD54" i="30"/>
  <c r="AB54" i="30"/>
  <c r="Z54" i="30"/>
  <c r="X54" i="30"/>
  <c r="W54" i="30"/>
  <c r="V54" i="30"/>
  <c r="T54" i="30"/>
  <c r="R54" i="30"/>
  <c r="P54" i="30"/>
  <c r="O54" i="30"/>
  <c r="N54" i="30"/>
  <c r="L54" i="30"/>
  <c r="J54" i="30"/>
  <c r="H54" i="30"/>
  <c r="G54" i="30"/>
  <c r="F54" i="30"/>
  <c r="D54" i="30"/>
  <c r="B54" i="30"/>
  <c r="BL53" i="30"/>
  <c r="BK53" i="30"/>
  <c r="BJ53" i="30"/>
  <c r="BH53" i="30"/>
  <c r="BF53" i="30"/>
  <c r="BD53" i="30"/>
  <c r="BC53" i="30"/>
  <c r="BB53" i="30"/>
  <c r="AZ53" i="30"/>
  <c r="AX53" i="30"/>
  <c r="AV53" i="30"/>
  <c r="AU53" i="30"/>
  <c r="AT53" i="30"/>
  <c r="AR53" i="30"/>
  <c r="AS53" i="30" s="1"/>
  <c r="AP53" i="30"/>
  <c r="AN53" i="30"/>
  <c r="AM53" i="30"/>
  <c r="AL53" i="30"/>
  <c r="AO53" i="30" s="1"/>
  <c r="AJ53" i="30"/>
  <c r="AH53" i="30"/>
  <c r="AF53" i="30"/>
  <c r="AE53" i="30"/>
  <c r="AD53" i="30"/>
  <c r="AB53" i="30"/>
  <c r="Z53" i="30"/>
  <c r="X53" i="30"/>
  <c r="W53" i="30"/>
  <c r="V53" i="30"/>
  <c r="T53" i="30"/>
  <c r="R53" i="30"/>
  <c r="P53" i="30"/>
  <c r="O53" i="30"/>
  <c r="N53" i="30"/>
  <c r="L53" i="30"/>
  <c r="J53" i="30"/>
  <c r="H53" i="30"/>
  <c r="G53" i="30"/>
  <c r="F53" i="30"/>
  <c r="I53" i="30" s="1"/>
  <c r="D53" i="30"/>
  <c r="B53" i="30"/>
  <c r="BL52" i="30"/>
  <c r="BK52" i="30"/>
  <c r="BJ52" i="30"/>
  <c r="BH52" i="30"/>
  <c r="BF52" i="30"/>
  <c r="BD52" i="30"/>
  <c r="BC52" i="30"/>
  <c r="BB52" i="30"/>
  <c r="AZ52" i="30"/>
  <c r="AX52" i="30"/>
  <c r="AV52" i="30"/>
  <c r="AU52" i="30"/>
  <c r="AW52" i="30" s="1"/>
  <c r="AQ52" i="30" s="1"/>
  <c r="AT52" i="30"/>
  <c r="AR52" i="30"/>
  <c r="AS52" i="30" s="1"/>
  <c r="AP52" i="30"/>
  <c r="AN52" i="30"/>
  <c r="AM52" i="30"/>
  <c r="AL52" i="30"/>
  <c r="AO52" i="30" s="1"/>
  <c r="AK52" i="30" s="1"/>
  <c r="AJ52" i="30"/>
  <c r="AH52" i="30"/>
  <c r="AF52" i="30"/>
  <c r="AE52" i="30"/>
  <c r="AG52" i="30" s="1"/>
  <c r="AA52" i="30" s="1"/>
  <c r="AD52" i="30"/>
  <c r="AB52" i="30"/>
  <c r="Z52" i="30"/>
  <c r="X52" i="30"/>
  <c r="W52" i="30"/>
  <c r="V52" i="30"/>
  <c r="T52" i="30"/>
  <c r="R52" i="30"/>
  <c r="P52" i="30"/>
  <c r="O52" i="30"/>
  <c r="Q52" i="30" s="1"/>
  <c r="N52" i="30"/>
  <c r="L52" i="30"/>
  <c r="M52" i="30" s="1"/>
  <c r="J52" i="30"/>
  <c r="H52" i="30"/>
  <c r="G52" i="30"/>
  <c r="F52" i="30"/>
  <c r="I52" i="30" s="1"/>
  <c r="C52" i="30" s="1"/>
  <c r="D52" i="30"/>
  <c r="B52" i="30"/>
  <c r="BL51" i="30"/>
  <c r="BK51" i="30"/>
  <c r="BM51" i="30" s="1"/>
  <c r="BG51" i="30" s="1"/>
  <c r="BJ51" i="30"/>
  <c r="BH51" i="30"/>
  <c r="BF51" i="30"/>
  <c r="BD51" i="30"/>
  <c r="BC51" i="30"/>
  <c r="BB51" i="30"/>
  <c r="AZ51" i="30"/>
  <c r="AX51" i="30"/>
  <c r="AV51" i="30"/>
  <c r="AU51" i="30"/>
  <c r="AT51" i="30"/>
  <c r="AR51" i="30"/>
  <c r="AP51" i="30"/>
  <c r="AN51" i="30"/>
  <c r="AM51" i="30"/>
  <c r="AL51" i="30"/>
  <c r="AO51" i="30" s="1"/>
  <c r="AK51" i="30" s="1"/>
  <c r="AJ51" i="30"/>
  <c r="AH51" i="30"/>
  <c r="AF51" i="30"/>
  <c r="AE51" i="30"/>
  <c r="AD51" i="30"/>
  <c r="AB51" i="30"/>
  <c r="Z51" i="30"/>
  <c r="X51" i="30"/>
  <c r="W51" i="30"/>
  <c r="V51" i="30"/>
  <c r="T51" i="30"/>
  <c r="R51" i="30"/>
  <c r="P51" i="30"/>
  <c r="O51" i="30"/>
  <c r="Q51" i="30" s="1"/>
  <c r="K51" i="30" s="1"/>
  <c r="N51" i="30"/>
  <c r="L51" i="30"/>
  <c r="M51" i="30" s="1"/>
  <c r="J51" i="30"/>
  <c r="H51" i="30"/>
  <c r="G51" i="30"/>
  <c r="F51" i="30"/>
  <c r="I51" i="30" s="1"/>
  <c r="E51" i="30" s="1"/>
  <c r="D51" i="30"/>
  <c r="B51" i="30"/>
  <c r="BL50" i="30"/>
  <c r="BK50" i="30"/>
  <c r="BJ50" i="30"/>
  <c r="BH50" i="30"/>
  <c r="BF50" i="30"/>
  <c r="BD50" i="30"/>
  <c r="BC50" i="30"/>
  <c r="BB50" i="30"/>
  <c r="AZ50" i="30"/>
  <c r="AX50" i="30"/>
  <c r="AV50" i="30"/>
  <c r="AU50" i="30"/>
  <c r="AW50" i="30" s="1"/>
  <c r="AT50" i="30"/>
  <c r="AR50" i="30"/>
  <c r="AP50" i="30"/>
  <c r="AN50" i="30"/>
  <c r="AM50" i="30"/>
  <c r="AL50" i="30"/>
  <c r="AO50" i="30" s="1"/>
  <c r="AK50" i="30" s="1"/>
  <c r="AJ50" i="30"/>
  <c r="AH50" i="30"/>
  <c r="AF50" i="30"/>
  <c r="AE50" i="30"/>
  <c r="AD50" i="30"/>
  <c r="AB50" i="30"/>
  <c r="Z50" i="30"/>
  <c r="X50" i="30"/>
  <c r="W50" i="30"/>
  <c r="V50" i="30"/>
  <c r="T50" i="30"/>
  <c r="R50" i="30"/>
  <c r="P50" i="30"/>
  <c r="O50" i="30"/>
  <c r="Q50" i="30" s="1"/>
  <c r="N50" i="30"/>
  <c r="L50" i="30"/>
  <c r="J50" i="30"/>
  <c r="H50" i="30"/>
  <c r="G50" i="30"/>
  <c r="F50" i="30"/>
  <c r="D50" i="30"/>
  <c r="B50" i="30"/>
  <c r="BL49" i="30"/>
  <c r="BK49" i="30"/>
  <c r="BJ49" i="30"/>
  <c r="BH49" i="30"/>
  <c r="BF49" i="30"/>
  <c r="BD49" i="30"/>
  <c r="BC49" i="30"/>
  <c r="BB49" i="30"/>
  <c r="AZ49" i="30"/>
  <c r="AX49" i="30"/>
  <c r="AV49" i="30"/>
  <c r="AU49" i="30"/>
  <c r="AW49" i="30" s="1"/>
  <c r="AQ49" i="30" s="1"/>
  <c r="AT49" i="30"/>
  <c r="AR49" i="30"/>
  <c r="AS49" i="30" s="1"/>
  <c r="AP49" i="30"/>
  <c r="AN49" i="30"/>
  <c r="AM49" i="30"/>
  <c r="AL49" i="30"/>
  <c r="AO49" i="30" s="1"/>
  <c r="AI49" i="30" s="1"/>
  <c r="AJ49" i="30"/>
  <c r="AH49" i="30"/>
  <c r="AF49" i="30"/>
  <c r="AE49" i="30"/>
  <c r="AG49" i="30" s="1"/>
  <c r="AD49" i="30"/>
  <c r="AB49" i="30"/>
  <c r="Z49" i="30"/>
  <c r="X49" i="30"/>
  <c r="W49" i="30"/>
  <c r="V49" i="30"/>
  <c r="T49" i="30"/>
  <c r="R49" i="30"/>
  <c r="P49" i="30"/>
  <c r="O49" i="30"/>
  <c r="Q49" i="30" s="1"/>
  <c r="N49" i="30"/>
  <c r="L49" i="30"/>
  <c r="J49" i="30"/>
  <c r="H49" i="30"/>
  <c r="G49" i="30"/>
  <c r="F49" i="30"/>
  <c r="I49" i="30" s="1"/>
  <c r="D49" i="30"/>
  <c r="B49" i="30"/>
  <c r="BL48" i="30"/>
  <c r="BK48" i="30"/>
  <c r="BM48" i="30" s="1"/>
  <c r="BJ48" i="30"/>
  <c r="BH48" i="30"/>
  <c r="BF48" i="30"/>
  <c r="BD48" i="30"/>
  <c r="BE48" i="30" s="1"/>
  <c r="BC48" i="30"/>
  <c r="BB48" i="30"/>
  <c r="AZ48" i="30"/>
  <c r="AX48" i="30"/>
  <c r="AV48" i="30"/>
  <c r="AU48" i="30"/>
  <c r="AW48" i="30" s="1"/>
  <c r="AT48" i="30"/>
  <c r="AR48" i="30"/>
  <c r="AS48" i="30" s="1"/>
  <c r="AP48" i="30"/>
  <c r="AN48" i="30"/>
  <c r="AM48" i="30"/>
  <c r="AL48" i="30"/>
  <c r="AO48" i="30" s="1"/>
  <c r="AK48" i="30" s="1"/>
  <c r="AJ48" i="30"/>
  <c r="AH48" i="30"/>
  <c r="AF48" i="30"/>
  <c r="AE48" i="30"/>
  <c r="AD48" i="30"/>
  <c r="AB48" i="30"/>
  <c r="Z48" i="30"/>
  <c r="X48" i="30"/>
  <c r="W48" i="30"/>
  <c r="V48" i="30"/>
  <c r="T48" i="30"/>
  <c r="R48" i="30"/>
  <c r="P48" i="30"/>
  <c r="O48" i="30"/>
  <c r="Q48" i="30" s="1"/>
  <c r="N48" i="30"/>
  <c r="L48" i="30"/>
  <c r="M48" i="30" s="1"/>
  <c r="J48" i="30"/>
  <c r="H48" i="30"/>
  <c r="G48" i="30"/>
  <c r="F48" i="30"/>
  <c r="I48" i="30" s="1"/>
  <c r="D48" i="30"/>
  <c r="B48" i="30"/>
  <c r="BL47" i="30"/>
  <c r="BK47" i="30"/>
  <c r="BM47" i="30" s="1"/>
  <c r="BJ47" i="30"/>
  <c r="BH47" i="30"/>
  <c r="BF47" i="30"/>
  <c r="BD47" i="30"/>
  <c r="BC47" i="30"/>
  <c r="BB47" i="30"/>
  <c r="AZ47" i="30"/>
  <c r="AX47" i="30"/>
  <c r="AV47" i="30"/>
  <c r="AU47" i="30"/>
  <c r="AT47" i="30"/>
  <c r="AR47" i="30"/>
  <c r="AP47" i="30"/>
  <c r="AN47" i="30"/>
  <c r="AM47" i="30"/>
  <c r="AL47" i="30"/>
  <c r="AO47" i="30" s="1"/>
  <c r="AK47" i="30" s="1"/>
  <c r="AJ47" i="30"/>
  <c r="AH47" i="30"/>
  <c r="AF47" i="30"/>
  <c r="AE47" i="30"/>
  <c r="AD47" i="30"/>
  <c r="AB47" i="30"/>
  <c r="Z47" i="30"/>
  <c r="X47" i="30"/>
  <c r="Y47" i="30" s="1"/>
  <c r="W47" i="30"/>
  <c r="V47" i="30"/>
  <c r="T47" i="30"/>
  <c r="R47" i="30"/>
  <c r="S47" i="30" s="1"/>
  <c r="P47" i="30"/>
  <c r="O47" i="30"/>
  <c r="N47" i="30"/>
  <c r="L47" i="30"/>
  <c r="J47" i="30"/>
  <c r="H47" i="30"/>
  <c r="G47" i="30"/>
  <c r="F47" i="30"/>
  <c r="I47" i="30" s="1"/>
  <c r="E47" i="30" s="1"/>
  <c r="D47" i="30"/>
  <c r="B47" i="30"/>
  <c r="BL46" i="30"/>
  <c r="BK46" i="30"/>
  <c r="BJ46" i="30"/>
  <c r="BH46" i="30"/>
  <c r="BF46" i="30"/>
  <c r="BD46" i="30"/>
  <c r="BC46" i="30"/>
  <c r="BB46" i="30"/>
  <c r="AZ46" i="30"/>
  <c r="AX46" i="30"/>
  <c r="AV46" i="30"/>
  <c r="AU46" i="30"/>
  <c r="AW46" i="30" s="1"/>
  <c r="AT46" i="30"/>
  <c r="AR46" i="30"/>
  <c r="AP46" i="30"/>
  <c r="AN46" i="30"/>
  <c r="AM46" i="30"/>
  <c r="AL46" i="30"/>
  <c r="AJ46" i="30"/>
  <c r="AH46" i="30"/>
  <c r="AF46" i="30"/>
  <c r="AE46" i="30"/>
  <c r="AG46" i="30" s="1"/>
  <c r="AA46" i="30" s="1"/>
  <c r="AD46" i="30"/>
  <c r="AB46" i="30"/>
  <c r="Z46" i="30"/>
  <c r="X46" i="30"/>
  <c r="W46" i="30"/>
  <c r="V46" i="30"/>
  <c r="T46" i="30"/>
  <c r="R46" i="30"/>
  <c r="P46" i="30"/>
  <c r="O46" i="30"/>
  <c r="N46" i="30"/>
  <c r="L46" i="30"/>
  <c r="J46" i="30"/>
  <c r="H46" i="30"/>
  <c r="G46" i="30"/>
  <c r="F46" i="30"/>
  <c r="I46" i="30" s="1"/>
  <c r="D46" i="30"/>
  <c r="B46" i="30"/>
  <c r="BL45" i="30"/>
  <c r="BK45" i="30"/>
  <c r="BM45" i="30" s="1"/>
  <c r="BG45" i="30" s="1"/>
  <c r="BJ45" i="30"/>
  <c r="BH45" i="30"/>
  <c r="BF45" i="30"/>
  <c r="BD45" i="30"/>
  <c r="BC45" i="30"/>
  <c r="BB45" i="30"/>
  <c r="AZ45" i="30"/>
  <c r="AX45" i="30"/>
  <c r="AV45" i="30"/>
  <c r="AU45" i="30"/>
  <c r="AW45" i="30" s="1"/>
  <c r="AQ45" i="30" s="1"/>
  <c r="AT45" i="30"/>
  <c r="AR45" i="30"/>
  <c r="AS45" i="30" s="1"/>
  <c r="AP45" i="30"/>
  <c r="AN45" i="30"/>
  <c r="AM45" i="30"/>
  <c r="AL45" i="30"/>
  <c r="AO45" i="30" s="1"/>
  <c r="AJ45" i="30"/>
  <c r="AH45" i="30"/>
  <c r="AF45" i="30"/>
  <c r="AE45" i="30"/>
  <c r="AD45" i="30"/>
  <c r="AB45" i="30"/>
  <c r="Z45" i="30"/>
  <c r="X45" i="30"/>
  <c r="W45" i="30"/>
  <c r="V45" i="30"/>
  <c r="T45" i="30"/>
  <c r="R45" i="30"/>
  <c r="P45" i="30"/>
  <c r="O45" i="30"/>
  <c r="Q45" i="30" s="1"/>
  <c r="N45" i="30"/>
  <c r="L45" i="30"/>
  <c r="J45" i="30"/>
  <c r="H45" i="30"/>
  <c r="G45" i="30"/>
  <c r="F45" i="30"/>
  <c r="D45" i="30"/>
  <c r="B45" i="30"/>
  <c r="BL44" i="30"/>
  <c r="BK44" i="30"/>
  <c r="BM44" i="30" s="1"/>
  <c r="BJ44" i="30"/>
  <c r="BH44" i="30"/>
  <c r="BF44" i="30"/>
  <c r="BD44" i="30"/>
  <c r="BC44" i="30"/>
  <c r="BB44" i="30"/>
  <c r="AZ44" i="30"/>
  <c r="AX44" i="30"/>
  <c r="AV44" i="30"/>
  <c r="AU44" i="30"/>
  <c r="AT44" i="30"/>
  <c r="AR44" i="30"/>
  <c r="AP44" i="30"/>
  <c r="AN44" i="30"/>
  <c r="AM44" i="30"/>
  <c r="AL44" i="30"/>
  <c r="AJ44" i="30"/>
  <c r="AH44" i="30"/>
  <c r="AF44" i="30"/>
  <c r="AE44" i="30"/>
  <c r="AD44" i="30"/>
  <c r="AB44" i="30"/>
  <c r="Z44" i="30"/>
  <c r="X44" i="30"/>
  <c r="W44" i="30"/>
  <c r="V44" i="30"/>
  <c r="T44" i="30"/>
  <c r="R44" i="30"/>
  <c r="P44" i="30"/>
  <c r="O44" i="30"/>
  <c r="N44" i="30"/>
  <c r="L44" i="30"/>
  <c r="J44" i="30"/>
  <c r="H44" i="30"/>
  <c r="G44" i="30"/>
  <c r="F44" i="30"/>
  <c r="D44" i="30"/>
  <c r="B44" i="30"/>
  <c r="BL43" i="30"/>
  <c r="BK43" i="30"/>
  <c r="BJ43" i="30"/>
  <c r="BH43" i="30"/>
  <c r="BF43" i="30"/>
  <c r="BD43" i="30"/>
  <c r="BC43" i="30"/>
  <c r="BB43" i="30"/>
  <c r="AZ43" i="30"/>
  <c r="AX43" i="30"/>
  <c r="AV43" i="30"/>
  <c r="AU43" i="30"/>
  <c r="AT43" i="30"/>
  <c r="AR43" i="30"/>
  <c r="AP43" i="30"/>
  <c r="AN43" i="30"/>
  <c r="AM43" i="30"/>
  <c r="AL43" i="30"/>
  <c r="AJ43" i="30"/>
  <c r="AH43" i="30"/>
  <c r="AF43" i="30"/>
  <c r="AE43" i="30"/>
  <c r="AD43" i="30"/>
  <c r="AB43" i="30"/>
  <c r="Z43" i="30"/>
  <c r="X43" i="30"/>
  <c r="W43" i="30"/>
  <c r="V43" i="30"/>
  <c r="T43" i="30"/>
  <c r="R43" i="30"/>
  <c r="P43" i="30"/>
  <c r="O43" i="30"/>
  <c r="N43" i="30"/>
  <c r="L43" i="30"/>
  <c r="J43" i="30"/>
  <c r="H43" i="30"/>
  <c r="G43" i="30"/>
  <c r="F43" i="30"/>
  <c r="D43" i="30"/>
  <c r="B43" i="30"/>
  <c r="BL42" i="30"/>
  <c r="BK42" i="30"/>
  <c r="BM42" i="30" s="1"/>
  <c r="BJ42" i="30"/>
  <c r="BH42" i="30"/>
  <c r="BF42" i="30"/>
  <c r="BD42" i="30"/>
  <c r="BC42" i="30"/>
  <c r="BB42" i="30"/>
  <c r="AZ42" i="30"/>
  <c r="AX42" i="30"/>
  <c r="AV42" i="30"/>
  <c r="AU42" i="30"/>
  <c r="AT42" i="30"/>
  <c r="AR42" i="30"/>
  <c r="AP42" i="30"/>
  <c r="AN42" i="30"/>
  <c r="AM42" i="30"/>
  <c r="AL42" i="30"/>
  <c r="AJ42" i="30"/>
  <c r="AH42" i="30"/>
  <c r="AF42" i="30"/>
  <c r="AE42" i="30"/>
  <c r="AD42" i="30"/>
  <c r="AB42" i="30"/>
  <c r="Z42" i="30"/>
  <c r="X42" i="30"/>
  <c r="W42" i="30"/>
  <c r="V42" i="30"/>
  <c r="T42" i="30"/>
  <c r="R42" i="30"/>
  <c r="P42" i="30"/>
  <c r="O42" i="30"/>
  <c r="N42" i="30"/>
  <c r="L42" i="30"/>
  <c r="J42" i="30"/>
  <c r="H42" i="30"/>
  <c r="G42" i="30"/>
  <c r="F42" i="30"/>
  <c r="D42" i="30"/>
  <c r="B42" i="30"/>
  <c r="BL41" i="30"/>
  <c r="BK41" i="30"/>
  <c r="BM41" i="30" s="1"/>
  <c r="BJ41" i="30"/>
  <c r="BH41" i="30"/>
  <c r="BF41" i="30"/>
  <c r="BD41" i="30"/>
  <c r="BE41" i="30" s="1"/>
  <c r="BC41" i="30"/>
  <c r="BB41" i="30"/>
  <c r="AZ41" i="30"/>
  <c r="AX41" i="30"/>
  <c r="AV41" i="30"/>
  <c r="AU41" i="30"/>
  <c r="AT41" i="30"/>
  <c r="AR41" i="30"/>
  <c r="AP41" i="30"/>
  <c r="AN41" i="30"/>
  <c r="AM41" i="30"/>
  <c r="AL41" i="30"/>
  <c r="AJ41" i="30"/>
  <c r="AH41" i="30"/>
  <c r="AF41" i="30"/>
  <c r="AE41" i="30"/>
  <c r="AD41" i="30"/>
  <c r="AB41" i="30"/>
  <c r="Z41" i="30"/>
  <c r="X41" i="30"/>
  <c r="W41" i="30"/>
  <c r="V41" i="30"/>
  <c r="T41" i="30"/>
  <c r="R41" i="30"/>
  <c r="P41" i="30"/>
  <c r="O41" i="30"/>
  <c r="N41" i="30"/>
  <c r="L41" i="30"/>
  <c r="J41" i="30"/>
  <c r="H41" i="30"/>
  <c r="G41" i="30"/>
  <c r="F41" i="30"/>
  <c r="D41" i="30"/>
  <c r="B41" i="30"/>
  <c r="BL40" i="30"/>
  <c r="BK40" i="30"/>
  <c r="BJ40" i="30"/>
  <c r="BH40" i="30"/>
  <c r="BF40" i="30"/>
  <c r="BD40" i="30"/>
  <c r="BC40" i="30"/>
  <c r="BB40" i="30"/>
  <c r="AZ40" i="30"/>
  <c r="AX40" i="30"/>
  <c r="AV40" i="30"/>
  <c r="AU40" i="30"/>
  <c r="AT40" i="30"/>
  <c r="AR40" i="30"/>
  <c r="AP40" i="30"/>
  <c r="AN40" i="30"/>
  <c r="AM40" i="30"/>
  <c r="AL40" i="30"/>
  <c r="AJ40" i="30"/>
  <c r="AH40" i="30"/>
  <c r="AF40" i="30"/>
  <c r="AE40" i="30"/>
  <c r="AG40" i="30" s="1"/>
  <c r="AD40" i="30"/>
  <c r="AB40" i="30"/>
  <c r="Z40" i="30"/>
  <c r="X40" i="30"/>
  <c r="Y40" i="30" s="1"/>
  <c r="W40" i="30"/>
  <c r="V40" i="30"/>
  <c r="T40" i="30"/>
  <c r="R40" i="30"/>
  <c r="P40" i="30"/>
  <c r="O40" i="30"/>
  <c r="N40" i="30"/>
  <c r="L40" i="30"/>
  <c r="J40" i="30"/>
  <c r="H40" i="30"/>
  <c r="G40" i="30"/>
  <c r="F40" i="30"/>
  <c r="D40" i="30"/>
  <c r="B40" i="30"/>
  <c r="BL39" i="30"/>
  <c r="BK39" i="30"/>
  <c r="BJ39" i="30"/>
  <c r="BH39" i="30"/>
  <c r="BF39" i="30"/>
  <c r="BD39" i="30"/>
  <c r="BC39" i="30"/>
  <c r="BB39" i="30"/>
  <c r="AZ39" i="30"/>
  <c r="AX39" i="30"/>
  <c r="AV39" i="30"/>
  <c r="AU39" i="30"/>
  <c r="AT39" i="30"/>
  <c r="AR39" i="30"/>
  <c r="AP39" i="30"/>
  <c r="AN39" i="30"/>
  <c r="AM39" i="30"/>
  <c r="AL39" i="30"/>
  <c r="AJ39" i="30"/>
  <c r="AH39" i="30"/>
  <c r="AF39" i="30"/>
  <c r="AE39" i="30"/>
  <c r="AD39" i="30"/>
  <c r="AB39" i="30"/>
  <c r="Z39" i="30"/>
  <c r="X39" i="30"/>
  <c r="W39" i="30"/>
  <c r="V39" i="30"/>
  <c r="T39" i="30"/>
  <c r="R39" i="30"/>
  <c r="P39" i="30"/>
  <c r="O39" i="30"/>
  <c r="N39" i="30"/>
  <c r="L39" i="30"/>
  <c r="J39" i="30"/>
  <c r="H39" i="30"/>
  <c r="G39" i="30"/>
  <c r="F39" i="30"/>
  <c r="D39" i="30"/>
  <c r="B39" i="30"/>
  <c r="BL38" i="30"/>
  <c r="BK38" i="30"/>
  <c r="BJ38" i="30"/>
  <c r="BH38" i="30"/>
  <c r="BF38" i="30"/>
  <c r="BD38" i="30"/>
  <c r="BC38" i="30"/>
  <c r="BB38" i="30"/>
  <c r="AZ38" i="30"/>
  <c r="AX38" i="30"/>
  <c r="AV38" i="30"/>
  <c r="AU38" i="30"/>
  <c r="AT38" i="30"/>
  <c r="AR38" i="30"/>
  <c r="AP38" i="30"/>
  <c r="AN38" i="30"/>
  <c r="AM38" i="30"/>
  <c r="AL38" i="30"/>
  <c r="AJ38" i="30"/>
  <c r="AH38" i="30"/>
  <c r="AF38" i="30"/>
  <c r="AE38" i="30"/>
  <c r="AD38" i="30"/>
  <c r="AB38" i="30"/>
  <c r="Z38" i="30"/>
  <c r="X38" i="30"/>
  <c r="Y38" i="30" s="1"/>
  <c r="W38" i="30"/>
  <c r="V38" i="30"/>
  <c r="T38" i="30"/>
  <c r="R38" i="30"/>
  <c r="P38" i="30"/>
  <c r="O38" i="30"/>
  <c r="N38" i="30"/>
  <c r="L38" i="30"/>
  <c r="J38" i="30"/>
  <c r="H38" i="30"/>
  <c r="G38" i="30"/>
  <c r="F38" i="30"/>
  <c r="D38" i="30"/>
  <c r="B38" i="30"/>
  <c r="BL37" i="30"/>
  <c r="BK37" i="30"/>
  <c r="BM37" i="30" s="1"/>
  <c r="BJ37" i="30"/>
  <c r="BH37" i="30"/>
  <c r="BF37" i="30"/>
  <c r="BD37" i="30"/>
  <c r="BC37" i="30"/>
  <c r="BB37" i="30"/>
  <c r="AZ37" i="30"/>
  <c r="AX37" i="30"/>
  <c r="AV37" i="30"/>
  <c r="AU37" i="30"/>
  <c r="AT37" i="30"/>
  <c r="AR37" i="30"/>
  <c r="AP37" i="30"/>
  <c r="AN37" i="30"/>
  <c r="AM37" i="30"/>
  <c r="AL37" i="30"/>
  <c r="AJ37" i="30"/>
  <c r="AH37" i="30"/>
  <c r="AF37" i="30"/>
  <c r="AE37" i="30"/>
  <c r="AD37" i="30"/>
  <c r="AB37" i="30"/>
  <c r="Z37" i="30"/>
  <c r="X37" i="30"/>
  <c r="W37" i="30"/>
  <c r="V37" i="30"/>
  <c r="T37" i="30"/>
  <c r="R37" i="30"/>
  <c r="P37" i="30"/>
  <c r="O37" i="30"/>
  <c r="N37" i="30"/>
  <c r="L37" i="30"/>
  <c r="J37" i="30"/>
  <c r="H37" i="30"/>
  <c r="G37" i="30"/>
  <c r="F37" i="30"/>
  <c r="D37" i="30"/>
  <c r="B37" i="30"/>
  <c r="BL36" i="30"/>
  <c r="BK36" i="30"/>
  <c r="BM36" i="30" s="1"/>
  <c r="BJ36" i="30"/>
  <c r="BH36" i="30"/>
  <c r="BF36" i="30"/>
  <c r="BD36" i="30"/>
  <c r="BE36" i="30" s="1"/>
  <c r="BC36" i="30"/>
  <c r="BB36" i="30"/>
  <c r="AZ36" i="30"/>
  <c r="AX36" i="30"/>
  <c r="AV36" i="30"/>
  <c r="AU36" i="30"/>
  <c r="AT36" i="30"/>
  <c r="AR36" i="30"/>
  <c r="AP36" i="30"/>
  <c r="AN36" i="30"/>
  <c r="AM36" i="30"/>
  <c r="AL36" i="30"/>
  <c r="AJ36" i="30"/>
  <c r="AH36" i="30"/>
  <c r="AF36" i="30"/>
  <c r="AE36" i="30"/>
  <c r="AD36" i="30"/>
  <c r="AB36" i="30"/>
  <c r="Z36" i="30"/>
  <c r="X36" i="30"/>
  <c r="W36" i="30"/>
  <c r="V36" i="30"/>
  <c r="T36" i="30"/>
  <c r="R36" i="30"/>
  <c r="P36" i="30"/>
  <c r="O36" i="30"/>
  <c r="N36" i="30"/>
  <c r="L36" i="30"/>
  <c r="J36" i="30"/>
  <c r="H36" i="30"/>
  <c r="G36" i="30"/>
  <c r="F36" i="30"/>
  <c r="D36" i="30"/>
  <c r="B36" i="30"/>
  <c r="BL35" i="30"/>
  <c r="BK35" i="30"/>
  <c r="BJ35" i="30"/>
  <c r="BH35" i="30"/>
  <c r="BF35" i="30"/>
  <c r="BD35" i="30"/>
  <c r="BC35" i="30"/>
  <c r="BB35" i="30"/>
  <c r="AZ35" i="30"/>
  <c r="AX35" i="30"/>
  <c r="AV35" i="30"/>
  <c r="AU35" i="30"/>
  <c r="AT35" i="30"/>
  <c r="AR35" i="30"/>
  <c r="AP35" i="30"/>
  <c r="AN35" i="30"/>
  <c r="AM35" i="30"/>
  <c r="AL35" i="30"/>
  <c r="AJ35" i="30"/>
  <c r="AH35" i="30"/>
  <c r="AF35" i="30"/>
  <c r="AE35" i="30"/>
  <c r="AD35" i="30"/>
  <c r="AB35" i="30"/>
  <c r="Z35" i="30"/>
  <c r="X35" i="30"/>
  <c r="W35" i="30"/>
  <c r="V35" i="30"/>
  <c r="T35" i="30"/>
  <c r="R35" i="30"/>
  <c r="P35" i="30"/>
  <c r="O35" i="30"/>
  <c r="N35" i="30"/>
  <c r="L35" i="30"/>
  <c r="J35" i="30"/>
  <c r="H35" i="30"/>
  <c r="G35" i="30"/>
  <c r="F35" i="30"/>
  <c r="D35" i="30"/>
  <c r="B35" i="30"/>
  <c r="BL34" i="30"/>
  <c r="BK34" i="30"/>
  <c r="BM34" i="30" s="1"/>
  <c r="BJ34" i="30"/>
  <c r="BH34" i="30"/>
  <c r="BF34" i="30"/>
  <c r="BD34" i="30"/>
  <c r="BC34" i="30"/>
  <c r="BB34" i="30"/>
  <c r="AZ34" i="30"/>
  <c r="AX34" i="30"/>
  <c r="AV34" i="30"/>
  <c r="AU34" i="30"/>
  <c r="AT34" i="30"/>
  <c r="AR34" i="30"/>
  <c r="AP34" i="30"/>
  <c r="AN34" i="30"/>
  <c r="AM34" i="30"/>
  <c r="AL34" i="30"/>
  <c r="AJ34" i="30"/>
  <c r="AH34" i="30"/>
  <c r="AF34" i="30"/>
  <c r="AE34" i="30"/>
  <c r="AD34" i="30"/>
  <c r="AB34" i="30"/>
  <c r="Z34" i="30"/>
  <c r="X34" i="30"/>
  <c r="W34" i="30"/>
  <c r="V34" i="30"/>
  <c r="T34" i="30"/>
  <c r="R34" i="30"/>
  <c r="P34" i="30"/>
  <c r="O34" i="30"/>
  <c r="N34" i="30"/>
  <c r="L34" i="30"/>
  <c r="J34" i="30"/>
  <c r="H34" i="30"/>
  <c r="G34" i="30"/>
  <c r="F34" i="30"/>
  <c r="D34" i="30"/>
  <c r="B34" i="30"/>
  <c r="BL33" i="30"/>
  <c r="BK33" i="30"/>
  <c r="BM33" i="30" s="1"/>
  <c r="BJ33" i="30"/>
  <c r="BH33" i="30"/>
  <c r="BF33" i="30"/>
  <c r="BD33" i="30"/>
  <c r="BE33" i="30" s="1"/>
  <c r="BC33" i="30"/>
  <c r="BB33" i="30"/>
  <c r="AZ33" i="30"/>
  <c r="AX33" i="30"/>
  <c r="AV33" i="30"/>
  <c r="AU33" i="30"/>
  <c r="AT33" i="30"/>
  <c r="AR33" i="30"/>
  <c r="AP33" i="30"/>
  <c r="AN33" i="30"/>
  <c r="AM33" i="30"/>
  <c r="AL33" i="30"/>
  <c r="AJ33" i="30"/>
  <c r="AH33" i="30"/>
  <c r="AF33" i="30"/>
  <c r="AE33" i="30"/>
  <c r="AD33" i="30"/>
  <c r="AB33" i="30"/>
  <c r="Z33" i="30"/>
  <c r="X33" i="30"/>
  <c r="W33" i="30"/>
  <c r="V33" i="30"/>
  <c r="T33" i="30"/>
  <c r="R33" i="30"/>
  <c r="P33" i="30"/>
  <c r="O33" i="30"/>
  <c r="N33" i="30"/>
  <c r="L33" i="30"/>
  <c r="J33" i="30"/>
  <c r="H33" i="30"/>
  <c r="G33" i="30"/>
  <c r="F33" i="30"/>
  <c r="D33" i="30"/>
  <c r="B33" i="30"/>
  <c r="BL32" i="30"/>
  <c r="BK32" i="30"/>
  <c r="BJ32" i="30"/>
  <c r="BH32" i="30"/>
  <c r="BF32" i="30"/>
  <c r="BD32" i="30"/>
  <c r="BC32" i="30"/>
  <c r="BB32" i="30"/>
  <c r="AZ32" i="30"/>
  <c r="AX32" i="30"/>
  <c r="AV32" i="30"/>
  <c r="AU32" i="30"/>
  <c r="AT32" i="30"/>
  <c r="AR32" i="30"/>
  <c r="AP32" i="30"/>
  <c r="AN32" i="30"/>
  <c r="AM32" i="30"/>
  <c r="AL32" i="30"/>
  <c r="AJ32" i="30"/>
  <c r="AH32" i="30"/>
  <c r="AF32" i="30"/>
  <c r="AE32" i="30"/>
  <c r="AD32" i="30"/>
  <c r="AB32" i="30"/>
  <c r="Z32" i="30"/>
  <c r="X32" i="30"/>
  <c r="W32" i="30"/>
  <c r="V32" i="30"/>
  <c r="T32" i="30"/>
  <c r="R32" i="30"/>
  <c r="P32" i="30"/>
  <c r="O32" i="30"/>
  <c r="N32" i="30"/>
  <c r="L32" i="30"/>
  <c r="J32" i="30"/>
  <c r="H32" i="30"/>
  <c r="G32" i="30"/>
  <c r="F32" i="30"/>
  <c r="D32" i="30"/>
  <c r="B32" i="30"/>
  <c r="BL31" i="30"/>
  <c r="BK31" i="30"/>
  <c r="BM31" i="30" s="1"/>
  <c r="BJ31" i="30"/>
  <c r="BH31" i="30"/>
  <c r="BF31" i="30"/>
  <c r="BD31" i="30"/>
  <c r="BE31" i="30" s="1"/>
  <c r="BC31" i="30"/>
  <c r="BB31" i="30"/>
  <c r="AZ31" i="30"/>
  <c r="AX31" i="30"/>
  <c r="AV31" i="30"/>
  <c r="AU31" i="30"/>
  <c r="AT31" i="30"/>
  <c r="AR31" i="30"/>
  <c r="AP31" i="30"/>
  <c r="AN31" i="30"/>
  <c r="AM31" i="30"/>
  <c r="AL31" i="30"/>
  <c r="AJ31" i="30"/>
  <c r="AH31" i="30"/>
  <c r="AF31" i="30"/>
  <c r="AE31" i="30"/>
  <c r="AD31" i="30"/>
  <c r="AB31" i="30"/>
  <c r="Z31" i="30"/>
  <c r="X31" i="30"/>
  <c r="W31" i="30"/>
  <c r="V31" i="30"/>
  <c r="T31" i="30"/>
  <c r="R31" i="30"/>
  <c r="P31" i="30"/>
  <c r="O31" i="30"/>
  <c r="N31" i="30"/>
  <c r="L31" i="30"/>
  <c r="J31" i="30"/>
  <c r="H31" i="30"/>
  <c r="G31" i="30"/>
  <c r="F31" i="30"/>
  <c r="D31" i="30"/>
  <c r="B31" i="30"/>
  <c r="BL30" i="30"/>
  <c r="BK30" i="30"/>
  <c r="BJ30" i="30"/>
  <c r="BH30" i="30"/>
  <c r="BF30" i="30"/>
  <c r="BD30" i="30"/>
  <c r="BC30" i="30"/>
  <c r="BB30" i="30"/>
  <c r="AZ30" i="30"/>
  <c r="AX30" i="30"/>
  <c r="AV30" i="30"/>
  <c r="AU30" i="30"/>
  <c r="AT30" i="30"/>
  <c r="AR30" i="30"/>
  <c r="AP30" i="30"/>
  <c r="AN30" i="30"/>
  <c r="AM30" i="30"/>
  <c r="AL30" i="30"/>
  <c r="AJ30" i="30"/>
  <c r="AH30" i="30"/>
  <c r="AF30" i="30"/>
  <c r="AE30" i="30"/>
  <c r="AD30" i="30"/>
  <c r="AB30" i="30"/>
  <c r="Z30" i="30"/>
  <c r="X30" i="30"/>
  <c r="W30" i="30"/>
  <c r="V30" i="30"/>
  <c r="T30" i="30"/>
  <c r="R30" i="30"/>
  <c r="P30" i="30"/>
  <c r="O30" i="30"/>
  <c r="N30" i="30"/>
  <c r="L30" i="30"/>
  <c r="J30" i="30"/>
  <c r="H30" i="30"/>
  <c r="G30" i="30"/>
  <c r="F30" i="30"/>
  <c r="D30" i="30"/>
  <c r="B30" i="30"/>
  <c r="BL29" i="30"/>
  <c r="BK29" i="30"/>
  <c r="BM29" i="30" s="1"/>
  <c r="BJ29" i="30"/>
  <c r="BH29" i="30"/>
  <c r="BF29" i="30"/>
  <c r="BD29" i="30"/>
  <c r="BC29" i="30"/>
  <c r="BB29" i="30"/>
  <c r="AZ29" i="30"/>
  <c r="AX29" i="30"/>
  <c r="AV29" i="30"/>
  <c r="AU29" i="30"/>
  <c r="AT29" i="30"/>
  <c r="AR29" i="30"/>
  <c r="AP29" i="30"/>
  <c r="AN29" i="30"/>
  <c r="AM29" i="30"/>
  <c r="AL29" i="30"/>
  <c r="AJ29" i="30"/>
  <c r="AH29" i="30"/>
  <c r="AF29" i="30"/>
  <c r="AE29" i="30"/>
  <c r="AD29" i="30"/>
  <c r="AB29" i="30"/>
  <c r="Z29" i="30"/>
  <c r="X29" i="30"/>
  <c r="W29" i="30"/>
  <c r="V29" i="30"/>
  <c r="T29" i="30"/>
  <c r="R29" i="30"/>
  <c r="P29" i="30"/>
  <c r="O29" i="30"/>
  <c r="N29" i="30"/>
  <c r="L29" i="30"/>
  <c r="J29" i="30"/>
  <c r="H29" i="30"/>
  <c r="G29" i="30"/>
  <c r="F29" i="30"/>
  <c r="D29" i="30"/>
  <c r="B29" i="30"/>
  <c r="BL28" i="30"/>
  <c r="BK28" i="30"/>
  <c r="BJ28" i="30"/>
  <c r="BH28" i="30"/>
  <c r="BF28" i="30"/>
  <c r="BD28" i="30"/>
  <c r="BC28" i="30"/>
  <c r="BB28" i="30"/>
  <c r="AZ28" i="30"/>
  <c r="AX28" i="30"/>
  <c r="AV28" i="30"/>
  <c r="AU28" i="30"/>
  <c r="AT28" i="30"/>
  <c r="AR28" i="30"/>
  <c r="AP28" i="30"/>
  <c r="AN28" i="30"/>
  <c r="AM28" i="30"/>
  <c r="AL28" i="30"/>
  <c r="AJ28" i="30"/>
  <c r="AH28" i="30"/>
  <c r="AF28" i="30"/>
  <c r="AE28" i="30"/>
  <c r="AD28" i="30"/>
  <c r="AB28" i="30"/>
  <c r="Z28" i="30"/>
  <c r="X28" i="30"/>
  <c r="W28" i="30"/>
  <c r="V28" i="30"/>
  <c r="T28" i="30"/>
  <c r="R28" i="30"/>
  <c r="P28" i="30"/>
  <c r="O28" i="30"/>
  <c r="N28" i="30"/>
  <c r="L28" i="30"/>
  <c r="J28" i="30"/>
  <c r="H28" i="30"/>
  <c r="G28" i="30"/>
  <c r="F28" i="30"/>
  <c r="D28" i="30"/>
  <c r="B28" i="30"/>
  <c r="BL27" i="30"/>
  <c r="BK27" i="30"/>
  <c r="BM27" i="30" s="1"/>
  <c r="BJ27" i="30"/>
  <c r="BH27" i="30"/>
  <c r="BF27" i="30"/>
  <c r="BD27" i="30"/>
  <c r="BC27" i="30"/>
  <c r="BB27" i="30"/>
  <c r="AZ27" i="30"/>
  <c r="AX27" i="30"/>
  <c r="AV27" i="30"/>
  <c r="AU27" i="30"/>
  <c r="AT27" i="30"/>
  <c r="AR27" i="30"/>
  <c r="AP27" i="30"/>
  <c r="AN27" i="30"/>
  <c r="AM27" i="30"/>
  <c r="AL27" i="30"/>
  <c r="AJ27" i="30"/>
  <c r="AH27" i="30"/>
  <c r="AF27" i="30"/>
  <c r="AE27" i="30"/>
  <c r="AD27" i="30"/>
  <c r="AB27" i="30"/>
  <c r="Z27" i="30"/>
  <c r="X27" i="30"/>
  <c r="W27" i="30"/>
  <c r="V27" i="30"/>
  <c r="T27" i="30"/>
  <c r="R27" i="30"/>
  <c r="P27" i="30"/>
  <c r="O27" i="30"/>
  <c r="N27" i="30"/>
  <c r="L27" i="30"/>
  <c r="J27" i="30"/>
  <c r="H27" i="30"/>
  <c r="G27" i="30"/>
  <c r="F27" i="30"/>
  <c r="D27" i="30"/>
  <c r="B27" i="30"/>
  <c r="BL26" i="30"/>
  <c r="BK26" i="30"/>
  <c r="BJ26" i="30"/>
  <c r="BH26" i="30"/>
  <c r="BF26" i="30"/>
  <c r="BD26" i="30"/>
  <c r="BC26" i="30"/>
  <c r="BB26" i="30"/>
  <c r="AZ26" i="30"/>
  <c r="AX26" i="30"/>
  <c r="AV26" i="30"/>
  <c r="AU26" i="30"/>
  <c r="AT26" i="30"/>
  <c r="AR26" i="30"/>
  <c r="AP26" i="30"/>
  <c r="AN26" i="30"/>
  <c r="AM26" i="30"/>
  <c r="AL26" i="30"/>
  <c r="AJ26" i="30"/>
  <c r="AH26" i="30"/>
  <c r="AF26" i="30"/>
  <c r="AE26" i="30"/>
  <c r="AG26" i="30" s="1"/>
  <c r="AD26" i="30"/>
  <c r="AB26" i="30"/>
  <c r="Z26" i="30"/>
  <c r="X26" i="30"/>
  <c r="W26" i="30"/>
  <c r="V26" i="30"/>
  <c r="T26" i="30"/>
  <c r="R26" i="30"/>
  <c r="P26" i="30"/>
  <c r="O26" i="30"/>
  <c r="N26" i="30"/>
  <c r="L26" i="30"/>
  <c r="J26" i="30"/>
  <c r="H26" i="30"/>
  <c r="G26" i="30"/>
  <c r="F26" i="30"/>
  <c r="D26" i="30"/>
  <c r="B26" i="30"/>
  <c r="BL25" i="30"/>
  <c r="BK25" i="30"/>
  <c r="BJ25" i="30"/>
  <c r="BH25" i="30"/>
  <c r="BF25" i="30"/>
  <c r="BD25" i="30"/>
  <c r="BC25" i="30"/>
  <c r="BB25" i="30"/>
  <c r="AZ25" i="30"/>
  <c r="AX25" i="30"/>
  <c r="AV25" i="30"/>
  <c r="AU25" i="30"/>
  <c r="AT25" i="30"/>
  <c r="AR25" i="30"/>
  <c r="AP25" i="30"/>
  <c r="AN25" i="30"/>
  <c r="AM25" i="30"/>
  <c r="AL25" i="30"/>
  <c r="AJ25" i="30"/>
  <c r="AH25" i="30"/>
  <c r="AF25" i="30"/>
  <c r="AE25" i="30"/>
  <c r="AG25" i="30" s="1"/>
  <c r="AD25" i="30"/>
  <c r="AB25" i="30"/>
  <c r="Z25" i="30"/>
  <c r="X25" i="30"/>
  <c r="W25" i="30"/>
  <c r="V25" i="30"/>
  <c r="T25" i="30"/>
  <c r="R25" i="30"/>
  <c r="P25" i="30"/>
  <c r="O25" i="30"/>
  <c r="N25" i="30"/>
  <c r="L25" i="30"/>
  <c r="J25" i="30"/>
  <c r="H25" i="30"/>
  <c r="G25" i="30"/>
  <c r="F25" i="30"/>
  <c r="D25" i="30"/>
  <c r="B25" i="30"/>
  <c r="BL24" i="30"/>
  <c r="BK24" i="30"/>
  <c r="BJ24" i="30"/>
  <c r="BH24" i="30"/>
  <c r="BF24" i="30"/>
  <c r="BD24" i="30"/>
  <c r="BC24" i="30"/>
  <c r="BB24" i="30"/>
  <c r="AZ24" i="30"/>
  <c r="AX24" i="30"/>
  <c r="AV24" i="30"/>
  <c r="AU24" i="30"/>
  <c r="AT24" i="30"/>
  <c r="AR24" i="30"/>
  <c r="AP24" i="30"/>
  <c r="AN24" i="30"/>
  <c r="AM24" i="30"/>
  <c r="AL24" i="30"/>
  <c r="AJ24" i="30"/>
  <c r="AH24" i="30"/>
  <c r="AF24" i="30"/>
  <c r="AE24" i="30"/>
  <c r="AD24" i="30"/>
  <c r="AB24" i="30"/>
  <c r="Z24" i="30"/>
  <c r="X24" i="30"/>
  <c r="W24" i="30"/>
  <c r="V24" i="30"/>
  <c r="T24" i="30"/>
  <c r="R24" i="30"/>
  <c r="P24" i="30"/>
  <c r="O24" i="30"/>
  <c r="N24" i="30"/>
  <c r="L24" i="30"/>
  <c r="J24" i="30"/>
  <c r="H24" i="30"/>
  <c r="G24" i="30"/>
  <c r="F24" i="30"/>
  <c r="D24" i="30"/>
  <c r="B24" i="30"/>
  <c r="BL23" i="30"/>
  <c r="BK23" i="30"/>
  <c r="BJ23" i="30"/>
  <c r="BH23" i="30"/>
  <c r="BF23" i="30"/>
  <c r="BD23" i="30"/>
  <c r="BE23" i="30" s="1"/>
  <c r="BC23" i="30"/>
  <c r="BB23" i="30"/>
  <c r="AZ23" i="30"/>
  <c r="AX23" i="30"/>
  <c r="AV23" i="30"/>
  <c r="AU23" i="30"/>
  <c r="AT23" i="30"/>
  <c r="AR23" i="30"/>
  <c r="AP23" i="30"/>
  <c r="AN23" i="30"/>
  <c r="AM23" i="30"/>
  <c r="AL23" i="30"/>
  <c r="AJ23" i="30"/>
  <c r="AH23" i="30"/>
  <c r="AF23" i="30"/>
  <c r="AE23" i="30"/>
  <c r="AG23" i="30" s="1"/>
  <c r="AD23" i="30"/>
  <c r="AB23" i="30"/>
  <c r="Z23" i="30"/>
  <c r="X23" i="30"/>
  <c r="W23" i="30"/>
  <c r="V23" i="30"/>
  <c r="T23" i="30"/>
  <c r="R23" i="30"/>
  <c r="P23" i="30"/>
  <c r="O23" i="30"/>
  <c r="N23" i="30"/>
  <c r="L23" i="30"/>
  <c r="J23" i="30"/>
  <c r="H23" i="30"/>
  <c r="G23" i="30"/>
  <c r="F23" i="30"/>
  <c r="D23" i="30"/>
  <c r="B23" i="30"/>
  <c r="BL22" i="30"/>
  <c r="BK22" i="30"/>
  <c r="BJ22" i="30"/>
  <c r="BH22" i="30"/>
  <c r="BF22" i="30"/>
  <c r="BD22" i="30"/>
  <c r="BC22" i="30"/>
  <c r="BB22" i="30"/>
  <c r="AZ22" i="30"/>
  <c r="AX22" i="30"/>
  <c r="AV22" i="30"/>
  <c r="AU22" i="30"/>
  <c r="AT22" i="30"/>
  <c r="AR22" i="30"/>
  <c r="AP22" i="30"/>
  <c r="AN22" i="30"/>
  <c r="AM22" i="30"/>
  <c r="AL22" i="30"/>
  <c r="AJ22" i="30"/>
  <c r="AH22" i="30"/>
  <c r="AF22" i="30"/>
  <c r="AE22" i="30"/>
  <c r="AG22" i="30" s="1"/>
  <c r="AD22" i="30"/>
  <c r="AB22" i="30"/>
  <c r="Z22" i="30"/>
  <c r="X22" i="30"/>
  <c r="W22" i="30"/>
  <c r="V22" i="30"/>
  <c r="T22" i="30"/>
  <c r="R22" i="30"/>
  <c r="P22" i="30"/>
  <c r="O22" i="30"/>
  <c r="N22" i="30"/>
  <c r="L22" i="30"/>
  <c r="J22" i="30"/>
  <c r="H22" i="30"/>
  <c r="G22" i="30"/>
  <c r="F22" i="30"/>
  <c r="D22" i="30"/>
  <c r="B22" i="30"/>
  <c r="BL21" i="30"/>
  <c r="BK21" i="30"/>
  <c r="BJ21" i="30"/>
  <c r="BH21" i="30"/>
  <c r="BF21" i="30"/>
  <c r="BD21" i="30"/>
  <c r="BC21" i="30"/>
  <c r="BB21" i="30"/>
  <c r="AZ21" i="30"/>
  <c r="AX21" i="30"/>
  <c r="AV21" i="30"/>
  <c r="AU21" i="30"/>
  <c r="AT21" i="30"/>
  <c r="AR21" i="30"/>
  <c r="AP21" i="30"/>
  <c r="AN21" i="30"/>
  <c r="AM21" i="30"/>
  <c r="AL21" i="30"/>
  <c r="AJ21" i="30"/>
  <c r="AH21" i="30"/>
  <c r="AF21" i="30"/>
  <c r="AE21" i="30"/>
  <c r="AG21" i="30" s="1"/>
  <c r="AD21" i="30"/>
  <c r="AB21" i="30"/>
  <c r="Z21" i="30"/>
  <c r="X21" i="30"/>
  <c r="Y21" i="30" s="1"/>
  <c r="W21" i="30"/>
  <c r="V21" i="30"/>
  <c r="T21" i="30"/>
  <c r="R21" i="30"/>
  <c r="P21" i="30"/>
  <c r="O21" i="30"/>
  <c r="N21" i="30"/>
  <c r="L21" i="30"/>
  <c r="J21" i="30"/>
  <c r="H21" i="30"/>
  <c r="G21" i="30"/>
  <c r="F21" i="30"/>
  <c r="D21" i="30"/>
  <c r="B21" i="30"/>
  <c r="BL20" i="30"/>
  <c r="BK20" i="30"/>
  <c r="BJ20" i="30"/>
  <c r="BH20" i="30"/>
  <c r="BF20" i="30"/>
  <c r="BD20" i="30"/>
  <c r="BC20" i="30"/>
  <c r="BB20" i="30"/>
  <c r="AZ20" i="30"/>
  <c r="AX20" i="30"/>
  <c r="AV20" i="30"/>
  <c r="AU20" i="30"/>
  <c r="AT20" i="30"/>
  <c r="AR20" i="30"/>
  <c r="AP20" i="30"/>
  <c r="AN20" i="30"/>
  <c r="AM20" i="30"/>
  <c r="AL20" i="30"/>
  <c r="AJ20" i="30"/>
  <c r="AH20" i="30"/>
  <c r="AF20" i="30"/>
  <c r="AE20" i="30"/>
  <c r="AD20" i="30"/>
  <c r="AB20" i="30"/>
  <c r="Z20" i="30"/>
  <c r="X20" i="30"/>
  <c r="Y20" i="30" s="1"/>
  <c r="W20" i="30"/>
  <c r="V20" i="30"/>
  <c r="T20" i="30"/>
  <c r="R20" i="30"/>
  <c r="P20" i="30"/>
  <c r="O20" i="30"/>
  <c r="N20" i="30"/>
  <c r="L20" i="30"/>
  <c r="J20" i="30"/>
  <c r="H20" i="30"/>
  <c r="G20" i="30"/>
  <c r="F20" i="30"/>
  <c r="D20" i="30"/>
  <c r="B20" i="30"/>
  <c r="BL19" i="30"/>
  <c r="BK19" i="30"/>
  <c r="BJ19" i="30"/>
  <c r="BH19" i="30"/>
  <c r="BF19" i="30"/>
  <c r="BD19" i="30"/>
  <c r="BC19" i="30"/>
  <c r="BB19" i="30"/>
  <c r="AZ19" i="30"/>
  <c r="AX19" i="30"/>
  <c r="AV19" i="30"/>
  <c r="AU19" i="30"/>
  <c r="AT19" i="30"/>
  <c r="AR19" i="30"/>
  <c r="AP19" i="30"/>
  <c r="AN19" i="30"/>
  <c r="AM19" i="30"/>
  <c r="AL19" i="30"/>
  <c r="AJ19" i="30"/>
  <c r="AH19" i="30"/>
  <c r="AF19" i="30"/>
  <c r="AE19" i="30"/>
  <c r="AG19" i="30" s="1"/>
  <c r="AD19" i="30"/>
  <c r="AB19" i="30"/>
  <c r="Z19" i="30"/>
  <c r="X19" i="30"/>
  <c r="Y19" i="30" s="1"/>
  <c r="W19" i="30"/>
  <c r="V19" i="30"/>
  <c r="T19" i="30"/>
  <c r="R19" i="30"/>
  <c r="P19" i="30"/>
  <c r="O19" i="30"/>
  <c r="N19" i="30"/>
  <c r="L19" i="30"/>
  <c r="J19" i="30"/>
  <c r="H19" i="30"/>
  <c r="G19" i="30"/>
  <c r="F19" i="30"/>
  <c r="D19" i="30"/>
  <c r="B19" i="30"/>
  <c r="BL18" i="30"/>
  <c r="BK18" i="30"/>
  <c r="BJ18" i="30"/>
  <c r="BH18" i="30"/>
  <c r="BF18" i="30"/>
  <c r="BD18" i="30"/>
  <c r="BC18" i="30"/>
  <c r="BB18" i="30"/>
  <c r="AZ18" i="30"/>
  <c r="AX18" i="30"/>
  <c r="AV18" i="30"/>
  <c r="AU18" i="30"/>
  <c r="AT18" i="30"/>
  <c r="AR18" i="30"/>
  <c r="AP18" i="30"/>
  <c r="AN18" i="30"/>
  <c r="AM18" i="30"/>
  <c r="AL18" i="30"/>
  <c r="AJ18" i="30"/>
  <c r="AH18" i="30"/>
  <c r="AF18" i="30"/>
  <c r="AE18" i="30"/>
  <c r="AG18" i="30" s="1"/>
  <c r="AD18" i="30"/>
  <c r="AB18" i="30"/>
  <c r="Z18" i="30"/>
  <c r="X18" i="30"/>
  <c r="W18" i="30"/>
  <c r="V18" i="30"/>
  <c r="T18" i="30"/>
  <c r="R18" i="30"/>
  <c r="P18" i="30"/>
  <c r="O18" i="30"/>
  <c r="N18" i="30"/>
  <c r="L18" i="30"/>
  <c r="J18" i="30"/>
  <c r="H18" i="30"/>
  <c r="G18" i="30"/>
  <c r="F18" i="30"/>
  <c r="D18" i="30"/>
  <c r="B18" i="30"/>
  <c r="BL17" i="30"/>
  <c r="BK17" i="30"/>
  <c r="BJ17" i="30"/>
  <c r="BH17" i="30"/>
  <c r="BF17" i="30"/>
  <c r="BD17" i="30"/>
  <c r="BC17" i="30"/>
  <c r="BB17" i="30"/>
  <c r="AZ17" i="30"/>
  <c r="AX17" i="30"/>
  <c r="AV17" i="30"/>
  <c r="AU17" i="30"/>
  <c r="AT17" i="30"/>
  <c r="AR17" i="30"/>
  <c r="AP17" i="30"/>
  <c r="AN17" i="30"/>
  <c r="AM17" i="30"/>
  <c r="AL17" i="30"/>
  <c r="AJ17" i="30"/>
  <c r="AH17" i="30"/>
  <c r="AF17" i="30"/>
  <c r="AE17" i="30"/>
  <c r="AG17" i="30" s="1"/>
  <c r="AD17" i="30"/>
  <c r="AB17" i="30"/>
  <c r="Z17" i="30"/>
  <c r="X17" i="30"/>
  <c r="Y17" i="30" s="1"/>
  <c r="W17" i="30"/>
  <c r="V17" i="30"/>
  <c r="T17" i="30"/>
  <c r="R17" i="30"/>
  <c r="P17" i="30"/>
  <c r="O17" i="30"/>
  <c r="N17" i="30"/>
  <c r="L17" i="30"/>
  <c r="J17" i="30"/>
  <c r="H17" i="30"/>
  <c r="G17" i="30"/>
  <c r="F17" i="30"/>
  <c r="D17" i="30"/>
  <c r="B17" i="30"/>
  <c r="BL16" i="30"/>
  <c r="BK16" i="30"/>
  <c r="BJ16" i="30"/>
  <c r="BH16" i="30"/>
  <c r="BF16" i="30"/>
  <c r="BD16" i="30"/>
  <c r="BC16" i="30"/>
  <c r="BB16" i="30"/>
  <c r="AZ16" i="30"/>
  <c r="AX16" i="30"/>
  <c r="AV16" i="30"/>
  <c r="AU16" i="30"/>
  <c r="AT16" i="30"/>
  <c r="AR16" i="30"/>
  <c r="AP16" i="30"/>
  <c r="AN16" i="30"/>
  <c r="AM16" i="30"/>
  <c r="AL16" i="30"/>
  <c r="AJ16" i="30"/>
  <c r="AH16" i="30"/>
  <c r="AF16" i="30"/>
  <c r="AE16" i="30"/>
  <c r="AD16" i="30"/>
  <c r="AB16" i="30"/>
  <c r="Z16" i="30"/>
  <c r="X16" i="30"/>
  <c r="Y16" i="30" s="1"/>
  <c r="W16" i="30"/>
  <c r="V16" i="30"/>
  <c r="T16" i="30"/>
  <c r="R16" i="30"/>
  <c r="P16" i="30"/>
  <c r="O16" i="30"/>
  <c r="N16" i="30"/>
  <c r="L16" i="30"/>
  <c r="J16" i="30"/>
  <c r="H16" i="30"/>
  <c r="G16" i="30"/>
  <c r="F16" i="30"/>
  <c r="D16" i="30"/>
  <c r="B16" i="30"/>
  <c r="BL15" i="30"/>
  <c r="BK15" i="30"/>
  <c r="BJ15" i="30"/>
  <c r="BH15" i="30"/>
  <c r="BF15" i="30"/>
  <c r="BD15" i="30"/>
  <c r="BC15" i="30"/>
  <c r="BB15" i="30"/>
  <c r="AZ15" i="30"/>
  <c r="AX15" i="30"/>
  <c r="AV15" i="30"/>
  <c r="AU15" i="30"/>
  <c r="AT15" i="30"/>
  <c r="AR15" i="30"/>
  <c r="AP15" i="30"/>
  <c r="AN15" i="30"/>
  <c r="AM15" i="30"/>
  <c r="AL15" i="30"/>
  <c r="AJ15" i="30"/>
  <c r="AH15" i="30"/>
  <c r="AF15" i="30"/>
  <c r="AE15" i="30"/>
  <c r="AG15" i="30" s="1"/>
  <c r="AD15" i="30"/>
  <c r="AB15" i="30"/>
  <c r="Z15" i="30"/>
  <c r="X15" i="30"/>
  <c r="W15" i="30"/>
  <c r="V15" i="30"/>
  <c r="T15" i="30"/>
  <c r="R15" i="30"/>
  <c r="P15" i="30"/>
  <c r="O15" i="30"/>
  <c r="N15" i="30"/>
  <c r="L15" i="30"/>
  <c r="J15" i="30"/>
  <c r="H15" i="30"/>
  <c r="G15" i="30"/>
  <c r="F15" i="30"/>
  <c r="D15" i="30"/>
  <c r="B15" i="30"/>
  <c r="BL14" i="30"/>
  <c r="BK14" i="30"/>
  <c r="BJ14" i="30"/>
  <c r="BH14" i="30"/>
  <c r="BF14" i="30"/>
  <c r="BD14" i="30"/>
  <c r="BC14" i="30"/>
  <c r="BB14" i="30"/>
  <c r="AZ14" i="30"/>
  <c r="AX14" i="30"/>
  <c r="AV14" i="30"/>
  <c r="AU14" i="30"/>
  <c r="AT14" i="30"/>
  <c r="AR14" i="30"/>
  <c r="AP14" i="30"/>
  <c r="AN14" i="30"/>
  <c r="AM14" i="30"/>
  <c r="AL14" i="30"/>
  <c r="AJ14" i="30"/>
  <c r="AH14" i="30"/>
  <c r="AF14" i="30"/>
  <c r="AE14" i="30"/>
  <c r="AD14" i="30"/>
  <c r="AB14" i="30"/>
  <c r="Z14" i="30"/>
  <c r="X14" i="30"/>
  <c r="W14" i="30"/>
  <c r="V14" i="30"/>
  <c r="T14" i="30"/>
  <c r="R14" i="30"/>
  <c r="P14" i="30"/>
  <c r="O14" i="30"/>
  <c r="N14" i="30"/>
  <c r="L14" i="30"/>
  <c r="J14" i="30"/>
  <c r="H14" i="30"/>
  <c r="G14" i="30"/>
  <c r="F14" i="30"/>
  <c r="D14" i="30"/>
  <c r="B14" i="30"/>
  <c r="BL13" i="30"/>
  <c r="BK13" i="30"/>
  <c r="BJ13" i="30"/>
  <c r="BH13" i="30"/>
  <c r="BF13" i="30"/>
  <c r="BD13" i="30"/>
  <c r="BC13" i="30"/>
  <c r="BB13" i="30"/>
  <c r="AZ13" i="30"/>
  <c r="AX13" i="30"/>
  <c r="AV13" i="30"/>
  <c r="AU13" i="30"/>
  <c r="AT13" i="30"/>
  <c r="AR13" i="30"/>
  <c r="AP13" i="30"/>
  <c r="AN13" i="30"/>
  <c r="AM13" i="30"/>
  <c r="AL13" i="30"/>
  <c r="AJ13" i="30"/>
  <c r="AH13" i="30"/>
  <c r="AF13" i="30"/>
  <c r="AE13" i="30"/>
  <c r="AD13" i="30"/>
  <c r="AB13" i="30"/>
  <c r="Z13" i="30"/>
  <c r="X13" i="30"/>
  <c r="W13" i="30"/>
  <c r="V13" i="30"/>
  <c r="T13" i="30"/>
  <c r="R13" i="30"/>
  <c r="P13" i="30"/>
  <c r="O13" i="30"/>
  <c r="N13" i="30"/>
  <c r="L13" i="30"/>
  <c r="J13" i="30"/>
  <c r="H13" i="30"/>
  <c r="G13" i="30"/>
  <c r="F13" i="30"/>
  <c r="D13" i="30"/>
  <c r="B13" i="30"/>
  <c r="BL12" i="30"/>
  <c r="BK12" i="30"/>
  <c r="BJ12" i="30"/>
  <c r="BH12" i="30"/>
  <c r="BF12" i="30"/>
  <c r="BD12" i="30"/>
  <c r="BC12" i="30"/>
  <c r="BB12" i="30"/>
  <c r="AZ12" i="30"/>
  <c r="AX12" i="30"/>
  <c r="AV12" i="30"/>
  <c r="AU12" i="30"/>
  <c r="AT12" i="30"/>
  <c r="AR12" i="30"/>
  <c r="AP12" i="30"/>
  <c r="AN12" i="30"/>
  <c r="AM12" i="30"/>
  <c r="AL12" i="30"/>
  <c r="AJ12" i="30"/>
  <c r="AH12" i="30"/>
  <c r="AF12" i="30"/>
  <c r="AE12" i="30"/>
  <c r="AD12" i="30"/>
  <c r="AB12" i="30"/>
  <c r="Z12" i="30"/>
  <c r="X12" i="30"/>
  <c r="W12" i="30"/>
  <c r="V12" i="30"/>
  <c r="T12" i="30"/>
  <c r="R12" i="30"/>
  <c r="P12" i="30"/>
  <c r="O12" i="30"/>
  <c r="N12" i="30"/>
  <c r="L12" i="30"/>
  <c r="J12" i="30"/>
  <c r="H12" i="30"/>
  <c r="G12" i="30"/>
  <c r="F12" i="30"/>
  <c r="D12" i="30"/>
  <c r="B12" i="30"/>
  <c r="BL11" i="30"/>
  <c r="BK11" i="30"/>
  <c r="BJ11" i="30"/>
  <c r="BH11" i="30"/>
  <c r="BF11" i="30"/>
  <c r="BD11" i="30"/>
  <c r="BC11" i="30"/>
  <c r="BB11" i="30"/>
  <c r="AZ11" i="30"/>
  <c r="AX11" i="30"/>
  <c r="AV11" i="30"/>
  <c r="AU11" i="30"/>
  <c r="AT11" i="30"/>
  <c r="AR11" i="30"/>
  <c r="AP11" i="30"/>
  <c r="AN11" i="30"/>
  <c r="AM11" i="30"/>
  <c r="AL11" i="30"/>
  <c r="AJ11" i="30"/>
  <c r="AH11" i="30"/>
  <c r="AF11" i="30"/>
  <c r="AE11" i="30"/>
  <c r="AD11" i="30"/>
  <c r="AB11" i="30"/>
  <c r="Z11" i="30"/>
  <c r="X11" i="30"/>
  <c r="W11" i="30"/>
  <c r="V11" i="30"/>
  <c r="T11" i="30"/>
  <c r="R11" i="30"/>
  <c r="P11" i="30"/>
  <c r="O11" i="30"/>
  <c r="N11" i="30"/>
  <c r="L11" i="30"/>
  <c r="J11" i="30"/>
  <c r="H11" i="30"/>
  <c r="G11" i="30"/>
  <c r="F11" i="30"/>
  <c r="D11" i="30"/>
  <c r="B11" i="30"/>
  <c r="BL10" i="30"/>
  <c r="BK10" i="30"/>
  <c r="BJ10" i="30"/>
  <c r="BH10" i="30"/>
  <c r="BF10" i="30"/>
  <c r="BD10" i="30"/>
  <c r="BC10" i="30"/>
  <c r="BB10" i="30"/>
  <c r="AZ10" i="30"/>
  <c r="AX10" i="30"/>
  <c r="AV10" i="30"/>
  <c r="AU10" i="30"/>
  <c r="AT10" i="30"/>
  <c r="AR10" i="30"/>
  <c r="AP10" i="30"/>
  <c r="AN10" i="30"/>
  <c r="AM10" i="30"/>
  <c r="AL10" i="30"/>
  <c r="AJ10" i="30"/>
  <c r="AH10" i="30"/>
  <c r="AF10" i="30"/>
  <c r="AE10" i="30"/>
  <c r="AD10" i="30"/>
  <c r="AB10" i="30"/>
  <c r="Z10" i="30"/>
  <c r="X10" i="30"/>
  <c r="W10" i="30"/>
  <c r="V10" i="30"/>
  <c r="T10" i="30"/>
  <c r="R10" i="30"/>
  <c r="P10" i="30"/>
  <c r="O10" i="30"/>
  <c r="N10" i="30"/>
  <c r="L10" i="30"/>
  <c r="J10" i="30"/>
  <c r="H10" i="30"/>
  <c r="G10" i="30"/>
  <c r="F10" i="30"/>
  <c r="D10" i="30"/>
  <c r="B10" i="30"/>
  <c r="BL9" i="30"/>
  <c r="BK9" i="30"/>
  <c r="BJ9" i="30"/>
  <c r="BH9" i="30"/>
  <c r="BF9" i="30"/>
  <c r="BD9" i="30"/>
  <c r="BC9" i="30"/>
  <c r="BB9" i="30"/>
  <c r="AZ9" i="30"/>
  <c r="AX9" i="30"/>
  <c r="AV9" i="30"/>
  <c r="AU9" i="30"/>
  <c r="AT9" i="30"/>
  <c r="AR9" i="30"/>
  <c r="AP9" i="30"/>
  <c r="AN9" i="30"/>
  <c r="AM9" i="30"/>
  <c r="AL9" i="30"/>
  <c r="AJ9" i="30"/>
  <c r="AH9" i="30"/>
  <c r="AF9" i="30"/>
  <c r="AE9" i="30"/>
  <c r="AD9" i="30"/>
  <c r="AB9" i="30"/>
  <c r="Z9" i="30"/>
  <c r="X9" i="30"/>
  <c r="W9" i="30"/>
  <c r="V9" i="30"/>
  <c r="T9" i="30"/>
  <c r="R9" i="30"/>
  <c r="P9" i="30"/>
  <c r="O9" i="30"/>
  <c r="N9" i="30"/>
  <c r="L9" i="30"/>
  <c r="J9" i="30"/>
  <c r="H9" i="30"/>
  <c r="G9" i="30"/>
  <c r="F9" i="30"/>
  <c r="D9" i="30"/>
  <c r="B9" i="30"/>
  <c r="BL8" i="30"/>
  <c r="BK8" i="30"/>
  <c r="BJ8" i="30"/>
  <c r="BH8" i="30"/>
  <c r="BF8" i="30"/>
  <c r="BD8" i="30"/>
  <c r="BC8" i="30"/>
  <c r="BB8" i="30"/>
  <c r="AZ8" i="30"/>
  <c r="AX8" i="30"/>
  <c r="AV8" i="30"/>
  <c r="AU8" i="30"/>
  <c r="AT8" i="30"/>
  <c r="AR8" i="30"/>
  <c r="AP8" i="30"/>
  <c r="AN8" i="30"/>
  <c r="AM8" i="30"/>
  <c r="AL8" i="30"/>
  <c r="AJ8" i="30"/>
  <c r="AH8" i="30"/>
  <c r="AF8" i="30"/>
  <c r="AE8" i="30"/>
  <c r="AD8" i="30"/>
  <c r="AB8" i="30"/>
  <c r="Z8" i="30"/>
  <c r="X8" i="30"/>
  <c r="W8" i="30"/>
  <c r="V8" i="30"/>
  <c r="T8" i="30"/>
  <c r="R8" i="30"/>
  <c r="P8" i="30"/>
  <c r="O8" i="30"/>
  <c r="N8" i="30"/>
  <c r="L8" i="30"/>
  <c r="J8" i="30"/>
  <c r="H8" i="30"/>
  <c r="G8" i="30"/>
  <c r="F8" i="30"/>
  <c r="D8" i="30"/>
  <c r="B8" i="30"/>
  <c r="BL7" i="30"/>
  <c r="BK7" i="30"/>
  <c r="BJ7" i="30"/>
  <c r="BH7" i="30"/>
  <c r="BF7" i="30"/>
  <c r="BD7" i="30"/>
  <c r="BC7" i="30"/>
  <c r="BB7" i="30"/>
  <c r="AZ7" i="30"/>
  <c r="AX7" i="30"/>
  <c r="AV7" i="30"/>
  <c r="AU7" i="30"/>
  <c r="AT7" i="30"/>
  <c r="AR7" i="30"/>
  <c r="AP7" i="30"/>
  <c r="AN7" i="30"/>
  <c r="AM7" i="30"/>
  <c r="AL7" i="30"/>
  <c r="AJ7" i="30"/>
  <c r="AH7" i="30"/>
  <c r="AF7" i="30"/>
  <c r="AE7" i="30"/>
  <c r="AD7" i="30"/>
  <c r="AB7" i="30"/>
  <c r="Z7" i="30"/>
  <c r="X7" i="30"/>
  <c r="W7" i="30"/>
  <c r="V7" i="30"/>
  <c r="T7" i="30"/>
  <c r="R7" i="30"/>
  <c r="P7" i="30"/>
  <c r="O7" i="30"/>
  <c r="N7" i="30"/>
  <c r="L7" i="30"/>
  <c r="J7" i="30"/>
  <c r="H7" i="30"/>
  <c r="G7" i="30"/>
  <c r="F7" i="30"/>
  <c r="D7" i="30"/>
  <c r="B7" i="30"/>
  <c r="BL6" i="30"/>
  <c r="BK6" i="30"/>
  <c r="BJ6" i="30"/>
  <c r="BH6" i="30"/>
  <c r="BF6" i="30"/>
  <c r="BD6" i="30"/>
  <c r="BC6" i="30"/>
  <c r="BB6" i="30"/>
  <c r="AZ6" i="30"/>
  <c r="AX6" i="30"/>
  <c r="AV6" i="30"/>
  <c r="AU6" i="30"/>
  <c r="AT6" i="30"/>
  <c r="AR6" i="30"/>
  <c r="AP6" i="30"/>
  <c r="AN6" i="30"/>
  <c r="AM6" i="30"/>
  <c r="AL6" i="30"/>
  <c r="AJ6" i="30"/>
  <c r="AH6" i="30"/>
  <c r="AF6" i="30"/>
  <c r="AE6" i="30"/>
  <c r="AD6" i="30"/>
  <c r="AB6" i="30"/>
  <c r="Z6" i="30"/>
  <c r="X6" i="30"/>
  <c r="W6" i="30"/>
  <c r="V6" i="30"/>
  <c r="T6" i="30"/>
  <c r="R6" i="30"/>
  <c r="P6" i="30"/>
  <c r="O6" i="30"/>
  <c r="N6" i="30"/>
  <c r="L6" i="30"/>
  <c r="J6" i="30"/>
  <c r="H6" i="30"/>
  <c r="G6" i="30"/>
  <c r="F6" i="30"/>
  <c r="D6" i="30"/>
  <c r="B6" i="30"/>
  <c r="BL5" i="30"/>
  <c r="BK5" i="30"/>
  <c r="BJ5" i="30"/>
  <c r="BH5" i="30"/>
  <c r="BF5" i="30"/>
  <c r="BD5" i="30"/>
  <c r="BC5" i="30"/>
  <c r="BB5" i="30"/>
  <c r="AZ5" i="30"/>
  <c r="AX5" i="30"/>
  <c r="AV5" i="30"/>
  <c r="AU5" i="30"/>
  <c r="AT5" i="30"/>
  <c r="AR5" i="30"/>
  <c r="AP5" i="30"/>
  <c r="AN5" i="30"/>
  <c r="AM5" i="30"/>
  <c r="AL5" i="30"/>
  <c r="AJ5" i="30"/>
  <c r="AH5" i="30"/>
  <c r="AF5" i="30"/>
  <c r="AE5" i="30"/>
  <c r="AD5" i="30"/>
  <c r="AB5" i="30"/>
  <c r="Z5" i="30"/>
  <c r="X5" i="30"/>
  <c r="W5" i="30"/>
  <c r="V5" i="30"/>
  <c r="T5" i="30"/>
  <c r="R5" i="30"/>
  <c r="P5" i="30"/>
  <c r="O5" i="30"/>
  <c r="N5" i="30"/>
  <c r="L5" i="30"/>
  <c r="J5" i="30"/>
  <c r="H5" i="30"/>
  <c r="G5" i="30"/>
  <c r="F5" i="30"/>
  <c r="D5" i="30"/>
  <c r="B5" i="30"/>
  <c r="BL4" i="30"/>
  <c r="BK4" i="30"/>
  <c r="BJ4" i="30"/>
  <c r="BH4" i="30"/>
  <c r="BF4" i="30"/>
  <c r="BD4" i="30"/>
  <c r="BC4" i="30"/>
  <c r="BB4" i="30"/>
  <c r="AZ4" i="30"/>
  <c r="AX4" i="30"/>
  <c r="AV4" i="30"/>
  <c r="AU4" i="30"/>
  <c r="AT4" i="30"/>
  <c r="AR4" i="30"/>
  <c r="AP4" i="30"/>
  <c r="AN4" i="30"/>
  <c r="AM4" i="30"/>
  <c r="AL4" i="30"/>
  <c r="AJ4" i="30"/>
  <c r="AH4" i="30"/>
  <c r="AF4" i="30"/>
  <c r="AE4" i="30"/>
  <c r="AD4" i="30"/>
  <c r="AB4" i="30"/>
  <c r="Z4" i="30"/>
  <c r="X4" i="30"/>
  <c r="W4" i="30"/>
  <c r="V4" i="30"/>
  <c r="T4" i="30"/>
  <c r="R4" i="30"/>
  <c r="P4" i="30"/>
  <c r="O4" i="30"/>
  <c r="N4" i="30"/>
  <c r="L4" i="30"/>
  <c r="J4" i="30"/>
  <c r="H4" i="30"/>
  <c r="G4" i="30"/>
  <c r="F4" i="30"/>
  <c r="D4" i="30"/>
  <c r="B4" i="30"/>
  <c r="BL149" i="29"/>
  <c r="BK149" i="29"/>
  <c r="BJ149" i="29"/>
  <c r="BH149" i="29"/>
  <c r="BF149" i="29"/>
  <c r="BD149" i="29"/>
  <c r="BC149" i="29"/>
  <c r="BB149" i="29"/>
  <c r="AZ149" i="29"/>
  <c r="AX149" i="29"/>
  <c r="AV149" i="29"/>
  <c r="AU149" i="29"/>
  <c r="AT149" i="29"/>
  <c r="AW149" i="29" s="1"/>
  <c r="AR149" i="29"/>
  <c r="AP149" i="29"/>
  <c r="AN149" i="29"/>
  <c r="AM149" i="29"/>
  <c r="AL149" i="29"/>
  <c r="AJ149" i="29"/>
  <c r="AH149" i="29"/>
  <c r="AF149" i="29"/>
  <c r="AE149" i="29"/>
  <c r="AD149" i="29"/>
  <c r="AB149" i="29"/>
  <c r="Z149" i="29"/>
  <c r="X149" i="29"/>
  <c r="W149" i="29"/>
  <c r="V149" i="29"/>
  <c r="T149" i="29"/>
  <c r="R149" i="29"/>
  <c r="P149" i="29"/>
  <c r="O149" i="29"/>
  <c r="N149" i="29"/>
  <c r="Q149" i="29" s="1"/>
  <c r="L149" i="29"/>
  <c r="J149" i="29"/>
  <c r="H149" i="29"/>
  <c r="G149" i="29"/>
  <c r="F149" i="29"/>
  <c r="D149" i="29"/>
  <c r="B149" i="29"/>
  <c r="BL148" i="29"/>
  <c r="BK148" i="29"/>
  <c r="BJ148" i="29"/>
  <c r="BH148" i="29"/>
  <c r="BF148" i="29"/>
  <c r="BD148" i="29"/>
  <c r="BC148" i="29"/>
  <c r="BB148" i="29"/>
  <c r="AZ148" i="29"/>
  <c r="BA148" i="29" s="1"/>
  <c r="AX148" i="29"/>
  <c r="AV148" i="29"/>
  <c r="AU148" i="29"/>
  <c r="AT148" i="29"/>
  <c r="AW148" i="29" s="1"/>
  <c r="AR148" i="29"/>
  <c r="AP148" i="29"/>
  <c r="AN148" i="29"/>
  <c r="AM148" i="29"/>
  <c r="AL148" i="29"/>
  <c r="AJ148" i="29"/>
  <c r="AH148" i="29"/>
  <c r="AF148" i="29"/>
  <c r="AE148" i="29"/>
  <c r="AD148" i="29"/>
  <c r="AB148" i="29"/>
  <c r="Z148" i="29"/>
  <c r="X148" i="29"/>
  <c r="W148" i="29"/>
  <c r="V148" i="29"/>
  <c r="T148" i="29"/>
  <c r="R148" i="29"/>
  <c r="P148" i="29"/>
  <c r="O148" i="29"/>
  <c r="N148" i="29"/>
  <c r="Q148" i="29" s="1"/>
  <c r="L148" i="29"/>
  <c r="J148" i="29"/>
  <c r="H148" i="29"/>
  <c r="G148" i="29"/>
  <c r="F148" i="29"/>
  <c r="D148" i="29"/>
  <c r="B148" i="29"/>
  <c r="BL147" i="29"/>
  <c r="BM147" i="29" s="1"/>
  <c r="BK147" i="29"/>
  <c r="BJ147" i="29"/>
  <c r="BH147" i="29"/>
  <c r="BF147" i="29"/>
  <c r="BG147" i="29" s="1"/>
  <c r="BD147" i="29"/>
  <c r="BC147" i="29"/>
  <c r="BB147" i="29"/>
  <c r="AZ147" i="29"/>
  <c r="AX147" i="29"/>
  <c r="AV147" i="29"/>
  <c r="AU147" i="29"/>
  <c r="AT147" i="29"/>
  <c r="AR147" i="29"/>
  <c r="AP147" i="29"/>
  <c r="AN147" i="29"/>
  <c r="AM147" i="29"/>
  <c r="AL147" i="29"/>
  <c r="AJ147" i="29"/>
  <c r="AH147" i="29"/>
  <c r="AF147" i="29"/>
  <c r="AE147" i="29"/>
  <c r="AD147" i="29"/>
  <c r="AB147" i="29"/>
  <c r="Z147" i="29"/>
  <c r="X147" i="29"/>
  <c r="W147" i="29"/>
  <c r="V147" i="29"/>
  <c r="T147" i="29"/>
  <c r="U147" i="29" s="1"/>
  <c r="R147" i="29"/>
  <c r="P147" i="29"/>
  <c r="O147" i="29"/>
  <c r="N147" i="29"/>
  <c r="L147" i="29"/>
  <c r="J147" i="29"/>
  <c r="H147" i="29"/>
  <c r="G147" i="29"/>
  <c r="F147" i="29"/>
  <c r="D147" i="29"/>
  <c r="B147" i="29"/>
  <c r="BL146" i="29"/>
  <c r="BK146" i="29"/>
  <c r="BJ146" i="29"/>
  <c r="BH146" i="29"/>
  <c r="BF146" i="29"/>
  <c r="BD146" i="29"/>
  <c r="BC146" i="29"/>
  <c r="BB146" i="29"/>
  <c r="AZ146" i="29"/>
  <c r="AX146" i="29"/>
  <c r="AV146" i="29"/>
  <c r="AU146" i="29"/>
  <c r="AT146" i="29"/>
  <c r="AR146" i="29"/>
  <c r="AP146" i="29"/>
  <c r="AN146" i="29"/>
  <c r="AM146" i="29"/>
  <c r="AO146" i="29" s="1"/>
  <c r="AK146" i="29" s="1"/>
  <c r="AL146" i="29"/>
  <c r="AJ146" i="29"/>
  <c r="AH146" i="29"/>
  <c r="AF146" i="29"/>
  <c r="AE146" i="29"/>
  <c r="AD146" i="29"/>
  <c r="AB146" i="29"/>
  <c r="Z146" i="29"/>
  <c r="X146" i="29"/>
  <c r="W146" i="29"/>
  <c r="V146" i="29"/>
  <c r="T146" i="29"/>
  <c r="R146" i="29"/>
  <c r="P146" i="29"/>
  <c r="O146" i="29"/>
  <c r="N146" i="29"/>
  <c r="L146" i="29"/>
  <c r="J146" i="29"/>
  <c r="H146" i="29"/>
  <c r="G146" i="29"/>
  <c r="F146" i="29"/>
  <c r="D146" i="29"/>
  <c r="B146" i="29"/>
  <c r="BL145" i="29"/>
  <c r="BK145" i="29"/>
  <c r="BJ145" i="29"/>
  <c r="BH145" i="29"/>
  <c r="BF145" i="29"/>
  <c r="BD145" i="29"/>
  <c r="BC145" i="29"/>
  <c r="BB145" i="29"/>
  <c r="AZ145" i="29"/>
  <c r="AX145" i="29"/>
  <c r="AV145" i="29"/>
  <c r="AU145" i="29"/>
  <c r="AT145" i="29"/>
  <c r="AR145" i="29"/>
  <c r="AP145" i="29"/>
  <c r="AN145" i="29"/>
  <c r="AM145" i="29"/>
  <c r="AL145" i="29"/>
  <c r="AJ145" i="29"/>
  <c r="AH145" i="29"/>
  <c r="AF145" i="29"/>
  <c r="AG145" i="29" s="1"/>
  <c r="AE145" i="29"/>
  <c r="AD145" i="29"/>
  <c r="AB145" i="29"/>
  <c r="Z145" i="29"/>
  <c r="X145" i="29"/>
  <c r="W145" i="29"/>
  <c r="V145" i="29"/>
  <c r="T145" i="29"/>
  <c r="R145" i="29"/>
  <c r="P145" i="29"/>
  <c r="O145" i="29"/>
  <c r="N145" i="29"/>
  <c r="Q145" i="29" s="1"/>
  <c r="L145" i="29"/>
  <c r="J145" i="29"/>
  <c r="H145" i="29"/>
  <c r="G145" i="29"/>
  <c r="I145" i="29" s="1"/>
  <c r="E145" i="29" s="1"/>
  <c r="F145" i="29"/>
  <c r="D145" i="29"/>
  <c r="B145" i="29"/>
  <c r="BL144" i="29"/>
  <c r="BM144" i="29" s="1"/>
  <c r="BK144" i="29"/>
  <c r="BJ144" i="29"/>
  <c r="BH144" i="29"/>
  <c r="BF144" i="29"/>
  <c r="BD144" i="29"/>
  <c r="BC144" i="29"/>
  <c r="BB144" i="29"/>
  <c r="AZ144" i="29"/>
  <c r="AX144" i="29"/>
  <c r="AV144" i="29"/>
  <c r="AU144" i="29"/>
  <c r="AT144" i="29"/>
  <c r="AW144" i="29" s="1"/>
  <c r="AS144" i="29" s="1"/>
  <c r="AR144" i="29"/>
  <c r="AP144" i="29"/>
  <c r="AN144" i="29"/>
  <c r="AM144" i="29"/>
  <c r="AL144" i="29"/>
  <c r="AJ144" i="29"/>
  <c r="AH144" i="29"/>
  <c r="AF144" i="29"/>
  <c r="AE144" i="29"/>
  <c r="AD144" i="29"/>
  <c r="AB144" i="29"/>
  <c r="Z144" i="29"/>
  <c r="X144" i="29"/>
  <c r="W144" i="29"/>
  <c r="V144" i="29"/>
  <c r="T144" i="29"/>
  <c r="R144" i="29"/>
  <c r="P144" i="29"/>
  <c r="O144" i="29"/>
  <c r="N144" i="29"/>
  <c r="Q144" i="29" s="1"/>
  <c r="L144" i="29"/>
  <c r="J144" i="29"/>
  <c r="H144" i="29"/>
  <c r="G144" i="29"/>
  <c r="F144" i="29"/>
  <c r="D144" i="29"/>
  <c r="B144" i="29"/>
  <c r="BL143" i="29"/>
  <c r="BM143" i="29" s="1"/>
  <c r="BI143" i="29" s="1"/>
  <c r="BK143" i="29"/>
  <c r="BJ143" i="29"/>
  <c r="BH143" i="29"/>
  <c r="BF143" i="29"/>
  <c r="BD143" i="29"/>
  <c r="BC143" i="29"/>
  <c r="BB143" i="29"/>
  <c r="AZ143" i="29"/>
  <c r="AX143" i="29"/>
  <c r="AV143" i="29"/>
  <c r="AU143" i="29"/>
  <c r="AT143" i="29"/>
  <c r="AR143" i="29"/>
  <c r="AP143" i="29"/>
  <c r="AN143" i="29"/>
  <c r="AM143" i="29"/>
  <c r="AL143" i="29"/>
  <c r="AJ143" i="29"/>
  <c r="AH143" i="29"/>
  <c r="AF143" i="29"/>
  <c r="AE143" i="29"/>
  <c r="AD143" i="29"/>
  <c r="AB143" i="29"/>
  <c r="Z143" i="29"/>
  <c r="X143" i="29"/>
  <c r="W143" i="29"/>
  <c r="V143" i="29"/>
  <c r="T143" i="29"/>
  <c r="R143" i="29"/>
  <c r="P143" i="29"/>
  <c r="O143" i="29"/>
  <c r="N143" i="29"/>
  <c r="L143" i="29"/>
  <c r="J143" i="29"/>
  <c r="H143" i="29"/>
  <c r="G143" i="29"/>
  <c r="F143" i="29"/>
  <c r="D143" i="29"/>
  <c r="B143" i="29"/>
  <c r="BL142" i="29"/>
  <c r="BK142" i="29"/>
  <c r="BJ142" i="29"/>
  <c r="BH142" i="29"/>
  <c r="BF142" i="29"/>
  <c r="BD142" i="29"/>
  <c r="BC142" i="29"/>
  <c r="BB142" i="29"/>
  <c r="AZ142" i="29"/>
  <c r="AX142" i="29"/>
  <c r="AV142" i="29"/>
  <c r="AU142" i="29"/>
  <c r="AT142" i="29"/>
  <c r="AR142" i="29"/>
  <c r="AP142" i="29"/>
  <c r="AN142" i="29"/>
  <c r="AM142" i="29"/>
  <c r="AL142" i="29"/>
  <c r="AJ142" i="29"/>
  <c r="AH142" i="29"/>
  <c r="AF142" i="29"/>
  <c r="AG142" i="29" s="1"/>
  <c r="AE142" i="29"/>
  <c r="AD142" i="29"/>
  <c r="AB142" i="29"/>
  <c r="Z142" i="29"/>
  <c r="X142" i="29"/>
  <c r="W142" i="29"/>
  <c r="V142" i="29"/>
  <c r="T142" i="29"/>
  <c r="R142" i="29"/>
  <c r="P142" i="29"/>
  <c r="O142" i="29"/>
  <c r="N142" i="29"/>
  <c r="Q142" i="29" s="1"/>
  <c r="K142" i="29" s="1"/>
  <c r="L142" i="29"/>
  <c r="J142" i="29"/>
  <c r="H142" i="29"/>
  <c r="G142" i="29"/>
  <c r="F142" i="29"/>
  <c r="D142" i="29"/>
  <c r="B142" i="29"/>
  <c r="BL141" i="29"/>
  <c r="BM141" i="29" s="1"/>
  <c r="BK141" i="29"/>
  <c r="BJ141" i="29"/>
  <c r="BH141" i="29"/>
  <c r="BF141" i="29"/>
  <c r="BG141" i="29" s="1"/>
  <c r="BD141" i="29"/>
  <c r="BC141" i="29"/>
  <c r="BB141" i="29"/>
  <c r="AZ141" i="29"/>
  <c r="AX141" i="29"/>
  <c r="AV141" i="29"/>
  <c r="AU141" i="29"/>
  <c r="AT141" i="29"/>
  <c r="AW141" i="29" s="1"/>
  <c r="AR141" i="29"/>
  <c r="AP141" i="29"/>
  <c r="AN141" i="29"/>
  <c r="AM141" i="29"/>
  <c r="AO141" i="29" s="1"/>
  <c r="AL141" i="29"/>
  <c r="AJ141" i="29"/>
  <c r="AH141" i="29"/>
  <c r="AF141" i="29"/>
  <c r="AE141" i="29"/>
  <c r="AD141" i="29"/>
  <c r="AB141" i="29"/>
  <c r="Z141" i="29"/>
  <c r="X141" i="29"/>
  <c r="W141" i="29"/>
  <c r="V141" i="29"/>
  <c r="T141" i="29"/>
  <c r="R141" i="29"/>
  <c r="P141" i="29"/>
  <c r="O141" i="29"/>
  <c r="N141" i="29"/>
  <c r="Q141" i="29" s="1"/>
  <c r="K141" i="29" s="1"/>
  <c r="L141" i="29"/>
  <c r="J141" i="29"/>
  <c r="H141" i="29"/>
  <c r="G141" i="29"/>
  <c r="F141" i="29"/>
  <c r="D141" i="29"/>
  <c r="B141" i="29"/>
  <c r="BL140" i="29"/>
  <c r="BM140" i="29" s="1"/>
  <c r="BK140" i="29"/>
  <c r="BJ140" i="29"/>
  <c r="BH140" i="29"/>
  <c r="BF140" i="29"/>
  <c r="BD140" i="29"/>
  <c r="BC140" i="29"/>
  <c r="BB140" i="29"/>
  <c r="AZ140" i="29"/>
  <c r="AX140" i="29"/>
  <c r="AV140" i="29"/>
  <c r="AU140" i="29"/>
  <c r="AT140" i="29"/>
  <c r="AR140" i="29"/>
  <c r="AP140" i="29"/>
  <c r="AN140" i="29"/>
  <c r="AM140" i="29"/>
  <c r="AO140" i="29" s="1"/>
  <c r="AL140" i="29"/>
  <c r="AJ140" i="29"/>
  <c r="AH140" i="29"/>
  <c r="AF140" i="29"/>
  <c r="AE140" i="29"/>
  <c r="AD140" i="29"/>
  <c r="AB140" i="29"/>
  <c r="Z140" i="29"/>
  <c r="X140" i="29"/>
  <c r="W140" i="29"/>
  <c r="V140" i="29"/>
  <c r="T140" i="29"/>
  <c r="R140" i="29"/>
  <c r="P140" i="29"/>
  <c r="O140" i="29"/>
  <c r="N140" i="29"/>
  <c r="L140" i="29"/>
  <c r="J140" i="29"/>
  <c r="H140" i="29"/>
  <c r="G140" i="29"/>
  <c r="F140" i="29"/>
  <c r="D140" i="29"/>
  <c r="B140" i="29"/>
  <c r="BL139" i="29"/>
  <c r="BM139" i="29" s="1"/>
  <c r="BK139" i="29"/>
  <c r="BJ139" i="29"/>
  <c r="BH139" i="29"/>
  <c r="BF139" i="29"/>
  <c r="BD139" i="29"/>
  <c r="BC139" i="29"/>
  <c r="BB139" i="29"/>
  <c r="AZ139" i="29"/>
  <c r="AX139" i="29"/>
  <c r="AV139" i="29"/>
  <c r="AU139" i="29"/>
  <c r="AT139" i="29"/>
  <c r="AW139" i="29" s="1"/>
  <c r="AS139" i="29" s="1"/>
  <c r="AR139" i="29"/>
  <c r="AP139" i="29"/>
  <c r="AN139" i="29"/>
  <c r="AM139" i="29"/>
  <c r="AL139" i="29"/>
  <c r="AJ139" i="29"/>
  <c r="AH139" i="29"/>
  <c r="AF139" i="29"/>
  <c r="AG139" i="29" s="1"/>
  <c r="AE139" i="29"/>
  <c r="AD139" i="29"/>
  <c r="AB139" i="29"/>
  <c r="Z139" i="29"/>
  <c r="AA139" i="29" s="1"/>
  <c r="X139" i="29"/>
  <c r="W139" i="29"/>
  <c r="V139" i="29"/>
  <c r="T139" i="29"/>
  <c r="R139" i="29"/>
  <c r="P139" i="29"/>
  <c r="O139" i="29"/>
  <c r="N139" i="29"/>
  <c r="L139" i="29"/>
  <c r="J139" i="29"/>
  <c r="H139" i="29"/>
  <c r="G139" i="29"/>
  <c r="I139" i="29" s="1"/>
  <c r="F139" i="29"/>
  <c r="D139" i="29"/>
  <c r="B139" i="29"/>
  <c r="BL138" i="29"/>
  <c r="BM138" i="29" s="1"/>
  <c r="BK138" i="29"/>
  <c r="BJ138" i="29"/>
  <c r="BH138" i="29"/>
  <c r="BF138" i="29"/>
  <c r="BD138" i="29"/>
  <c r="BC138" i="29"/>
  <c r="BB138" i="29"/>
  <c r="AZ138" i="29"/>
  <c r="AX138" i="29"/>
  <c r="AV138" i="29"/>
  <c r="AU138" i="29"/>
  <c r="AT138" i="29"/>
  <c r="AR138" i="29"/>
  <c r="AP138" i="29"/>
  <c r="AN138" i="29"/>
  <c r="AM138" i="29"/>
  <c r="AL138" i="29"/>
  <c r="AJ138" i="29"/>
  <c r="AH138" i="29"/>
  <c r="AF138" i="29"/>
  <c r="AG138" i="29" s="1"/>
  <c r="AC138" i="29" s="1"/>
  <c r="AE138" i="29"/>
  <c r="AD138" i="29"/>
  <c r="AB138" i="29"/>
  <c r="Z138" i="29"/>
  <c r="X138" i="29"/>
  <c r="W138" i="29"/>
  <c r="V138" i="29"/>
  <c r="T138" i="29"/>
  <c r="R138" i="29"/>
  <c r="P138" i="29"/>
  <c r="O138" i="29"/>
  <c r="N138" i="29"/>
  <c r="Q138" i="29" s="1"/>
  <c r="L138" i="29"/>
  <c r="J138" i="29"/>
  <c r="H138" i="29"/>
  <c r="G138" i="29"/>
  <c r="I138" i="29" s="1"/>
  <c r="E138" i="29" s="1"/>
  <c r="F138" i="29"/>
  <c r="D138" i="29"/>
  <c r="B138" i="29"/>
  <c r="BL137" i="29"/>
  <c r="BM137" i="29" s="1"/>
  <c r="BK137" i="29"/>
  <c r="BJ137" i="29"/>
  <c r="BH137" i="29"/>
  <c r="BF137" i="29"/>
  <c r="BG137" i="29" s="1"/>
  <c r="BD137" i="29"/>
  <c r="BC137" i="29"/>
  <c r="BB137" i="29"/>
  <c r="AZ137" i="29"/>
  <c r="AX137" i="29"/>
  <c r="AV137" i="29"/>
  <c r="AU137" i="29"/>
  <c r="AT137" i="29"/>
  <c r="AW137" i="29" s="1"/>
  <c r="AR137" i="29"/>
  <c r="AP137" i="29"/>
  <c r="AN137" i="29"/>
  <c r="AM137" i="29"/>
  <c r="AO137" i="29" s="1"/>
  <c r="AL137" i="29"/>
  <c r="AJ137" i="29"/>
  <c r="AH137" i="29"/>
  <c r="AF137" i="29"/>
  <c r="AE137" i="29"/>
  <c r="AD137" i="29"/>
  <c r="AB137" i="29"/>
  <c r="Z137" i="29"/>
  <c r="X137" i="29"/>
  <c r="W137" i="29"/>
  <c r="V137" i="29"/>
  <c r="T137" i="29"/>
  <c r="R137" i="29"/>
  <c r="P137" i="29"/>
  <c r="O137" i="29"/>
  <c r="N137" i="29"/>
  <c r="L137" i="29"/>
  <c r="J137" i="29"/>
  <c r="H137" i="29"/>
  <c r="G137" i="29"/>
  <c r="I137" i="29" s="1"/>
  <c r="F137" i="29"/>
  <c r="D137" i="29"/>
  <c r="B137" i="29"/>
  <c r="BL136" i="29"/>
  <c r="BK136" i="29"/>
  <c r="BJ136" i="29"/>
  <c r="BH136" i="29"/>
  <c r="BF136" i="29"/>
  <c r="BD136" i="29"/>
  <c r="BC136" i="29"/>
  <c r="BB136" i="29"/>
  <c r="AZ136" i="29"/>
  <c r="AX136" i="29"/>
  <c r="AV136" i="29"/>
  <c r="AU136" i="29"/>
  <c r="AT136" i="29"/>
  <c r="AW136" i="29" s="1"/>
  <c r="AS136" i="29" s="1"/>
  <c r="AR136" i="29"/>
  <c r="AP136" i="29"/>
  <c r="AN136" i="29"/>
  <c r="AM136" i="29"/>
  <c r="AO136" i="29" s="1"/>
  <c r="AI136" i="29" s="1"/>
  <c r="AL136" i="29"/>
  <c r="AJ136" i="29"/>
  <c r="AH136" i="29"/>
  <c r="AF136" i="29"/>
  <c r="AE136" i="29"/>
  <c r="AD136" i="29"/>
  <c r="AB136" i="29"/>
  <c r="Z136" i="29"/>
  <c r="X136" i="29"/>
  <c r="W136" i="29"/>
  <c r="V136" i="29"/>
  <c r="T136" i="29"/>
  <c r="R136" i="29"/>
  <c r="P136" i="29"/>
  <c r="O136" i="29"/>
  <c r="N136" i="29"/>
  <c r="L136" i="29"/>
  <c r="J136" i="29"/>
  <c r="H136" i="29"/>
  <c r="G136" i="29"/>
  <c r="F136" i="29"/>
  <c r="D136" i="29"/>
  <c r="B136" i="29"/>
  <c r="BL135" i="29"/>
  <c r="BM135" i="29" s="1"/>
  <c r="BK135" i="29"/>
  <c r="BJ135" i="29"/>
  <c r="BH135" i="29"/>
  <c r="BF135" i="29"/>
  <c r="BD135" i="29"/>
  <c r="BC135" i="29"/>
  <c r="BB135" i="29"/>
  <c r="AZ135" i="29"/>
  <c r="AX135" i="29"/>
  <c r="AV135" i="29"/>
  <c r="AU135" i="29"/>
  <c r="AT135" i="29"/>
  <c r="AR135" i="29"/>
  <c r="AP135" i="29"/>
  <c r="AN135" i="29"/>
  <c r="AM135" i="29"/>
  <c r="AL135" i="29"/>
  <c r="AJ135" i="29"/>
  <c r="AH135" i="29"/>
  <c r="AF135" i="29"/>
  <c r="AE135" i="29"/>
  <c r="AD135" i="29"/>
  <c r="AB135" i="29"/>
  <c r="Z135" i="29"/>
  <c r="X135" i="29"/>
  <c r="W135" i="29"/>
  <c r="V135" i="29"/>
  <c r="T135" i="29"/>
  <c r="R135" i="29"/>
  <c r="P135" i="29"/>
  <c r="O135" i="29"/>
  <c r="N135" i="29"/>
  <c r="L135" i="29"/>
  <c r="J135" i="29"/>
  <c r="H135" i="29"/>
  <c r="G135" i="29"/>
  <c r="I135" i="29" s="1"/>
  <c r="F135" i="29"/>
  <c r="D135" i="29"/>
  <c r="B135" i="29"/>
  <c r="BL134" i="29"/>
  <c r="BM134" i="29" s="1"/>
  <c r="BI134" i="29" s="1"/>
  <c r="BK134" i="29"/>
  <c r="BJ134" i="29"/>
  <c r="BH134" i="29"/>
  <c r="BF134" i="29"/>
  <c r="BD134" i="29"/>
  <c r="BC134" i="29"/>
  <c r="BB134" i="29"/>
  <c r="AZ134" i="29"/>
  <c r="AX134" i="29"/>
  <c r="AV134" i="29"/>
  <c r="AU134" i="29"/>
  <c r="AT134" i="29"/>
  <c r="AR134" i="29"/>
  <c r="AP134" i="29"/>
  <c r="AN134" i="29"/>
  <c r="AM134" i="29"/>
  <c r="AL134" i="29"/>
  <c r="AJ134" i="29"/>
  <c r="AH134" i="29"/>
  <c r="AF134" i="29"/>
  <c r="AE134" i="29"/>
  <c r="AD134" i="29"/>
  <c r="AB134" i="29"/>
  <c r="Z134" i="29"/>
  <c r="X134" i="29"/>
  <c r="W134" i="29"/>
  <c r="V134" i="29"/>
  <c r="T134" i="29"/>
  <c r="R134" i="29"/>
  <c r="P134" i="29"/>
  <c r="O134" i="29"/>
  <c r="N134" i="29"/>
  <c r="Q134" i="29" s="1"/>
  <c r="L134" i="29"/>
  <c r="J134" i="29"/>
  <c r="H134" i="29"/>
  <c r="G134" i="29"/>
  <c r="F134" i="29"/>
  <c r="D134" i="29"/>
  <c r="B134" i="29"/>
  <c r="BL133" i="29"/>
  <c r="BK133" i="29"/>
  <c r="BJ133" i="29"/>
  <c r="BH133" i="29"/>
  <c r="BF133" i="29"/>
  <c r="BD133" i="29"/>
  <c r="BC133" i="29"/>
  <c r="BB133" i="29"/>
  <c r="AZ133" i="29"/>
  <c r="AX133" i="29"/>
  <c r="AV133" i="29"/>
  <c r="AU133" i="29"/>
  <c r="AT133" i="29"/>
  <c r="AW133" i="29" s="1"/>
  <c r="AQ133" i="29" s="1"/>
  <c r="AR133" i="29"/>
  <c r="AP133" i="29"/>
  <c r="AN133" i="29"/>
  <c r="AM133" i="29"/>
  <c r="AL133" i="29"/>
  <c r="AJ133" i="29"/>
  <c r="AH133" i="29"/>
  <c r="AF133" i="29"/>
  <c r="AG133" i="29" s="1"/>
  <c r="AC133" i="29" s="1"/>
  <c r="AE133" i="29"/>
  <c r="AD133" i="29"/>
  <c r="AB133" i="29"/>
  <c r="Z133" i="29"/>
  <c r="X133" i="29"/>
  <c r="W133" i="29"/>
  <c r="V133" i="29"/>
  <c r="T133" i="29"/>
  <c r="R133" i="29"/>
  <c r="P133" i="29"/>
  <c r="O133" i="29"/>
  <c r="N133" i="29"/>
  <c r="Q133" i="29" s="1"/>
  <c r="K133" i="29" s="1"/>
  <c r="L133" i="29"/>
  <c r="J133" i="29"/>
  <c r="H133" i="29"/>
  <c r="G133" i="29"/>
  <c r="I133" i="29" s="1"/>
  <c r="F133" i="29"/>
  <c r="D133" i="29"/>
  <c r="B133" i="29"/>
  <c r="BL132" i="29"/>
  <c r="BK132" i="29"/>
  <c r="BJ132" i="29"/>
  <c r="BH132" i="29"/>
  <c r="BF132" i="29"/>
  <c r="BD132" i="29"/>
  <c r="BC132" i="29"/>
  <c r="BB132" i="29"/>
  <c r="AZ132" i="29"/>
  <c r="AX132" i="29"/>
  <c r="AV132" i="29"/>
  <c r="AU132" i="29"/>
  <c r="AT132" i="29"/>
  <c r="AR132" i="29"/>
  <c r="AP132" i="29"/>
  <c r="AN132" i="29"/>
  <c r="AM132" i="29"/>
  <c r="AL132" i="29"/>
  <c r="AJ132" i="29"/>
  <c r="AH132" i="29"/>
  <c r="AF132" i="29"/>
  <c r="AG132" i="29" s="1"/>
  <c r="AE132" i="29"/>
  <c r="AD132" i="29"/>
  <c r="AB132" i="29"/>
  <c r="Z132" i="29"/>
  <c r="AA132" i="29" s="1"/>
  <c r="X132" i="29"/>
  <c r="W132" i="29"/>
  <c r="V132" i="29"/>
  <c r="T132" i="29"/>
  <c r="R132" i="29"/>
  <c r="P132" i="29"/>
  <c r="O132" i="29"/>
  <c r="N132" i="29"/>
  <c r="L132" i="29"/>
  <c r="J132" i="29"/>
  <c r="H132" i="29"/>
  <c r="G132" i="29"/>
  <c r="I132" i="29" s="1"/>
  <c r="F132" i="29"/>
  <c r="D132" i="29"/>
  <c r="B132" i="29"/>
  <c r="BL131" i="29"/>
  <c r="BM131" i="29" s="1"/>
  <c r="BI131" i="29" s="1"/>
  <c r="BK131" i="29"/>
  <c r="BJ131" i="29"/>
  <c r="BH131" i="29"/>
  <c r="BF131" i="29"/>
  <c r="BD131" i="29"/>
  <c r="BC131" i="29"/>
  <c r="BB131" i="29"/>
  <c r="AZ131" i="29"/>
  <c r="AX131" i="29"/>
  <c r="AV131" i="29"/>
  <c r="AU131" i="29"/>
  <c r="AT131" i="29"/>
  <c r="AW131" i="29" s="1"/>
  <c r="AR131" i="29"/>
  <c r="AP131" i="29"/>
  <c r="AN131" i="29"/>
  <c r="AM131" i="29"/>
  <c r="AL131" i="29"/>
  <c r="AJ131" i="29"/>
  <c r="AH131" i="29"/>
  <c r="AF131" i="29"/>
  <c r="AE131" i="29"/>
  <c r="AD131" i="29"/>
  <c r="AB131" i="29"/>
  <c r="Z131" i="29"/>
  <c r="X131" i="29"/>
  <c r="W131" i="29"/>
  <c r="V131" i="29"/>
  <c r="T131" i="29"/>
  <c r="R131" i="29"/>
  <c r="P131" i="29"/>
  <c r="O131" i="29"/>
  <c r="N131" i="29"/>
  <c r="L131" i="29"/>
  <c r="J131" i="29"/>
  <c r="H131" i="29"/>
  <c r="G131" i="29"/>
  <c r="F131" i="29"/>
  <c r="D131" i="29"/>
  <c r="B131" i="29"/>
  <c r="BL130" i="29"/>
  <c r="BM130" i="29" s="1"/>
  <c r="BK130" i="29"/>
  <c r="BJ130" i="29"/>
  <c r="BH130" i="29"/>
  <c r="BF130" i="29"/>
  <c r="BD130" i="29"/>
  <c r="BC130" i="29"/>
  <c r="BB130" i="29"/>
  <c r="AZ130" i="29"/>
  <c r="AX130" i="29"/>
  <c r="AV130" i="29"/>
  <c r="AU130" i="29"/>
  <c r="AT130" i="29"/>
  <c r="AR130" i="29"/>
  <c r="AP130" i="29"/>
  <c r="AN130" i="29"/>
  <c r="AM130" i="29"/>
  <c r="AL130" i="29"/>
  <c r="AJ130" i="29"/>
  <c r="AH130" i="29"/>
  <c r="AF130" i="29"/>
  <c r="AG130" i="29" s="1"/>
  <c r="AC130" i="29" s="1"/>
  <c r="AE130" i="29"/>
  <c r="AD130" i="29"/>
  <c r="AB130" i="29"/>
  <c r="Z130" i="29"/>
  <c r="X130" i="29"/>
  <c r="W130" i="29"/>
  <c r="V130" i="29"/>
  <c r="T130" i="29"/>
  <c r="U130" i="29" s="1"/>
  <c r="R130" i="29"/>
  <c r="P130" i="29"/>
  <c r="O130" i="29"/>
  <c r="N130" i="29"/>
  <c r="Q130" i="29" s="1"/>
  <c r="L130" i="29"/>
  <c r="J130" i="29"/>
  <c r="H130" i="29"/>
  <c r="G130" i="29"/>
  <c r="I130" i="29" s="1"/>
  <c r="C130" i="29" s="1"/>
  <c r="F130" i="29"/>
  <c r="D130" i="29"/>
  <c r="B130" i="29"/>
  <c r="BL129" i="29"/>
  <c r="BM129" i="29" s="1"/>
  <c r="BK129" i="29"/>
  <c r="BJ129" i="29"/>
  <c r="BH129" i="29"/>
  <c r="BF129" i="29"/>
  <c r="BD129" i="29"/>
  <c r="BC129" i="29"/>
  <c r="BB129" i="29"/>
  <c r="AZ129" i="29"/>
  <c r="AX129" i="29"/>
  <c r="AV129" i="29"/>
  <c r="AU129" i="29"/>
  <c r="AT129" i="29"/>
  <c r="AW129" i="29" s="1"/>
  <c r="AQ129" i="29" s="1"/>
  <c r="AR129" i="29"/>
  <c r="AP129" i="29"/>
  <c r="AN129" i="29"/>
  <c r="AM129" i="29"/>
  <c r="AO129" i="29" s="1"/>
  <c r="AL129" i="29"/>
  <c r="AJ129" i="29"/>
  <c r="AH129" i="29"/>
  <c r="AF129" i="29"/>
  <c r="AE129" i="29"/>
  <c r="AD129" i="29"/>
  <c r="AB129" i="29"/>
  <c r="Z129" i="29"/>
  <c r="X129" i="29"/>
  <c r="W129" i="29"/>
  <c r="V129" i="29"/>
  <c r="T129" i="29"/>
  <c r="R129" i="29"/>
  <c r="P129" i="29"/>
  <c r="O129" i="29"/>
  <c r="N129" i="29"/>
  <c r="L129" i="29"/>
  <c r="J129" i="29"/>
  <c r="H129" i="29"/>
  <c r="G129" i="29"/>
  <c r="F129" i="29"/>
  <c r="D129" i="29"/>
  <c r="B129" i="29"/>
  <c r="BL128" i="29"/>
  <c r="BM128" i="29" s="1"/>
  <c r="BK128" i="29"/>
  <c r="BJ128" i="29"/>
  <c r="BH128" i="29"/>
  <c r="BF128" i="29"/>
  <c r="BD128" i="29"/>
  <c r="BC128" i="29"/>
  <c r="BB128" i="29"/>
  <c r="AZ128" i="29"/>
  <c r="BA128" i="29" s="1"/>
  <c r="AX128" i="29"/>
  <c r="AV128" i="29"/>
  <c r="AU128" i="29"/>
  <c r="AT128" i="29"/>
  <c r="AW128" i="29" s="1"/>
  <c r="AQ128" i="29" s="1"/>
  <c r="AR128" i="29"/>
  <c r="AP128" i="29"/>
  <c r="AN128" i="29"/>
  <c r="AM128" i="29"/>
  <c r="AO128" i="29" s="1"/>
  <c r="AL128" i="29"/>
  <c r="AJ128" i="29"/>
  <c r="AH128" i="29"/>
  <c r="AF128" i="29"/>
  <c r="AE128" i="29"/>
  <c r="AD128" i="29"/>
  <c r="AB128" i="29"/>
  <c r="Z128" i="29"/>
  <c r="X128" i="29"/>
  <c r="W128" i="29"/>
  <c r="V128" i="29"/>
  <c r="T128" i="29"/>
  <c r="R128" i="29"/>
  <c r="P128" i="29"/>
  <c r="O128" i="29"/>
  <c r="N128" i="29"/>
  <c r="Q128" i="29" s="1"/>
  <c r="K128" i="29" s="1"/>
  <c r="L128" i="29"/>
  <c r="J128" i="29"/>
  <c r="H128" i="29"/>
  <c r="G128" i="29"/>
  <c r="F128" i="29"/>
  <c r="D128" i="29"/>
  <c r="B128" i="29"/>
  <c r="BL127" i="29"/>
  <c r="BK127" i="29"/>
  <c r="BJ127" i="29"/>
  <c r="BH127" i="29"/>
  <c r="BF127" i="29"/>
  <c r="BD127" i="29"/>
  <c r="BC127" i="29"/>
  <c r="BB127" i="29"/>
  <c r="AZ127" i="29"/>
  <c r="AX127" i="29"/>
  <c r="AV127" i="29"/>
  <c r="AU127" i="29"/>
  <c r="AT127" i="29"/>
  <c r="AW127" i="29" s="1"/>
  <c r="AR127" i="29"/>
  <c r="AP127" i="29"/>
  <c r="AN127" i="29"/>
  <c r="AM127" i="29"/>
  <c r="AO127" i="29" s="1"/>
  <c r="AL127" i="29"/>
  <c r="AJ127" i="29"/>
  <c r="AH127" i="29"/>
  <c r="AF127" i="29"/>
  <c r="AG127" i="29" s="1"/>
  <c r="AE127" i="29"/>
  <c r="AD127" i="29"/>
  <c r="AB127" i="29"/>
  <c r="Z127" i="29"/>
  <c r="X127" i="29"/>
  <c r="W127" i="29"/>
  <c r="V127" i="29"/>
  <c r="T127" i="29"/>
  <c r="U127" i="29" s="1"/>
  <c r="R127" i="29"/>
  <c r="P127" i="29"/>
  <c r="O127" i="29"/>
  <c r="N127" i="29"/>
  <c r="Q127" i="29" s="1"/>
  <c r="M127" i="29" s="1"/>
  <c r="L127" i="29"/>
  <c r="J127" i="29"/>
  <c r="H127" i="29"/>
  <c r="G127" i="29"/>
  <c r="F127" i="29"/>
  <c r="D127" i="29"/>
  <c r="B127" i="29"/>
  <c r="BL126" i="29"/>
  <c r="BM126" i="29" s="1"/>
  <c r="BI126" i="29" s="1"/>
  <c r="BK126" i="29"/>
  <c r="BJ126" i="29"/>
  <c r="BH126" i="29"/>
  <c r="BF126" i="29"/>
  <c r="BD126" i="29"/>
  <c r="BC126" i="29"/>
  <c r="BB126" i="29"/>
  <c r="AZ126" i="29"/>
  <c r="BA126" i="29" s="1"/>
  <c r="AX126" i="29"/>
  <c r="AV126" i="29"/>
  <c r="AU126" i="29"/>
  <c r="AT126" i="29"/>
  <c r="AR126" i="29"/>
  <c r="AP126" i="29"/>
  <c r="AN126" i="29"/>
  <c r="AM126" i="29"/>
  <c r="AL126" i="29"/>
  <c r="AJ126" i="29"/>
  <c r="AH126" i="29"/>
  <c r="AF126" i="29"/>
  <c r="AG126" i="29" s="1"/>
  <c r="AE126" i="29"/>
  <c r="AD126" i="29"/>
  <c r="AB126" i="29"/>
  <c r="Z126" i="29"/>
  <c r="AA126" i="29" s="1"/>
  <c r="X126" i="29"/>
  <c r="W126" i="29"/>
  <c r="V126" i="29"/>
  <c r="T126" i="29"/>
  <c r="R126" i="29"/>
  <c r="P126" i="29"/>
  <c r="O126" i="29"/>
  <c r="N126" i="29"/>
  <c r="Q126" i="29" s="1"/>
  <c r="L126" i="29"/>
  <c r="J126" i="29"/>
  <c r="H126" i="29"/>
  <c r="G126" i="29"/>
  <c r="F126" i="29"/>
  <c r="D126" i="29"/>
  <c r="B126" i="29"/>
  <c r="BL125" i="29"/>
  <c r="BM125" i="29" s="1"/>
  <c r="BK125" i="29"/>
  <c r="BJ125" i="29"/>
  <c r="BH125" i="29"/>
  <c r="BF125" i="29"/>
  <c r="BG125" i="29" s="1"/>
  <c r="BD125" i="29"/>
  <c r="BC125" i="29"/>
  <c r="BB125" i="29"/>
  <c r="AZ125" i="29"/>
  <c r="AX125" i="29"/>
  <c r="AV125" i="29"/>
  <c r="AU125" i="29"/>
  <c r="AT125" i="29"/>
  <c r="AR125" i="29"/>
  <c r="AP125" i="29"/>
  <c r="AN125" i="29"/>
  <c r="AM125" i="29"/>
  <c r="AL125" i="29"/>
  <c r="AJ125" i="29"/>
  <c r="AH125" i="29"/>
  <c r="AF125" i="29"/>
  <c r="AG125" i="29" s="1"/>
  <c r="AE125" i="29"/>
  <c r="AD125" i="29"/>
  <c r="AB125" i="29"/>
  <c r="Z125" i="29"/>
  <c r="X125" i="29"/>
  <c r="W125" i="29"/>
  <c r="V125" i="29"/>
  <c r="T125" i="29"/>
  <c r="R125" i="29"/>
  <c r="P125" i="29"/>
  <c r="O125" i="29"/>
  <c r="N125" i="29"/>
  <c r="Q125" i="29" s="1"/>
  <c r="M125" i="29" s="1"/>
  <c r="L125" i="29"/>
  <c r="J125" i="29"/>
  <c r="H125" i="29"/>
  <c r="G125" i="29"/>
  <c r="F125" i="29"/>
  <c r="D125" i="29"/>
  <c r="B125" i="29"/>
  <c r="BL124" i="29"/>
  <c r="BK124" i="29"/>
  <c r="BJ124" i="29"/>
  <c r="BH124" i="29"/>
  <c r="BF124" i="29"/>
  <c r="BD124" i="29"/>
  <c r="BC124" i="29"/>
  <c r="BB124" i="29"/>
  <c r="AZ124" i="29"/>
  <c r="AX124" i="29"/>
  <c r="AV124" i="29"/>
  <c r="AU124" i="29"/>
  <c r="AT124" i="29"/>
  <c r="AR124" i="29"/>
  <c r="AP124" i="29"/>
  <c r="AN124" i="29"/>
  <c r="AM124" i="29"/>
  <c r="AO124" i="29" s="1"/>
  <c r="AL124" i="29"/>
  <c r="AJ124" i="29"/>
  <c r="AH124" i="29"/>
  <c r="AF124" i="29"/>
  <c r="AE124" i="29"/>
  <c r="AD124" i="29"/>
  <c r="AB124" i="29"/>
  <c r="Z124" i="29"/>
  <c r="X124" i="29"/>
  <c r="W124" i="29"/>
  <c r="V124" i="29"/>
  <c r="T124" i="29"/>
  <c r="R124" i="29"/>
  <c r="P124" i="29"/>
  <c r="O124" i="29"/>
  <c r="N124" i="29"/>
  <c r="L124" i="29"/>
  <c r="J124" i="29"/>
  <c r="H124" i="29"/>
  <c r="G124" i="29"/>
  <c r="I124" i="29" s="1"/>
  <c r="E124" i="29" s="1"/>
  <c r="F124" i="29"/>
  <c r="D124" i="29"/>
  <c r="B124" i="29"/>
  <c r="BL123" i="29"/>
  <c r="BK123" i="29"/>
  <c r="BJ123" i="29"/>
  <c r="BH123" i="29"/>
  <c r="BF123" i="29"/>
  <c r="BD123" i="29"/>
  <c r="BC123" i="29"/>
  <c r="BB123" i="29"/>
  <c r="AZ123" i="29"/>
  <c r="AX123" i="29"/>
  <c r="AV123" i="29"/>
  <c r="AU123" i="29"/>
  <c r="AT123" i="29"/>
  <c r="AW123" i="29" s="1"/>
  <c r="AR123" i="29"/>
  <c r="AP123" i="29"/>
  <c r="AN123" i="29"/>
  <c r="AM123" i="29"/>
  <c r="AL123" i="29"/>
  <c r="AJ123" i="29"/>
  <c r="AH123" i="29"/>
  <c r="AF123" i="29"/>
  <c r="AE123" i="29"/>
  <c r="AD123" i="29"/>
  <c r="AB123" i="29"/>
  <c r="Z123" i="29"/>
  <c r="X123" i="29"/>
  <c r="W123" i="29"/>
  <c r="V123" i="29"/>
  <c r="T123" i="29"/>
  <c r="R123" i="29"/>
  <c r="P123" i="29"/>
  <c r="O123" i="29"/>
  <c r="N123" i="29"/>
  <c r="L123" i="29"/>
  <c r="J123" i="29"/>
  <c r="H123" i="29"/>
  <c r="G123" i="29"/>
  <c r="F123" i="29"/>
  <c r="D123" i="29"/>
  <c r="B123" i="29"/>
  <c r="BL122" i="29"/>
  <c r="BK122" i="29"/>
  <c r="BJ122" i="29"/>
  <c r="BH122" i="29"/>
  <c r="BF122" i="29"/>
  <c r="BD122" i="29"/>
  <c r="BC122" i="29"/>
  <c r="BB122" i="29"/>
  <c r="AZ122" i="29"/>
  <c r="AX122" i="29"/>
  <c r="AV122" i="29"/>
  <c r="AU122" i="29"/>
  <c r="AT122" i="29"/>
  <c r="AR122" i="29"/>
  <c r="AP122" i="29"/>
  <c r="AN122" i="29"/>
  <c r="AM122" i="29"/>
  <c r="AL122" i="29"/>
  <c r="AJ122" i="29"/>
  <c r="AH122" i="29"/>
  <c r="AF122" i="29"/>
  <c r="AE122" i="29"/>
  <c r="AD122" i="29"/>
  <c r="AB122" i="29"/>
  <c r="Z122" i="29"/>
  <c r="X122" i="29"/>
  <c r="W122" i="29"/>
  <c r="V122" i="29"/>
  <c r="T122" i="29"/>
  <c r="R122" i="29"/>
  <c r="P122" i="29"/>
  <c r="O122" i="29"/>
  <c r="N122" i="29"/>
  <c r="Q122" i="29" s="1"/>
  <c r="L122" i="29"/>
  <c r="J122" i="29"/>
  <c r="H122" i="29"/>
  <c r="G122" i="29"/>
  <c r="F122" i="29"/>
  <c r="D122" i="29"/>
  <c r="B122" i="29"/>
  <c r="BL121" i="29"/>
  <c r="BM121" i="29" s="1"/>
  <c r="BI121" i="29" s="1"/>
  <c r="BK121" i="29"/>
  <c r="BJ121" i="29"/>
  <c r="BH121" i="29"/>
  <c r="BF121" i="29"/>
  <c r="BD121" i="29"/>
  <c r="BC121" i="29"/>
  <c r="BB121" i="29"/>
  <c r="AZ121" i="29"/>
  <c r="BA121" i="29" s="1"/>
  <c r="AX121" i="29"/>
  <c r="AV121" i="29"/>
  <c r="AU121" i="29"/>
  <c r="AT121" i="29"/>
  <c r="AW121" i="29" s="1"/>
  <c r="AR121" i="29"/>
  <c r="AP121" i="29"/>
  <c r="AN121" i="29"/>
  <c r="AM121" i="29"/>
  <c r="AO121" i="29" s="1"/>
  <c r="AI121" i="29" s="1"/>
  <c r="AL121" i="29"/>
  <c r="AJ121" i="29"/>
  <c r="AH121" i="29"/>
  <c r="AF121" i="29"/>
  <c r="AG121" i="29" s="1"/>
  <c r="AE121" i="29"/>
  <c r="AD121" i="29"/>
  <c r="AB121" i="29"/>
  <c r="Z121" i="29"/>
  <c r="X121" i="29"/>
  <c r="W121" i="29"/>
  <c r="V121" i="29"/>
  <c r="T121" i="29"/>
  <c r="R121" i="29"/>
  <c r="P121" i="29"/>
  <c r="O121" i="29"/>
  <c r="N121" i="29"/>
  <c r="Q121" i="29" s="1"/>
  <c r="M121" i="29" s="1"/>
  <c r="L121" i="29"/>
  <c r="J121" i="29"/>
  <c r="H121" i="29"/>
  <c r="G121" i="29"/>
  <c r="I121" i="29" s="1"/>
  <c r="C121" i="29" s="1"/>
  <c r="F121" i="29"/>
  <c r="D121" i="29"/>
  <c r="B121" i="29"/>
  <c r="BL120" i="29"/>
  <c r="BM120" i="29" s="1"/>
  <c r="BI120" i="29" s="1"/>
  <c r="BK120" i="29"/>
  <c r="BJ120" i="29"/>
  <c r="BH120" i="29"/>
  <c r="BF120" i="29"/>
  <c r="BD120" i="29"/>
  <c r="BC120" i="29"/>
  <c r="BB120" i="29"/>
  <c r="AZ120" i="29"/>
  <c r="AX120" i="29"/>
  <c r="AV120" i="29"/>
  <c r="AU120" i="29"/>
  <c r="AT120" i="29"/>
  <c r="AW120" i="29" s="1"/>
  <c r="AS120" i="29" s="1"/>
  <c r="AR120" i="29"/>
  <c r="AP120" i="29"/>
  <c r="AN120" i="29"/>
  <c r="AM120" i="29"/>
  <c r="AO120" i="29" s="1"/>
  <c r="AI120" i="29" s="1"/>
  <c r="AL120" i="29"/>
  <c r="AJ120" i="29"/>
  <c r="AH120" i="29"/>
  <c r="AF120" i="29"/>
  <c r="AE120" i="29"/>
  <c r="AD120" i="29"/>
  <c r="AB120" i="29"/>
  <c r="Z120" i="29"/>
  <c r="X120" i="29"/>
  <c r="W120" i="29"/>
  <c r="V120" i="29"/>
  <c r="T120" i="29"/>
  <c r="U120" i="29" s="1"/>
  <c r="R120" i="29"/>
  <c r="P120" i="29"/>
  <c r="O120" i="29"/>
  <c r="N120" i="29"/>
  <c r="L120" i="29"/>
  <c r="J120" i="29"/>
  <c r="H120" i="29"/>
  <c r="G120" i="29"/>
  <c r="F120" i="29"/>
  <c r="D120" i="29"/>
  <c r="B120" i="29"/>
  <c r="BL119" i="29"/>
  <c r="BM119" i="29" s="1"/>
  <c r="BK119" i="29"/>
  <c r="BJ119" i="29"/>
  <c r="BH119" i="29"/>
  <c r="BF119" i="29"/>
  <c r="BD119" i="29"/>
  <c r="BC119" i="29"/>
  <c r="BB119" i="29"/>
  <c r="AZ119" i="29"/>
  <c r="AX119" i="29"/>
  <c r="AV119" i="29"/>
  <c r="AU119" i="29"/>
  <c r="AT119" i="29"/>
  <c r="AR119" i="29"/>
  <c r="AP119" i="29"/>
  <c r="AN119" i="29"/>
  <c r="AM119" i="29"/>
  <c r="AL119" i="29"/>
  <c r="AJ119" i="29"/>
  <c r="AH119" i="29"/>
  <c r="AF119" i="29"/>
  <c r="AE119" i="29"/>
  <c r="AD119" i="29"/>
  <c r="AB119" i="29"/>
  <c r="Z119" i="29"/>
  <c r="X119" i="29"/>
  <c r="W119" i="29"/>
  <c r="V119" i="29"/>
  <c r="T119" i="29"/>
  <c r="R119" i="29"/>
  <c r="P119" i="29"/>
  <c r="O119" i="29"/>
  <c r="N119" i="29"/>
  <c r="L119" i="29"/>
  <c r="J119" i="29"/>
  <c r="H119" i="29"/>
  <c r="G119" i="29"/>
  <c r="I119" i="29" s="1"/>
  <c r="C119" i="29" s="1"/>
  <c r="F119" i="29"/>
  <c r="D119" i="29"/>
  <c r="B119" i="29"/>
  <c r="BL118" i="29"/>
  <c r="BK118" i="29"/>
  <c r="BJ118" i="29"/>
  <c r="BH118" i="29"/>
  <c r="BF118" i="29"/>
  <c r="BD118" i="29"/>
  <c r="BC118" i="29"/>
  <c r="BB118" i="29"/>
  <c r="AZ118" i="29"/>
  <c r="AX118" i="29"/>
  <c r="AV118" i="29"/>
  <c r="AU118" i="29"/>
  <c r="AT118" i="29"/>
  <c r="AW118" i="29" s="1"/>
  <c r="AQ118" i="29" s="1"/>
  <c r="AR118" i="29"/>
  <c r="AP118" i="29"/>
  <c r="AN118" i="29"/>
  <c r="AM118" i="29"/>
  <c r="AO118" i="29" s="1"/>
  <c r="AL118" i="29"/>
  <c r="AJ118" i="29"/>
  <c r="AH118" i="29"/>
  <c r="AF118" i="29"/>
  <c r="AE118" i="29"/>
  <c r="AD118" i="29"/>
  <c r="AB118" i="29"/>
  <c r="Z118" i="29"/>
  <c r="X118" i="29"/>
  <c r="W118" i="29"/>
  <c r="V118" i="29"/>
  <c r="T118" i="29"/>
  <c r="R118" i="29"/>
  <c r="P118" i="29"/>
  <c r="O118" i="29"/>
  <c r="N118" i="29"/>
  <c r="L118" i="29"/>
  <c r="J118" i="29"/>
  <c r="H118" i="29"/>
  <c r="G118" i="29"/>
  <c r="F118" i="29"/>
  <c r="D118" i="29"/>
  <c r="B118" i="29"/>
  <c r="BL117" i="29"/>
  <c r="BM117" i="29" s="1"/>
  <c r="BK117" i="29"/>
  <c r="BJ117" i="29"/>
  <c r="BH117" i="29"/>
  <c r="BF117" i="29"/>
  <c r="BD117" i="29"/>
  <c r="BC117" i="29"/>
  <c r="BB117" i="29"/>
  <c r="AZ117" i="29"/>
  <c r="AX117" i="29"/>
  <c r="AV117" i="29"/>
  <c r="AU117" i="29"/>
  <c r="AT117" i="29"/>
  <c r="AR117" i="29"/>
  <c r="AP117" i="29"/>
  <c r="AN117" i="29"/>
  <c r="AM117" i="29"/>
  <c r="AO117" i="29" s="1"/>
  <c r="AL117" i="29"/>
  <c r="AJ117" i="29"/>
  <c r="AH117" i="29"/>
  <c r="AF117" i="29"/>
  <c r="AG117" i="29" s="1"/>
  <c r="AC117" i="29" s="1"/>
  <c r="AE117" i="29"/>
  <c r="AD117" i="29"/>
  <c r="AB117" i="29"/>
  <c r="Z117" i="29"/>
  <c r="X117" i="29"/>
  <c r="W117" i="29"/>
  <c r="V117" i="29"/>
  <c r="T117" i="29"/>
  <c r="R117" i="29"/>
  <c r="P117" i="29"/>
  <c r="O117" i="29"/>
  <c r="N117" i="29"/>
  <c r="Q117" i="29" s="1"/>
  <c r="M117" i="29" s="1"/>
  <c r="L117" i="29"/>
  <c r="J117" i="29"/>
  <c r="H117" i="29"/>
  <c r="G117" i="29"/>
  <c r="F117" i="29"/>
  <c r="D117" i="29"/>
  <c r="B117" i="29"/>
  <c r="BL116" i="29"/>
  <c r="BK116" i="29"/>
  <c r="BJ116" i="29"/>
  <c r="BH116" i="29"/>
  <c r="BF116" i="29"/>
  <c r="BD116" i="29"/>
  <c r="BC116" i="29"/>
  <c r="BB116" i="29"/>
  <c r="AZ116" i="29"/>
  <c r="BA116" i="29" s="1"/>
  <c r="AX116" i="29"/>
  <c r="AV116" i="29"/>
  <c r="AU116" i="29"/>
  <c r="AT116" i="29"/>
  <c r="AR116" i="29"/>
  <c r="AP116" i="29"/>
  <c r="AN116" i="29"/>
  <c r="AM116" i="29"/>
  <c r="AL116" i="29"/>
  <c r="AJ116" i="29"/>
  <c r="AH116" i="29"/>
  <c r="AF116" i="29"/>
  <c r="AG116" i="29" s="1"/>
  <c r="AC116" i="29" s="1"/>
  <c r="AE116" i="29"/>
  <c r="AD116" i="29"/>
  <c r="AB116" i="29"/>
  <c r="Z116" i="29"/>
  <c r="AA116" i="29" s="1"/>
  <c r="X116" i="29"/>
  <c r="W116" i="29"/>
  <c r="V116" i="29"/>
  <c r="T116" i="29"/>
  <c r="R116" i="29"/>
  <c r="P116" i="29"/>
  <c r="O116" i="29"/>
  <c r="N116" i="29"/>
  <c r="Q116" i="29" s="1"/>
  <c r="L116" i="29"/>
  <c r="J116" i="29"/>
  <c r="H116" i="29"/>
  <c r="G116" i="29"/>
  <c r="F116" i="29"/>
  <c r="D116" i="29"/>
  <c r="B116" i="29"/>
  <c r="BL115" i="29"/>
  <c r="BK115" i="29"/>
  <c r="BJ115" i="29"/>
  <c r="BH115" i="29"/>
  <c r="BF115" i="29"/>
  <c r="BD115" i="29"/>
  <c r="BC115" i="29"/>
  <c r="BB115" i="29"/>
  <c r="AZ115" i="29"/>
  <c r="AX115" i="29"/>
  <c r="AV115" i="29"/>
  <c r="AU115" i="29"/>
  <c r="AT115" i="29"/>
  <c r="AW115" i="29" s="1"/>
  <c r="AR115" i="29"/>
  <c r="AP115" i="29"/>
  <c r="AN115" i="29"/>
  <c r="AM115" i="29"/>
  <c r="AL115" i="29"/>
  <c r="AJ115" i="29"/>
  <c r="AH115" i="29"/>
  <c r="AF115" i="29"/>
  <c r="AE115" i="29"/>
  <c r="AD115" i="29"/>
  <c r="AB115" i="29"/>
  <c r="Z115" i="29"/>
  <c r="X115" i="29"/>
  <c r="W115" i="29"/>
  <c r="V115" i="29"/>
  <c r="T115" i="29"/>
  <c r="R115" i="29"/>
  <c r="P115" i="29"/>
  <c r="O115" i="29"/>
  <c r="N115" i="29"/>
  <c r="L115" i="29"/>
  <c r="J115" i="29"/>
  <c r="H115" i="29"/>
  <c r="G115" i="29"/>
  <c r="I115" i="29" s="1"/>
  <c r="F115" i="29"/>
  <c r="D115" i="29"/>
  <c r="B115" i="29"/>
  <c r="BL114" i="29"/>
  <c r="BM114" i="29" s="1"/>
  <c r="BI114" i="29" s="1"/>
  <c r="BK114" i="29"/>
  <c r="BJ114" i="29"/>
  <c r="BH114" i="29"/>
  <c r="BF114" i="29"/>
  <c r="BG114" i="29" s="1"/>
  <c r="BD114" i="29"/>
  <c r="BC114" i="29"/>
  <c r="BB114" i="29"/>
  <c r="AZ114" i="29"/>
  <c r="AX114" i="29"/>
  <c r="AV114" i="29"/>
  <c r="AU114" i="29"/>
  <c r="AT114" i="29"/>
  <c r="AW114" i="29" s="1"/>
  <c r="AR114" i="29"/>
  <c r="AP114" i="29"/>
  <c r="AN114" i="29"/>
  <c r="AM114" i="29"/>
  <c r="AL114" i="29"/>
  <c r="AJ114" i="29"/>
  <c r="AH114" i="29"/>
  <c r="AF114" i="29"/>
  <c r="AE114" i="29"/>
  <c r="AD114" i="29"/>
  <c r="AB114" i="29"/>
  <c r="Z114" i="29"/>
  <c r="X114" i="29"/>
  <c r="W114" i="29"/>
  <c r="V114" i="29"/>
  <c r="T114" i="29"/>
  <c r="R114" i="29"/>
  <c r="P114" i="29"/>
  <c r="O114" i="29"/>
  <c r="N114" i="29"/>
  <c r="Q114" i="29" s="1"/>
  <c r="L114" i="29"/>
  <c r="J114" i="29"/>
  <c r="H114" i="29"/>
  <c r="G114" i="29"/>
  <c r="F114" i="29"/>
  <c r="D114" i="29"/>
  <c r="B114" i="29"/>
  <c r="BL113" i="29"/>
  <c r="BK113" i="29"/>
  <c r="BJ113" i="29"/>
  <c r="BH113" i="29"/>
  <c r="BF113" i="29"/>
  <c r="BD113" i="29"/>
  <c r="BC113" i="29"/>
  <c r="BB113" i="29"/>
  <c r="AZ113" i="29"/>
  <c r="AX113" i="29"/>
  <c r="AV113" i="29"/>
  <c r="AU113" i="29"/>
  <c r="AT113" i="29"/>
  <c r="AW113" i="29" s="1"/>
  <c r="AQ113" i="29" s="1"/>
  <c r="AR113" i="29"/>
  <c r="AP113" i="29"/>
  <c r="AN113" i="29"/>
  <c r="AM113" i="29"/>
  <c r="AO113" i="29" s="1"/>
  <c r="AL113" i="29"/>
  <c r="AJ113" i="29"/>
  <c r="AH113" i="29"/>
  <c r="AF113" i="29"/>
  <c r="AE113" i="29"/>
  <c r="AD113" i="29"/>
  <c r="AB113" i="29"/>
  <c r="Z113" i="29"/>
  <c r="X113" i="29"/>
  <c r="W113" i="29"/>
  <c r="V113" i="29"/>
  <c r="T113" i="29"/>
  <c r="R113" i="29"/>
  <c r="P113" i="29"/>
  <c r="O113" i="29"/>
  <c r="N113" i="29"/>
  <c r="L113" i="29"/>
  <c r="J113" i="29"/>
  <c r="H113" i="29"/>
  <c r="G113" i="29"/>
  <c r="F113" i="29"/>
  <c r="D113" i="29"/>
  <c r="B113" i="29"/>
  <c r="BL112" i="29"/>
  <c r="BK112" i="29"/>
  <c r="BJ112" i="29"/>
  <c r="BH112" i="29"/>
  <c r="BF112" i="29"/>
  <c r="BD112" i="29"/>
  <c r="BC112" i="29"/>
  <c r="BB112" i="29"/>
  <c r="AZ112" i="29"/>
  <c r="AX112" i="29"/>
  <c r="AV112" i="29"/>
  <c r="AU112" i="29"/>
  <c r="AT112" i="29"/>
  <c r="AW112" i="29" s="1"/>
  <c r="AS112" i="29" s="1"/>
  <c r="AR112" i="29"/>
  <c r="AP112" i="29"/>
  <c r="AN112" i="29"/>
  <c r="AM112" i="29"/>
  <c r="AO112" i="29" s="1"/>
  <c r="AL112" i="29"/>
  <c r="AJ112" i="29"/>
  <c r="AH112" i="29"/>
  <c r="AF112" i="29"/>
  <c r="AE112" i="29"/>
  <c r="AD112" i="29"/>
  <c r="AB112" i="29"/>
  <c r="Z112" i="29"/>
  <c r="X112" i="29"/>
  <c r="W112" i="29"/>
  <c r="V112" i="29"/>
  <c r="T112" i="29"/>
  <c r="R112" i="29"/>
  <c r="P112" i="29"/>
  <c r="O112" i="29"/>
  <c r="N112" i="29"/>
  <c r="L112" i="29"/>
  <c r="J112" i="29"/>
  <c r="H112" i="29"/>
  <c r="G112" i="29"/>
  <c r="F112" i="29"/>
  <c r="D112" i="29"/>
  <c r="B112" i="29"/>
  <c r="BL111" i="29"/>
  <c r="BK111" i="29"/>
  <c r="BJ111" i="29"/>
  <c r="BH111" i="29"/>
  <c r="BF111" i="29"/>
  <c r="BD111" i="29"/>
  <c r="BC111" i="29"/>
  <c r="BB111" i="29"/>
  <c r="AZ111" i="29"/>
  <c r="AX111" i="29"/>
  <c r="AV111" i="29"/>
  <c r="AU111" i="29"/>
  <c r="AT111" i="29"/>
  <c r="AR111" i="29"/>
  <c r="AP111" i="29"/>
  <c r="AN111" i="29"/>
  <c r="AM111" i="29"/>
  <c r="AO111" i="29" s="1"/>
  <c r="AL111" i="29"/>
  <c r="AJ111" i="29"/>
  <c r="AH111" i="29"/>
  <c r="AF111" i="29"/>
  <c r="AG111" i="29" s="1"/>
  <c r="AE111" i="29"/>
  <c r="AD111" i="29"/>
  <c r="AB111" i="29"/>
  <c r="Z111" i="29"/>
  <c r="X111" i="29"/>
  <c r="W111" i="29"/>
  <c r="V111" i="29"/>
  <c r="T111" i="29"/>
  <c r="R111" i="29"/>
  <c r="P111" i="29"/>
  <c r="O111" i="29"/>
  <c r="N111" i="29"/>
  <c r="L111" i="29"/>
  <c r="J111" i="29"/>
  <c r="H111" i="29"/>
  <c r="G111" i="29"/>
  <c r="I111" i="29" s="1"/>
  <c r="F111" i="29"/>
  <c r="D111" i="29"/>
  <c r="B111" i="29"/>
  <c r="BL110" i="29"/>
  <c r="BM110" i="29" s="1"/>
  <c r="BI110" i="29" s="1"/>
  <c r="BK110" i="29"/>
  <c r="BJ110" i="29"/>
  <c r="BH110" i="29"/>
  <c r="BF110" i="29"/>
  <c r="BG110" i="29" s="1"/>
  <c r="BD110" i="29"/>
  <c r="BC110" i="29"/>
  <c r="BB110" i="29"/>
  <c r="AZ110" i="29"/>
  <c r="AX110" i="29"/>
  <c r="AV110" i="29"/>
  <c r="AU110" i="29"/>
  <c r="AT110" i="29"/>
  <c r="AR110" i="29"/>
  <c r="AP110" i="29"/>
  <c r="AN110" i="29"/>
  <c r="AM110" i="29"/>
  <c r="AL110" i="29"/>
  <c r="AJ110" i="29"/>
  <c r="AH110" i="29"/>
  <c r="AF110" i="29"/>
  <c r="AE110" i="29"/>
  <c r="AD110" i="29"/>
  <c r="AB110" i="29"/>
  <c r="Z110" i="29"/>
  <c r="X110" i="29"/>
  <c r="W110" i="29"/>
  <c r="V110" i="29"/>
  <c r="T110" i="29"/>
  <c r="U110" i="29" s="1"/>
  <c r="R110" i="29"/>
  <c r="P110" i="29"/>
  <c r="O110" i="29"/>
  <c r="N110" i="29"/>
  <c r="L110" i="29"/>
  <c r="J110" i="29"/>
  <c r="H110" i="29"/>
  <c r="G110" i="29"/>
  <c r="I110" i="29" s="1"/>
  <c r="C110" i="29" s="1"/>
  <c r="F110" i="29"/>
  <c r="D110" i="29"/>
  <c r="B110" i="29"/>
  <c r="BL109" i="29"/>
  <c r="BK109" i="29"/>
  <c r="BJ109" i="29"/>
  <c r="BH109" i="29"/>
  <c r="BF109" i="29"/>
  <c r="BD109" i="29"/>
  <c r="BC109" i="29"/>
  <c r="BB109" i="29"/>
  <c r="AZ109" i="29"/>
  <c r="AX109" i="29"/>
  <c r="AV109" i="29"/>
  <c r="AU109" i="29"/>
  <c r="AT109" i="29"/>
  <c r="AW109" i="29" s="1"/>
  <c r="AR109" i="29"/>
  <c r="AP109" i="29"/>
  <c r="AN109" i="29"/>
  <c r="AM109" i="29"/>
  <c r="AO109" i="29" s="1"/>
  <c r="AK109" i="29" s="1"/>
  <c r="AL109" i="29"/>
  <c r="AJ109" i="29"/>
  <c r="AH109" i="29"/>
  <c r="AF109" i="29"/>
  <c r="AG109" i="29" s="1"/>
  <c r="AE109" i="29"/>
  <c r="AD109" i="29"/>
  <c r="AB109" i="29"/>
  <c r="Z109" i="29"/>
  <c r="X109" i="29"/>
  <c r="W109" i="29"/>
  <c r="V109" i="29"/>
  <c r="T109" i="29"/>
  <c r="R109" i="29"/>
  <c r="P109" i="29"/>
  <c r="O109" i="29"/>
  <c r="N109" i="29"/>
  <c r="Q109" i="29" s="1"/>
  <c r="L109" i="29"/>
  <c r="J109" i="29"/>
  <c r="H109" i="29"/>
  <c r="G109" i="29"/>
  <c r="I109" i="29" s="1"/>
  <c r="F109" i="29"/>
  <c r="D109" i="29"/>
  <c r="B109" i="29"/>
  <c r="BL108" i="29"/>
  <c r="BM108" i="29" s="1"/>
  <c r="BK108" i="29"/>
  <c r="BJ108" i="29"/>
  <c r="BH108" i="29"/>
  <c r="BF108" i="29"/>
  <c r="BG108" i="29" s="1"/>
  <c r="BD108" i="29"/>
  <c r="BC108" i="29"/>
  <c r="BB108" i="29"/>
  <c r="AZ108" i="29"/>
  <c r="AX108" i="29"/>
  <c r="AV108" i="29"/>
  <c r="AU108" i="29"/>
  <c r="AT108" i="29"/>
  <c r="AW108" i="29" s="1"/>
  <c r="AR108" i="29"/>
  <c r="AP108" i="29"/>
  <c r="AN108" i="29"/>
  <c r="AM108" i="29"/>
  <c r="AO108" i="29" s="1"/>
  <c r="AI108" i="29" s="1"/>
  <c r="AL108" i="29"/>
  <c r="AJ108" i="29"/>
  <c r="AH108" i="29"/>
  <c r="AF108" i="29"/>
  <c r="AE108" i="29"/>
  <c r="AD108" i="29"/>
  <c r="AB108" i="29"/>
  <c r="Z108" i="29"/>
  <c r="X108" i="29"/>
  <c r="W108" i="29"/>
  <c r="V108" i="29"/>
  <c r="T108" i="29"/>
  <c r="R108" i="29"/>
  <c r="P108" i="29"/>
  <c r="O108" i="29"/>
  <c r="N108" i="29"/>
  <c r="L108" i="29"/>
  <c r="J108" i="29"/>
  <c r="H108" i="29"/>
  <c r="G108" i="29"/>
  <c r="I108" i="29" s="1"/>
  <c r="F108" i="29"/>
  <c r="D108" i="29"/>
  <c r="B108" i="29"/>
  <c r="BL107" i="29"/>
  <c r="BK107" i="29"/>
  <c r="BJ107" i="29"/>
  <c r="BH107" i="29"/>
  <c r="BF107" i="29"/>
  <c r="BD107" i="29"/>
  <c r="BC107" i="29"/>
  <c r="BB107" i="29"/>
  <c r="AZ107" i="29"/>
  <c r="BA107" i="29" s="1"/>
  <c r="AX107" i="29"/>
  <c r="AV107" i="29"/>
  <c r="AU107" i="29"/>
  <c r="AT107" i="29"/>
  <c r="AW107" i="29" s="1"/>
  <c r="AR107" i="29"/>
  <c r="AP107" i="29"/>
  <c r="AN107" i="29"/>
  <c r="AM107" i="29"/>
  <c r="AL107" i="29"/>
  <c r="AJ107" i="29"/>
  <c r="AH107" i="29"/>
  <c r="AF107" i="29"/>
  <c r="AG107" i="29" s="1"/>
  <c r="AC107" i="29" s="1"/>
  <c r="AE107" i="29"/>
  <c r="AD107" i="29"/>
  <c r="AB107" i="29"/>
  <c r="Z107" i="29"/>
  <c r="AA107" i="29" s="1"/>
  <c r="X107" i="29"/>
  <c r="W107" i="29"/>
  <c r="V107" i="29"/>
  <c r="T107" i="29"/>
  <c r="R107" i="29"/>
  <c r="P107" i="29"/>
  <c r="O107" i="29"/>
  <c r="N107" i="29"/>
  <c r="L107" i="29"/>
  <c r="J107" i="29"/>
  <c r="H107" i="29"/>
  <c r="G107" i="29"/>
  <c r="I107" i="29" s="1"/>
  <c r="F107" i="29"/>
  <c r="D107" i="29"/>
  <c r="B107" i="29"/>
  <c r="BL106" i="29"/>
  <c r="BK106" i="29"/>
  <c r="BJ106" i="29"/>
  <c r="BH106" i="29"/>
  <c r="BF106" i="29"/>
  <c r="BD106" i="29"/>
  <c r="BC106" i="29"/>
  <c r="BB106" i="29"/>
  <c r="AZ106" i="29"/>
  <c r="AX106" i="29"/>
  <c r="AV106" i="29"/>
  <c r="AU106" i="29"/>
  <c r="AT106" i="29"/>
  <c r="AW106" i="29" s="1"/>
  <c r="AQ106" i="29" s="1"/>
  <c r="AR106" i="29"/>
  <c r="AP106" i="29"/>
  <c r="AN106" i="29"/>
  <c r="AM106" i="29"/>
  <c r="AO106" i="29" s="1"/>
  <c r="AL106" i="29"/>
  <c r="AJ106" i="29"/>
  <c r="AH106" i="29"/>
  <c r="AF106" i="29"/>
  <c r="AE106" i="29"/>
  <c r="AD106" i="29"/>
  <c r="AB106" i="29"/>
  <c r="Z106" i="29"/>
  <c r="X106" i="29"/>
  <c r="W106" i="29"/>
  <c r="V106" i="29"/>
  <c r="T106" i="29"/>
  <c r="U106" i="29" s="1"/>
  <c r="R106" i="29"/>
  <c r="P106" i="29"/>
  <c r="O106" i="29"/>
  <c r="N106" i="29"/>
  <c r="Q106" i="29" s="1"/>
  <c r="M106" i="29" s="1"/>
  <c r="L106" i="29"/>
  <c r="J106" i="29"/>
  <c r="H106" i="29"/>
  <c r="G106" i="29"/>
  <c r="I106" i="29" s="1"/>
  <c r="E106" i="29" s="1"/>
  <c r="F106" i="29"/>
  <c r="D106" i="29"/>
  <c r="B106" i="29"/>
  <c r="BL105" i="29"/>
  <c r="BM105" i="29" s="1"/>
  <c r="BI105" i="29" s="1"/>
  <c r="BK105" i="29"/>
  <c r="BJ105" i="29"/>
  <c r="BH105" i="29"/>
  <c r="BF105" i="29"/>
  <c r="BD105" i="29"/>
  <c r="BC105" i="29"/>
  <c r="BB105" i="29"/>
  <c r="AZ105" i="29"/>
  <c r="BA105" i="29" s="1"/>
  <c r="AX105" i="29"/>
  <c r="AV105" i="29"/>
  <c r="AU105" i="29"/>
  <c r="AT105" i="29"/>
  <c r="AR105" i="29"/>
  <c r="AP105" i="29"/>
  <c r="AN105" i="29"/>
  <c r="AM105" i="29"/>
  <c r="AO105" i="29" s="1"/>
  <c r="AL105" i="29"/>
  <c r="AJ105" i="29"/>
  <c r="AH105" i="29"/>
  <c r="AF105" i="29"/>
  <c r="AG105" i="29" s="1"/>
  <c r="AC105" i="29" s="1"/>
  <c r="AE105" i="29"/>
  <c r="AD105" i="29"/>
  <c r="AB105" i="29"/>
  <c r="Z105" i="29"/>
  <c r="X105" i="29"/>
  <c r="W105" i="29"/>
  <c r="V105" i="29"/>
  <c r="T105" i="29"/>
  <c r="R105" i="29"/>
  <c r="P105" i="29"/>
  <c r="O105" i="29"/>
  <c r="N105" i="29"/>
  <c r="Q105" i="29" s="1"/>
  <c r="L105" i="29"/>
  <c r="J105" i="29"/>
  <c r="H105" i="29"/>
  <c r="G105" i="29"/>
  <c r="F105" i="29"/>
  <c r="D105" i="29"/>
  <c r="B105" i="29"/>
  <c r="BL104" i="29"/>
  <c r="BK104" i="29"/>
  <c r="BJ104" i="29"/>
  <c r="BH104" i="29"/>
  <c r="BF104" i="29"/>
  <c r="BD104" i="29"/>
  <c r="BC104" i="29"/>
  <c r="BB104" i="29"/>
  <c r="AZ104" i="29"/>
  <c r="AX104" i="29"/>
  <c r="AV104" i="29"/>
  <c r="AU104" i="29"/>
  <c r="AT104" i="29"/>
  <c r="AW104" i="29" s="1"/>
  <c r="AS104" i="29" s="1"/>
  <c r="AR104" i="29"/>
  <c r="AP104" i="29"/>
  <c r="AN104" i="29"/>
  <c r="AM104" i="29"/>
  <c r="AO104" i="29" s="1"/>
  <c r="AL104" i="29"/>
  <c r="AJ104" i="29"/>
  <c r="AH104" i="29"/>
  <c r="AF104" i="29"/>
  <c r="AE104" i="29"/>
  <c r="AD104" i="29"/>
  <c r="AB104" i="29"/>
  <c r="Z104" i="29"/>
  <c r="X104" i="29"/>
  <c r="W104" i="29"/>
  <c r="Y104" i="29" s="1"/>
  <c r="V104" i="29"/>
  <c r="T104" i="29"/>
  <c r="U104" i="29" s="1"/>
  <c r="R104" i="29"/>
  <c r="P104" i="29"/>
  <c r="O104" i="29"/>
  <c r="N104" i="29"/>
  <c r="Q104" i="29" s="1"/>
  <c r="L104" i="29"/>
  <c r="J104" i="29"/>
  <c r="H104" i="29"/>
  <c r="G104" i="29"/>
  <c r="F104" i="29"/>
  <c r="D104" i="29"/>
  <c r="B104" i="29"/>
  <c r="BL103" i="29"/>
  <c r="BM103" i="29" s="1"/>
  <c r="BK103" i="29"/>
  <c r="BJ103" i="29"/>
  <c r="BH103" i="29"/>
  <c r="BF103" i="29"/>
  <c r="BD103" i="29"/>
  <c r="BC103" i="29"/>
  <c r="BE103" i="29" s="1"/>
  <c r="BB103" i="29"/>
  <c r="AZ103" i="29"/>
  <c r="BA103" i="29" s="1"/>
  <c r="AX103" i="29"/>
  <c r="AV103" i="29"/>
  <c r="AU103" i="29"/>
  <c r="AT103" i="29"/>
  <c r="AR103" i="29"/>
  <c r="AP103" i="29"/>
  <c r="AN103" i="29"/>
  <c r="AM103" i="29"/>
  <c r="AL103" i="29"/>
  <c r="AJ103" i="29"/>
  <c r="AH103" i="29"/>
  <c r="AF103" i="29"/>
  <c r="AG103" i="29" s="1"/>
  <c r="AE103" i="29"/>
  <c r="AD103" i="29"/>
  <c r="AB103" i="29"/>
  <c r="Z103" i="29"/>
  <c r="X103" i="29"/>
  <c r="W103" i="29"/>
  <c r="V103" i="29"/>
  <c r="T103" i="29"/>
  <c r="R103" i="29"/>
  <c r="P103" i="29"/>
  <c r="O103" i="29"/>
  <c r="N103" i="29"/>
  <c r="Q103" i="29" s="1"/>
  <c r="L103" i="29"/>
  <c r="J103" i="29"/>
  <c r="H103" i="29"/>
  <c r="G103" i="29"/>
  <c r="F103" i="29"/>
  <c r="D103" i="29"/>
  <c r="B103" i="29"/>
  <c r="BL102" i="29"/>
  <c r="BM102" i="29" s="1"/>
  <c r="BK102" i="29"/>
  <c r="BJ102" i="29"/>
  <c r="BH102" i="29"/>
  <c r="BF102" i="29"/>
  <c r="BD102" i="29"/>
  <c r="BC102" i="29"/>
  <c r="BE102" i="29" s="1"/>
  <c r="BB102" i="29"/>
  <c r="AZ102" i="29"/>
  <c r="BA102" i="29" s="1"/>
  <c r="AX102" i="29"/>
  <c r="AV102" i="29"/>
  <c r="AU102" i="29"/>
  <c r="AT102" i="29"/>
  <c r="AR102" i="29"/>
  <c r="AP102" i="29"/>
  <c r="AN102" i="29"/>
  <c r="AM102" i="29"/>
  <c r="AO102" i="29" s="1"/>
  <c r="AI102" i="29" s="1"/>
  <c r="AL102" i="29"/>
  <c r="AJ102" i="29"/>
  <c r="AH102" i="29"/>
  <c r="AF102" i="29"/>
  <c r="AE102" i="29"/>
  <c r="AD102" i="29"/>
  <c r="AB102" i="29"/>
  <c r="Z102" i="29"/>
  <c r="X102" i="29"/>
  <c r="W102" i="29"/>
  <c r="V102" i="29"/>
  <c r="T102" i="29"/>
  <c r="R102" i="29"/>
  <c r="P102" i="29"/>
  <c r="O102" i="29"/>
  <c r="N102" i="29"/>
  <c r="Q102" i="29" s="1"/>
  <c r="M102" i="29" s="1"/>
  <c r="L102" i="29"/>
  <c r="J102" i="29"/>
  <c r="H102" i="29"/>
  <c r="G102" i="29"/>
  <c r="F102" i="29"/>
  <c r="D102" i="29"/>
  <c r="B102" i="29"/>
  <c r="BL101" i="29"/>
  <c r="BK101" i="29"/>
  <c r="BJ101" i="29"/>
  <c r="BH101" i="29"/>
  <c r="BF101" i="29"/>
  <c r="BD101" i="29"/>
  <c r="BC101" i="29"/>
  <c r="BB101" i="29"/>
  <c r="AZ101" i="29"/>
  <c r="AX101" i="29"/>
  <c r="AV101" i="29"/>
  <c r="AU101" i="29"/>
  <c r="AT101" i="29"/>
  <c r="AR101" i="29"/>
  <c r="AP101" i="29"/>
  <c r="AN101" i="29"/>
  <c r="AM101" i="29"/>
  <c r="AO101" i="29" s="1"/>
  <c r="AL101" i="29"/>
  <c r="AJ101" i="29"/>
  <c r="AH101" i="29"/>
  <c r="AF101" i="29"/>
  <c r="AE101" i="29"/>
  <c r="AD101" i="29"/>
  <c r="AB101" i="29"/>
  <c r="Z101" i="29"/>
  <c r="X101" i="29"/>
  <c r="W101" i="29"/>
  <c r="Y101" i="29" s="1"/>
  <c r="V101" i="29"/>
  <c r="T101" i="29"/>
  <c r="U101" i="29" s="1"/>
  <c r="R101" i="29"/>
  <c r="P101" i="29"/>
  <c r="O101" i="29"/>
  <c r="N101" i="29"/>
  <c r="Q101" i="29" s="1"/>
  <c r="L101" i="29"/>
  <c r="J101" i="29"/>
  <c r="H101" i="29"/>
  <c r="G101" i="29"/>
  <c r="I101" i="29" s="1"/>
  <c r="E101" i="29" s="1"/>
  <c r="F101" i="29"/>
  <c r="D101" i="29"/>
  <c r="B101" i="29"/>
  <c r="BL100" i="29"/>
  <c r="BM100" i="29" s="1"/>
  <c r="BK100" i="29"/>
  <c r="BJ100" i="29"/>
  <c r="BH100" i="29"/>
  <c r="BF100" i="29"/>
  <c r="BG100" i="29" s="1"/>
  <c r="BD100" i="29"/>
  <c r="BC100" i="29"/>
  <c r="BB100" i="29"/>
  <c r="AZ100" i="29"/>
  <c r="BA100" i="29" s="1"/>
  <c r="AX100" i="29"/>
  <c r="AV100" i="29"/>
  <c r="AU100" i="29"/>
  <c r="AT100" i="29"/>
  <c r="AW100" i="29" s="1"/>
  <c r="AR100" i="29"/>
  <c r="AP100" i="29"/>
  <c r="AN100" i="29"/>
  <c r="AM100" i="29"/>
  <c r="AO100" i="29" s="1"/>
  <c r="AL100" i="29"/>
  <c r="AJ100" i="29"/>
  <c r="AH100" i="29"/>
  <c r="AF100" i="29"/>
  <c r="AE100" i="29"/>
  <c r="AD100" i="29"/>
  <c r="AB100" i="29"/>
  <c r="Z100" i="29"/>
  <c r="X100" i="29"/>
  <c r="W100" i="29"/>
  <c r="Y100" i="29" s="1"/>
  <c r="V100" i="29"/>
  <c r="T100" i="29"/>
  <c r="R100" i="29"/>
  <c r="P100" i="29"/>
  <c r="O100" i="29"/>
  <c r="N100" i="29"/>
  <c r="L100" i="29"/>
  <c r="J100" i="29"/>
  <c r="H100" i="29"/>
  <c r="G100" i="29"/>
  <c r="F100" i="29"/>
  <c r="D100" i="29"/>
  <c r="B100" i="29"/>
  <c r="BL99" i="29"/>
  <c r="BK99" i="29"/>
  <c r="BJ99" i="29"/>
  <c r="BH99" i="29"/>
  <c r="BF99" i="29"/>
  <c r="BD99" i="29"/>
  <c r="BC99" i="29"/>
  <c r="BE99" i="29" s="1"/>
  <c r="BB99" i="29"/>
  <c r="AZ99" i="29"/>
  <c r="AX99" i="29"/>
  <c r="AV99" i="29"/>
  <c r="AU99" i="29"/>
  <c r="AT99" i="29"/>
  <c r="AW99" i="29" s="1"/>
  <c r="AQ99" i="29" s="1"/>
  <c r="AR99" i="29"/>
  <c r="AP99" i="29"/>
  <c r="AN99" i="29"/>
  <c r="AM99" i="29"/>
  <c r="AL99" i="29"/>
  <c r="AJ99" i="29"/>
  <c r="AH99" i="29"/>
  <c r="AF99" i="29"/>
  <c r="AG99" i="29" s="1"/>
  <c r="AE99" i="29"/>
  <c r="AD99" i="29"/>
  <c r="AB99" i="29"/>
  <c r="Z99" i="29"/>
  <c r="AA99" i="29" s="1"/>
  <c r="X99" i="29"/>
  <c r="W99" i="29"/>
  <c r="V99" i="29"/>
  <c r="T99" i="29"/>
  <c r="R99" i="29"/>
  <c r="P99" i="29"/>
  <c r="O99" i="29"/>
  <c r="N99" i="29"/>
  <c r="Q99" i="29" s="1"/>
  <c r="L99" i="29"/>
  <c r="J99" i="29"/>
  <c r="H99" i="29"/>
  <c r="G99" i="29"/>
  <c r="F99" i="29"/>
  <c r="D99" i="29"/>
  <c r="B99" i="29"/>
  <c r="BL98" i="29"/>
  <c r="BK98" i="29"/>
  <c r="BJ98" i="29"/>
  <c r="BH98" i="29"/>
  <c r="BF98" i="29"/>
  <c r="BD98" i="29"/>
  <c r="BC98" i="29"/>
  <c r="BB98" i="29"/>
  <c r="AZ98" i="29"/>
  <c r="AX98" i="29"/>
  <c r="AV98" i="29"/>
  <c r="AU98" i="29"/>
  <c r="AT98" i="29"/>
  <c r="AW98" i="29" s="1"/>
  <c r="AR98" i="29"/>
  <c r="AP98" i="29"/>
  <c r="AN98" i="29"/>
  <c r="AM98" i="29"/>
  <c r="AL98" i="29"/>
  <c r="AJ98" i="29"/>
  <c r="AH98" i="29"/>
  <c r="AF98" i="29"/>
  <c r="AE98" i="29"/>
  <c r="AD98" i="29"/>
  <c r="AB98" i="29"/>
  <c r="Z98" i="29"/>
  <c r="X98" i="29"/>
  <c r="W98" i="29"/>
  <c r="V98" i="29"/>
  <c r="T98" i="29"/>
  <c r="R98" i="29"/>
  <c r="P98" i="29"/>
  <c r="O98" i="29"/>
  <c r="N98" i="29"/>
  <c r="L98" i="29"/>
  <c r="J98" i="29"/>
  <c r="H98" i="29"/>
  <c r="G98" i="29"/>
  <c r="I98" i="29" s="1"/>
  <c r="F98" i="29"/>
  <c r="D98" i="29"/>
  <c r="B98" i="29"/>
  <c r="BL97" i="29"/>
  <c r="BK97" i="29"/>
  <c r="BJ97" i="29"/>
  <c r="BH97" i="29"/>
  <c r="BF97" i="29"/>
  <c r="BD97" i="29"/>
  <c r="BC97" i="29"/>
  <c r="BB97" i="29"/>
  <c r="AZ97" i="29"/>
  <c r="AX97" i="29"/>
  <c r="AV97" i="29"/>
  <c r="AU97" i="29"/>
  <c r="AT97" i="29"/>
  <c r="AW97" i="29" s="1"/>
  <c r="AR97" i="29"/>
  <c r="AP97" i="29"/>
  <c r="AN97" i="29"/>
  <c r="AM97" i="29"/>
  <c r="AL97" i="29"/>
  <c r="AJ97" i="29"/>
  <c r="AH97" i="29"/>
  <c r="AF97" i="29"/>
  <c r="AE97" i="29"/>
  <c r="AD97" i="29"/>
  <c r="AB97" i="29"/>
  <c r="Z97" i="29"/>
  <c r="X97" i="29"/>
  <c r="W97" i="29"/>
  <c r="V97" i="29"/>
  <c r="T97" i="29"/>
  <c r="R97" i="29"/>
  <c r="P97" i="29"/>
  <c r="O97" i="29"/>
  <c r="N97" i="29"/>
  <c r="L97" i="29"/>
  <c r="J97" i="29"/>
  <c r="H97" i="29"/>
  <c r="G97" i="29"/>
  <c r="I97" i="29" s="1"/>
  <c r="F97" i="29"/>
  <c r="D97" i="29"/>
  <c r="B97" i="29"/>
  <c r="BL96" i="29"/>
  <c r="BM96" i="29" s="1"/>
  <c r="BK96" i="29"/>
  <c r="BJ96" i="29"/>
  <c r="BH96" i="29"/>
  <c r="BF96" i="29"/>
  <c r="BD96" i="29"/>
  <c r="BC96" i="29"/>
  <c r="BE96" i="29" s="1"/>
  <c r="BB96" i="29"/>
  <c r="AZ96" i="29"/>
  <c r="AX96" i="29"/>
  <c r="AV96" i="29"/>
  <c r="AU96" i="29"/>
  <c r="AT96" i="29"/>
  <c r="AR96" i="29"/>
  <c r="AP96" i="29"/>
  <c r="AN96" i="29"/>
  <c r="AM96" i="29"/>
  <c r="AO96" i="29" s="1"/>
  <c r="AI96" i="29" s="1"/>
  <c r="AL96" i="29"/>
  <c r="AJ96" i="29"/>
  <c r="AH96" i="29"/>
  <c r="AF96" i="29"/>
  <c r="AG96" i="29" s="1"/>
  <c r="AC96" i="29" s="1"/>
  <c r="AE96" i="29"/>
  <c r="AD96" i="29"/>
  <c r="AB96" i="29"/>
  <c r="Z96" i="29"/>
  <c r="AA96" i="29" s="1"/>
  <c r="X96" i="29"/>
  <c r="W96" i="29"/>
  <c r="V96" i="29"/>
  <c r="T96" i="29"/>
  <c r="R96" i="29"/>
  <c r="P96" i="29"/>
  <c r="O96" i="29"/>
  <c r="N96" i="29"/>
  <c r="L96" i="29"/>
  <c r="J96" i="29"/>
  <c r="H96" i="29"/>
  <c r="G96" i="29"/>
  <c r="I96" i="29" s="1"/>
  <c r="F96" i="29"/>
  <c r="D96" i="29"/>
  <c r="B96" i="29"/>
  <c r="BL95" i="29"/>
  <c r="BK95" i="29"/>
  <c r="BJ95" i="29"/>
  <c r="BH95" i="29"/>
  <c r="BF95" i="29"/>
  <c r="BD95" i="29"/>
  <c r="BC95" i="29"/>
  <c r="BB95" i="29"/>
  <c r="AZ95" i="29"/>
  <c r="AX95" i="29"/>
  <c r="AV95" i="29"/>
  <c r="AU95" i="29"/>
  <c r="AT95" i="29"/>
  <c r="AR95" i="29"/>
  <c r="AP95" i="29"/>
  <c r="AN95" i="29"/>
  <c r="AM95" i="29"/>
  <c r="AL95" i="29"/>
  <c r="AJ95" i="29"/>
  <c r="AH95" i="29"/>
  <c r="AF95" i="29"/>
  <c r="AG95" i="29" s="1"/>
  <c r="AC95" i="29" s="1"/>
  <c r="AE95" i="29"/>
  <c r="AD95" i="29"/>
  <c r="AB95" i="29"/>
  <c r="Z95" i="29"/>
  <c r="X95" i="29"/>
  <c r="W95" i="29"/>
  <c r="V95" i="29"/>
  <c r="T95" i="29"/>
  <c r="R95" i="29"/>
  <c r="P95" i="29"/>
  <c r="O95" i="29"/>
  <c r="N95" i="29"/>
  <c r="L95" i="29"/>
  <c r="J95" i="29"/>
  <c r="H95" i="29"/>
  <c r="G95" i="29"/>
  <c r="I95" i="29" s="1"/>
  <c r="F95" i="29"/>
  <c r="D95" i="29"/>
  <c r="B95" i="29"/>
  <c r="BL94" i="29"/>
  <c r="BM94" i="29" s="1"/>
  <c r="BI94" i="29" s="1"/>
  <c r="BK94" i="29"/>
  <c r="BJ94" i="29"/>
  <c r="BH94" i="29"/>
  <c r="BF94" i="29"/>
  <c r="BG94" i="29" s="1"/>
  <c r="BD94" i="29"/>
  <c r="BC94" i="29"/>
  <c r="BB94" i="29"/>
  <c r="AZ94" i="29"/>
  <c r="AX94" i="29"/>
  <c r="AV94" i="29"/>
  <c r="AU94" i="29"/>
  <c r="AT94" i="29"/>
  <c r="AR94" i="29"/>
  <c r="AP94" i="29"/>
  <c r="AN94" i="29"/>
  <c r="AM94" i="29"/>
  <c r="AO94" i="29" s="1"/>
  <c r="AL94" i="29"/>
  <c r="AJ94" i="29"/>
  <c r="AH94" i="29"/>
  <c r="AF94" i="29"/>
  <c r="AE94" i="29"/>
  <c r="AD94" i="29"/>
  <c r="AB94" i="29"/>
  <c r="Z94" i="29"/>
  <c r="X94" i="29"/>
  <c r="W94" i="29"/>
  <c r="Y94" i="29" s="1"/>
  <c r="V94" i="29"/>
  <c r="T94" i="29"/>
  <c r="U94" i="29" s="1"/>
  <c r="R94" i="29"/>
  <c r="P94" i="29"/>
  <c r="O94" i="29"/>
  <c r="N94" i="29"/>
  <c r="Q94" i="29" s="1"/>
  <c r="K94" i="29" s="1"/>
  <c r="L94" i="29"/>
  <c r="J94" i="29"/>
  <c r="H94" i="29"/>
  <c r="G94" i="29"/>
  <c r="F94" i="29"/>
  <c r="D94" i="29"/>
  <c r="B94" i="29"/>
  <c r="BL93" i="29"/>
  <c r="BK93" i="29"/>
  <c r="BJ93" i="29"/>
  <c r="BH93" i="29"/>
  <c r="BF93" i="29"/>
  <c r="BD93" i="29"/>
  <c r="BC93" i="29"/>
  <c r="BB93" i="29"/>
  <c r="AZ93" i="29"/>
  <c r="AX93" i="29"/>
  <c r="AV93" i="29"/>
  <c r="AU93" i="29"/>
  <c r="AT93" i="29"/>
  <c r="AR93" i="29"/>
  <c r="AP93" i="29"/>
  <c r="AN93" i="29"/>
  <c r="AM93" i="29"/>
  <c r="AO93" i="29" s="1"/>
  <c r="AL93" i="29"/>
  <c r="AJ93" i="29"/>
  <c r="AH93" i="29"/>
  <c r="AF93" i="29"/>
  <c r="AG93" i="29" s="1"/>
  <c r="AE93" i="29"/>
  <c r="AD93" i="29"/>
  <c r="AB93" i="29"/>
  <c r="Z93" i="29"/>
  <c r="X93" i="29"/>
  <c r="W93" i="29"/>
  <c r="V93" i="29"/>
  <c r="T93" i="29"/>
  <c r="R93" i="29"/>
  <c r="P93" i="29"/>
  <c r="O93" i="29"/>
  <c r="N93" i="29"/>
  <c r="Q93" i="29" s="1"/>
  <c r="L93" i="29"/>
  <c r="J93" i="29"/>
  <c r="H93" i="29"/>
  <c r="G93" i="29"/>
  <c r="F93" i="29"/>
  <c r="D93" i="29"/>
  <c r="B93" i="29"/>
  <c r="BL92" i="29"/>
  <c r="BK92" i="29"/>
  <c r="BJ92" i="29"/>
  <c r="BH92" i="29"/>
  <c r="BF92" i="29"/>
  <c r="BD92" i="29"/>
  <c r="BC92" i="29"/>
  <c r="BB92" i="29"/>
  <c r="AZ92" i="29"/>
  <c r="AX92" i="29"/>
  <c r="AV92" i="29"/>
  <c r="AU92" i="29"/>
  <c r="AT92" i="29"/>
  <c r="AR92" i="29"/>
  <c r="AP92" i="29"/>
  <c r="AN92" i="29"/>
  <c r="AM92" i="29"/>
  <c r="AL92" i="29"/>
  <c r="AJ92" i="29"/>
  <c r="AH92" i="29"/>
  <c r="AF92" i="29"/>
  <c r="AG92" i="29" s="1"/>
  <c r="AC92" i="29" s="1"/>
  <c r="AE92" i="29"/>
  <c r="AD92" i="29"/>
  <c r="AB92" i="29"/>
  <c r="Z92" i="29"/>
  <c r="X92" i="29"/>
  <c r="W92" i="29"/>
  <c r="V92" i="29"/>
  <c r="T92" i="29"/>
  <c r="R92" i="29"/>
  <c r="P92" i="29"/>
  <c r="O92" i="29"/>
  <c r="N92" i="29"/>
  <c r="Q92" i="29" s="1"/>
  <c r="L92" i="29"/>
  <c r="J92" i="29"/>
  <c r="H92" i="29"/>
  <c r="G92" i="29"/>
  <c r="F92" i="29"/>
  <c r="D92" i="29"/>
  <c r="B92" i="29"/>
  <c r="BL91" i="29"/>
  <c r="BK91" i="29"/>
  <c r="BJ91" i="29"/>
  <c r="BH91" i="29"/>
  <c r="BF91" i="29"/>
  <c r="BD91" i="29"/>
  <c r="BC91" i="29"/>
  <c r="BE91" i="29" s="1"/>
  <c r="BB91" i="29"/>
  <c r="AZ91" i="29"/>
  <c r="BA91" i="29" s="1"/>
  <c r="AX91" i="29"/>
  <c r="AV91" i="29"/>
  <c r="AU91" i="29"/>
  <c r="AT91" i="29"/>
  <c r="AW91" i="29" s="1"/>
  <c r="AR91" i="29"/>
  <c r="AP91" i="29"/>
  <c r="AN91" i="29"/>
  <c r="AM91" i="29"/>
  <c r="AL91" i="29"/>
  <c r="AJ91" i="29"/>
  <c r="AH91" i="29"/>
  <c r="AF91" i="29"/>
  <c r="AE91" i="29"/>
  <c r="AD91" i="29"/>
  <c r="AB91" i="29"/>
  <c r="Z91" i="29"/>
  <c r="X91" i="29"/>
  <c r="W91" i="29"/>
  <c r="V91" i="29"/>
  <c r="T91" i="29"/>
  <c r="U91" i="29" s="1"/>
  <c r="R91" i="29"/>
  <c r="P91" i="29"/>
  <c r="O91" i="29"/>
  <c r="N91" i="29"/>
  <c r="Q91" i="29" s="1"/>
  <c r="K91" i="29" s="1"/>
  <c r="L91" i="29"/>
  <c r="J91" i="29"/>
  <c r="H91" i="29"/>
  <c r="G91" i="29"/>
  <c r="I91" i="29" s="1"/>
  <c r="E91" i="29" s="1"/>
  <c r="F91" i="29"/>
  <c r="D91" i="29"/>
  <c r="B91" i="29"/>
  <c r="BL90" i="29"/>
  <c r="BK90" i="29"/>
  <c r="BJ90" i="29"/>
  <c r="BH90" i="29"/>
  <c r="BF90" i="29"/>
  <c r="BD90" i="29"/>
  <c r="BC90" i="29"/>
  <c r="BB90" i="29"/>
  <c r="AZ90" i="29"/>
  <c r="AX90" i="29"/>
  <c r="AV90" i="29"/>
  <c r="AU90" i="29"/>
  <c r="AT90" i="29"/>
  <c r="AR90" i="29"/>
  <c r="AP90" i="29"/>
  <c r="AN90" i="29"/>
  <c r="AM90" i="29"/>
  <c r="AO90" i="29" s="1"/>
  <c r="AL90" i="29"/>
  <c r="AJ90" i="29"/>
  <c r="AH90" i="29"/>
  <c r="AF90" i="29"/>
  <c r="AE90" i="29"/>
  <c r="AD90" i="29"/>
  <c r="AB90" i="29"/>
  <c r="Z90" i="29"/>
  <c r="X90" i="29"/>
  <c r="W90" i="29"/>
  <c r="V90" i="29"/>
  <c r="T90" i="29"/>
  <c r="R90" i="29"/>
  <c r="P90" i="29"/>
  <c r="O90" i="29"/>
  <c r="N90" i="29"/>
  <c r="Q90" i="29" s="1"/>
  <c r="L90" i="29"/>
  <c r="J90" i="29"/>
  <c r="H90" i="29"/>
  <c r="G90" i="29"/>
  <c r="F90" i="29"/>
  <c r="D90" i="29"/>
  <c r="B90" i="29"/>
  <c r="BL89" i="29"/>
  <c r="BM89" i="29" s="1"/>
  <c r="BK89" i="29"/>
  <c r="BJ89" i="29"/>
  <c r="BH89" i="29"/>
  <c r="BF89" i="29"/>
  <c r="BG89" i="29" s="1"/>
  <c r="BD89" i="29"/>
  <c r="BC89" i="29"/>
  <c r="BE89" i="29" s="1"/>
  <c r="BB89" i="29"/>
  <c r="AZ89" i="29"/>
  <c r="AX89" i="29"/>
  <c r="AV89" i="29"/>
  <c r="AU89" i="29"/>
  <c r="AT89" i="29"/>
  <c r="AW89" i="29" s="1"/>
  <c r="AR89" i="29"/>
  <c r="AP89" i="29"/>
  <c r="AN89" i="29"/>
  <c r="AM89" i="29"/>
  <c r="AO89" i="29" s="1"/>
  <c r="AI89" i="29" s="1"/>
  <c r="AL89" i="29"/>
  <c r="AJ89" i="29"/>
  <c r="AH89" i="29"/>
  <c r="AF89" i="29"/>
  <c r="AE89" i="29"/>
  <c r="AD89" i="29"/>
  <c r="AB89" i="29"/>
  <c r="Z89" i="29"/>
  <c r="X89" i="29"/>
  <c r="W89" i="29"/>
  <c r="Y89" i="29" s="1"/>
  <c r="V89" i="29"/>
  <c r="T89" i="29"/>
  <c r="R89" i="29"/>
  <c r="P89" i="29"/>
  <c r="O89" i="29"/>
  <c r="N89" i="29"/>
  <c r="L89" i="29"/>
  <c r="J89" i="29"/>
  <c r="H89" i="29"/>
  <c r="G89" i="29"/>
  <c r="I89" i="29" s="1"/>
  <c r="E89" i="29" s="1"/>
  <c r="F89" i="29"/>
  <c r="D89" i="29"/>
  <c r="B89" i="29"/>
  <c r="BL88" i="29"/>
  <c r="BK88" i="29"/>
  <c r="BJ88" i="29"/>
  <c r="BH88" i="29"/>
  <c r="BF88" i="29"/>
  <c r="BD88" i="29"/>
  <c r="BC88" i="29"/>
  <c r="BE88" i="29" s="1"/>
  <c r="BB88" i="29"/>
  <c r="AZ88" i="29"/>
  <c r="AX88" i="29"/>
  <c r="AV88" i="29"/>
  <c r="AU88" i="29"/>
  <c r="AT88" i="29"/>
  <c r="AW88" i="29" s="1"/>
  <c r="AR88" i="29"/>
  <c r="AP88" i="29"/>
  <c r="AN88" i="29"/>
  <c r="AM88" i="29"/>
  <c r="AO88" i="29" s="1"/>
  <c r="AL88" i="29"/>
  <c r="AJ88" i="29"/>
  <c r="AH88" i="29"/>
  <c r="AF88" i="29"/>
  <c r="AG88" i="29" s="1"/>
  <c r="AE88" i="29"/>
  <c r="AD88" i="29"/>
  <c r="AB88" i="29"/>
  <c r="Z88" i="29"/>
  <c r="AA88" i="29" s="1"/>
  <c r="X88" i="29"/>
  <c r="W88" i="29"/>
  <c r="V88" i="29"/>
  <c r="T88" i="29"/>
  <c r="U88" i="29" s="1"/>
  <c r="R88" i="29"/>
  <c r="P88" i="29"/>
  <c r="O88" i="29"/>
  <c r="N88" i="29"/>
  <c r="L88" i="29"/>
  <c r="J88" i="29"/>
  <c r="H88" i="29"/>
  <c r="G88" i="29"/>
  <c r="I88" i="29" s="1"/>
  <c r="F88" i="29"/>
  <c r="D88" i="29"/>
  <c r="B88" i="29"/>
  <c r="BL87" i="29"/>
  <c r="BK87" i="29"/>
  <c r="BJ87" i="29"/>
  <c r="BH87" i="29"/>
  <c r="BF87" i="29"/>
  <c r="BD87" i="29"/>
  <c r="BC87" i="29"/>
  <c r="BE87" i="29" s="1"/>
  <c r="BB87" i="29"/>
  <c r="AZ87" i="29"/>
  <c r="AX87" i="29"/>
  <c r="AV87" i="29"/>
  <c r="AU87" i="29"/>
  <c r="AT87" i="29"/>
  <c r="AR87" i="29"/>
  <c r="AP87" i="29"/>
  <c r="AN87" i="29"/>
  <c r="AM87" i="29"/>
  <c r="AO87" i="29" s="1"/>
  <c r="AI87" i="29" s="1"/>
  <c r="AL87" i="29"/>
  <c r="AJ87" i="29"/>
  <c r="AH87" i="29"/>
  <c r="AF87" i="29"/>
  <c r="AE87" i="29"/>
  <c r="AD87" i="29"/>
  <c r="AB87" i="29"/>
  <c r="Z87" i="29"/>
  <c r="X87" i="29"/>
  <c r="W87" i="29"/>
  <c r="Y87" i="29" s="1"/>
  <c r="V87" i="29"/>
  <c r="T87" i="29"/>
  <c r="R87" i="29"/>
  <c r="P87" i="29"/>
  <c r="O87" i="29"/>
  <c r="N87" i="29"/>
  <c r="L87" i="29"/>
  <c r="J87" i="29"/>
  <c r="H87" i="29"/>
  <c r="G87" i="29"/>
  <c r="F87" i="29"/>
  <c r="D87" i="29"/>
  <c r="B87" i="29"/>
  <c r="BL86" i="29"/>
  <c r="BM86" i="29" s="1"/>
  <c r="BI86" i="29" s="1"/>
  <c r="BK86" i="29"/>
  <c r="BJ86" i="29"/>
  <c r="BH86" i="29"/>
  <c r="BF86" i="29"/>
  <c r="BG86" i="29" s="1"/>
  <c r="BD86" i="29"/>
  <c r="BC86" i="29"/>
  <c r="BE86" i="29" s="1"/>
  <c r="BB86" i="29"/>
  <c r="AZ86" i="29"/>
  <c r="BA86" i="29" s="1"/>
  <c r="AX86" i="29"/>
  <c r="AV86" i="29"/>
  <c r="AU86" i="29"/>
  <c r="AT86" i="29"/>
  <c r="AW86" i="29" s="1"/>
  <c r="AS86" i="29" s="1"/>
  <c r="AR86" i="29"/>
  <c r="AP86" i="29"/>
  <c r="AN86" i="29"/>
  <c r="AM86" i="29"/>
  <c r="AO86" i="29" s="1"/>
  <c r="AI86" i="29" s="1"/>
  <c r="AL86" i="29"/>
  <c r="AJ86" i="29"/>
  <c r="AH86" i="29"/>
  <c r="AF86" i="29"/>
  <c r="AE86" i="29"/>
  <c r="AD86" i="29"/>
  <c r="AB86" i="29"/>
  <c r="Z86" i="29"/>
  <c r="X86" i="29"/>
  <c r="W86" i="29"/>
  <c r="V86" i="29"/>
  <c r="T86" i="29"/>
  <c r="R86" i="29"/>
  <c r="P86" i="29"/>
  <c r="O86" i="29"/>
  <c r="N86" i="29"/>
  <c r="Q86" i="29" s="1"/>
  <c r="M86" i="29" s="1"/>
  <c r="L86" i="29"/>
  <c r="J86" i="29"/>
  <c r="H86" i="29"/>
  <c r="G86" i="29"/>
  <c r="I86" i="29" s="1"/>
  <c r="C86" i="29" s="1"/>
  <c r="F86" i="29"/>
  <c r="D86" i="29"/>
  <c r="B86" i="29"/>
  <c r="BL85" i="29"/>
  <c r="BK85" i="29"/>
  <c r="BJ85" i="29"/>
  <c r="BH85" i="29"/>
  <c r="BF85" i="29"/>
  <c r="BD85" i="29"/>
  <c r="BC85" i="29"/>
  <c r="BE85" i="29" s="1"/>
  <c r="BB85" i="29"/>
  <c r="AZ85" i="29"/>
  <c r="BA85" i="29" s="1"/>
  <c r="AX85" i="29"/>
  <c r="AV85" i="29"/>
  <c r="AU85" i="29"/>
  <c r="AT85" i="29"/>
  <c r="AW85" i="29" s="1"/>
  <c r="AS85" i="29" s="1"/>
  <c r="AR85" i="29"/>
  <c r="AP85" i="29"/>
  <c r="AN85" i="29"/>
  <c r="AM85" i="29"/>
  <c r="AO85" i="29" s="1"/>
  <c r="AL85" i="29"/>
  <c r="AJ85" i="29"/>
  <c r="AH85" i="29"/>
  <c r="AF85" i="29"/>
  <c r="AE85" i="29"/>
  <c r="AD85" i="29"/>
  <c r="AB85" i="29"/>
  <c r="Z85" i="29"/>
  <c r="X85" i="29"/>
  <c r="W85" i="29"/>
  <c r="Y85" i="29" s="1"/>
  <c r="S85" i="29" s="1"/>
  <c r="V85" i="29"/>
  <c r="T85" i="29"/>
  <c r="U85" i="29" s="1"/>
  <c r="R85" i="29"/>
  <c r="P85" i="29"/>
  <c r="O85" i="29"/>
  <c r="N85" i="29"/>
  <c r="Q85" i="29" s="1"/>
  <c r="L85" i="29"/>
  <c r="J85" i="29"/>
  <c r="H85" i="29"/>
  <c r="G85" i="29"/>
  <c r="I85" i="29" s="1"/>
  <c r="F85" i="29"/>
  <c r="D85" i="29"/>
  <c r="B85" i="29"/>
  <c r="BL84" i="29"/>
  <c r="BK84" i="29"/>
  <c r="BJ84" i="29"/>
  <c r="BH84" i="29"/>
  <c r="BF84" i="29"/>
  <c r="BD84" i="29"/>
  <c r="BC84" i="29"/>
  <c r="BE84" i="29" s="1"/>
  <c r="BB84" i="29"/>
  <c r="AZ84" i="29"/>
  <c r="BA84" i="29" s="1"/>
  <c r="AX84" i="29"/>
  <c r="AV84" i="29"/>
  <c r="AU84" i="29"/>
  <c r="AT84" i="29"/>
  <c r="AW84" i="29" s="1"/>
  <c r="AS84" i="29" s="1"/>
  <c r="AR84" i="29"/>
  <c r="AP84" i="29"/>
  <c r="AN84" i="29"/>
  <c r="AM84" i="29"/>
  <c r="AO84" i="29" s="1"/>
  <c r="AI84" i="29" s="1"/>
  <c r="AL84" i="29"/>
  <c r="AJ84" i="29"/>
  <c r="AH84" i="29"/>
  <c r="AF84" i="29"/>
  <c r="AG84" i="29" s="1"/>
  <c r="AC84" i="29" s="1"/>
  <c r="AE84" i="29"/>
  <c r="AD84" i="29"/>
  <c r="AB84" i="29"/>
  <c r="Z84" i="29"/>
  <c r="AA84" i="29" s="1"/>
  <c r="X84" i="29"/>
  <c r="W84" i="29"/>
  <c r="Y84" i="29" s="1"/>
  <c r="V84" i="29"/>
  <c r="T84" i="29"/>
  <c r="U84" i="29" s="1"/>
  <c r="R84" i="29"/>
  <c r="P84" i="29"/>
  <c r="O84" i="29"/>
  <c r="N84" i="29"/>
  <c r="Q84" i="29" s="1"/>
  <c r="M84" i="29" s="1"/>
  <c r="L84" i="29"/>
  <c r="J84" i="29"/>
  <c r="H84" i="29"/>
  <c r="G84" i="29"/>
  <c r="I84" i="29" s="1"/>
  <c r="C84" i="29" s="1"/>
  <c r="F84" i="29"/>
  <c r="D84" i="29"/>
  <c r="B84" i="29"/>
  <c r="BL83" i="29"/>
  <c r="BK83" i="29"/>
  <c r="BJ83" i="29"/>
  <c r="BH83" i="29"/>
  <c r="BF83" i="29"/>
  <c r="BD83" i="29"/>
  <c r="BC83" i="29"/>
  <c r="BB83" i="29"/>
  <c r="AZ83" i="29"/>
  <c r="BA83" i="29" s="1"/>
  <c r="AX83" i="29"/>
  <c r="AV83" i="29"/>
  <c r="AU83" i="29"/>
  <c r="AT83" i="29"/>
  <c r="AW83" i="29" s="1"/>
  <c r="AS83" i="29" s="1"/>
  <c r="AR83" i="29"/>
  <c r="AP83" i="29"/>
  <c r="AN83" i="29"/>
  <c r="AM83" i="29"/>
  <c r="AO83" i="29" s="1"/>
  <c r="AL83" i="29"/>
  <c r="AJ83" i="29"/>
  <c r="AH83" i="29"/>
  <c r="AF83" i="29"/>
  <c r="AE83" i="29"/>
  <c r="AD83" i="29"/>
  <c r="AB83" i="29"/>
  <c r="Z83" i="29"/>
  <c r="X83" i="29"/>
  <c r="W83" i="29"/>
  <c r="V83" i="29"/>
  <c r="T83" i="29"/>
  <c r="U83" i="29" s="1"/>
  <c r="R83" i="29"/>
  <c r="P83" i="29"/>
  <c r="O83" i="29"/>
  <c r="N83" i="29"/>
  <c r="Q83" i="29" s="1"/>
  <c r="M83" i="29" s="1"/>
  <c r="L83" i="29"/>
  <c r="J83" i="29"/>
  <c r="H83" i="29"/>
  <c r="G83" i="29"/>
  <c r="I83" i="29" s="1"/>
  <c r="F83" i="29"/>
  <c r="D83" i="29"/>
  <c r="B83" i="29"/>
  <c r="BL82" i="29"/>
  <c r="BK82" i="29"/>
  <c r="BJ82" i="29"/>
  <c r="BH82" i="29"/>
  <c r="BF82" i="29"/>
  <c r="BD82" i="29"/>
  <c r="BC82" i="29"/>
  <c r="BB82" i="29"/>
  <c r="AZ82" i="29"/>
  <c r="AX82" i="29"/>
  <c r="AV82" i="29"/>
  <c r="AU82" i="29"/>
  <c r="AT82" i="29"/>
  <c r="AW82" i="29" s="1"/>
  <c r="AR82" i="29"/>
  <c r="AP82" i="29"/>
  <c r="AN82" i="29"/>
  <c r="AM82" i="29"/>
  <c r="AO82" i="29" s="1"/>
  <c r="AL82" i="29"/>
  <c r="AJ82" i="29"/>
  <c r="AH82" i="29"/>
  <c r="AF82" i="29"/>
  <c r="AG82" i="29" s="1"/>
  <c r="AC82" i="29" s="1"/>
  <c r="AE82" i="29"/>
  <c r="AD82" i="29"/>
  <c r="AB82" i="29"/>
  <c r="Z82" i="29"/>
  <c r="AA82" i="29" s="1"/>
  <c r="X82" i="29"/>
  <c r="W82" i="29"/>
  <c r="Y82" i="29" s="1"/>
  <c r="V82" i="29"/>
  <c r="T82" i="29"/>
  <c r="R82" i="29"/>
  <c r="P82" i="29"/>
  <c r="O82" i="29"/>
  <c r="N82" i="29"/>
  <c r="Q82" i="29" s="1"/>
  <c r="M82" i="29" s="1"/>
  <c r="L82" i="29"/>
  <c r="J82" i="29"/>
  <c r="H82" i="29"/>
  <c r="G82" i="29"/>
  <c r="F82" i="29"/>
  <c r="D82" i="29"/>
  <c r="B82" i="29"/>
  <c r="BL81" i="29"/>
  <c r="BK81" i="29"/>
  <c r="BJ81" i="29"/>
  <c r="BH81" i="29"/>
  <c r="BF81" i="29"/>
  <c r="BD81" i="29"/>
  <c r="BC81" i="29"/>
  <c r="BE81" i="29" s="1"/>
  <c r="AY81" i="29" s="1"/>
  <c r="BB81" i="29"/>
  <c r="AZ81" i="29"/>
  <c r="BA81" i="29" s="1"/>
  <c r="AX81" i="29"/>
  <c r="AV81" i="29"/>
  <c r="AU81" i="29"/>
  <c r="AT81" i="29"/>
  <c r="AW81" i="29" s="1"/>
  <c r="AS81" i="29" s="1"/>
  <c r="AR81" i="29"/>
  <c r="AP81" i="29"/>
  <c r="AN81" i="29"/>
  <c r="AM81" i="29"/>
  <c r="AO81" i="29" s="1"/>
  <c r="AI81" i="29" s="1"/>
  <c r="AL81" i="29"/>
  <c r="AJ81" i="29"/>
  <c r="AH81" i="29"/>
  <c r="AF81" i="29"/>
  <c r="AG81" i="29" s="1"/>
  <c r="AC81" i="29" s="1"/>
  <c r="AE81" i="29"/>
  <c r="AD81" i="29"/>
  <c r="AB81" i="29"/>
  <c r="Z81" i="29"/>
  <c r="AA81" i="29" s="1"/>
  <c r="X81" i="29"/>
  <c r="W81" i="29"/>
  <c r="Y81" i="29" s="1"/>
  <c r="S81" i="29" s="1"/>
  <c r="V81" i="29"/>
  <c r="T81" i="29"/>
  <c r="U81" i="29" s="1"/>
  <c r="R81" i="29"/>
  <c r="P81" i="29"/>
  <c r="O81" i="29"/>
  <c r="N81" i="29"/>
  <c r="Q81" i="29" s="1"/>
  <c r="M81" i="29" s="1"/>
  <c r="L81" i="29"/>
  <c r="J81" i="29"/>
  <c r="H81" i="29"/>
  <c r="G81" i="29"/>
  <c r="I81" i="29" s="1"/>
  <c r="C81" i="29" s="1"/>
  <c r="F81" i="29"/>
  <c r="D81" i="29"/>
  <c r="B81" i="29"/>
  <c r="BL80" i="29"/>
  <c r="BK80" i="29"/>
  <c r="BJ80" i="29"/>
  <c r="BH80" i="29"/>
  <c r="BF80" i="29"/>
  <c r="BD80" i="29"/>
  <c r="BC80" i="29"/>
  <c r="BE80" i="29" s="1"/>
  <c r="BB80" i="29"/>
  <c r="AZ80" i="29"/>
  <c r="BA80" i="29" s="1"/>
  <c r="AX80" i="29"/>
  <c r="AV80" i="29"/>
  <c r="AU80" i="29"/>
  <c r="AT80" i="29"/>
  <c r="AW80" i="29" s="1"/>
  <c r="AR80" i="29"/>
  <c r="AP80" i="29"/>
  <c r="AN80" i="29"/>
  <c r="AM80" i="29"/>
  <c r="AO80" i="29" s="1"/>
  <c r="AI80" i="29" s="1"/>
  <c r="AL80" i="29"/>
  <c r="AJ80" i="29"/>
  <c r="AH80" i="29"/>
  <c r="AF80" i="29"/>
  <c r="AE80" i="29"/>
  <c r="AD80" i="29"/>
  <c r="AB80" i="29"/>
  <c r="Z80" i="29"/>
  <c r="X80" i="29"/>
  <c r="W80" i="29"/>
  <c r="Y80" i="29" s="1"/>
  <c r="S80" i="29" s="1"/>
  <c r="V80" i="29"/>
  <c r="T80" i="29"/>
  <c r="U80" i="29" s="1"/>
  <c r="R80" i="29"/>
  <c r="P80" i="29"/>
  <c r="O80" i="29"/>
  <c r="N80" i="29"/>
  <c r="Q80" i="29" s="1"/>
  <c r="M80" i="29" s="1"/>
  <c r="L80" i="29"/>
  <c r="J80" i="29"/>
  <c r="H80" i="29"/>
  <c r="G80" i="29"/>
  <c r="I80" i="29" s="1"/>
  <c r="F80" i="29"/>
  <c r="D80" i="29"/>
  <c r="B80" i="29"/>
  <c r="BL79" i="29"/>
  <c r="BK79" i="29"/>
  <c r="BJ79" i="29"/>
  <c r="BH79" i="29"/>
  <c r="BF79" i="29"/>
  <c r="BD79" i="29"/>
  <c r="BC79" i="29"/>
  <c r="BB79" i="29"/>
  <c r="AZ79" i="29"/>
  <c r="BA79" i="29" s="1"/>
  <c r="AX79" i="29"/>
  <c r="AV79" i="29"/>
  <c r="AU79" i="29"/>
  <c r="AT79" i="29"/>
  <c r="AW79" i="29" s="1"/>
  <c r="AS79" i="29" s="1"/>
  <c r="AR79" i="29"/>
  <c r="AP79" i="29"/>
  <c r="AN79" i="29"/>
  <c r="AM79" i="29"/>
  <c r="AO79" i="29" s="1"/>
  <c r="AI79" i="29" s="1"/>
  <c r="AL79" i="29"/>
  <c r="AJ79" i="29"/>
  <c r="AH79" i="29"/>
  <c r="AF79" i="29"/>
  <c r="AE79" i="29"/>
  <c r="AD79" i="29"/>
  <c r="AB79" i="29"/>
  <c r="Z79" i="29"/>
  <c r="X79" i="29"/>
  <c r="W79" i="29"/>
  <c r="Y79" i="29" s="1"/>
  <c r="S79" i="29" s="1"/>
  <c r="V79" i="29"/>
  <c r="T79" i="29"/>
  <c r="U79" i="29" s="1"/>
  <c r="R79" i="29"/>
  <c r="P79" i="29"/>
  <c r="O79" i="29"/>
  <c r="N79" i="29"/>
  <c r="Q79" i="29" s="1"/>
  <c r="L79" i="29"/>
  <c r="J79" i="29"/>
  <c r="H79" i="29"/>
  <c r="G79" i="29"/>
  <c r="I79" i="29" s="1"/>
  <c r="F79" i="29"/>
  <c r="D79" i="29"/>
  <c r="B79" i="29"/>
  <c r="BL78" i="29"/>
  <c r="BK78" i="29"/>
  <c r="BJ78" i="29"/>
  <c r="BH78" i="29"/>
  <c r="BF78" i="29"/>
  <c r="BD78" i="29"/>
  <c r="BC78" i="29"/>
  <c r="BB78" i="29"/>
  <c r="AZ78" i="29"/>
  <c r="AX78" i="29"/>
  <c r="AV78" i="29"/>
  <c r="AU78" i="29"/>
  <c r="AT78" i="29"/>
  <c r="AW78" i="29" s="1"/>
  <c r="AR78" i="29"/>
  <c r="AP78" i="29"/>
  <c r="AN78" i="29"/>
  <c r="AM78" i="29"/>
  <c r="AO78" i="29" s="1"/>
  <c r="AK78" i="29" s="1"/>
  <c r="AL78" i="29"/>
  <c r="AJ78" i="29"/>
  <c r="AH78" i="29"/>
  <c r="AF78" i="29"/>
  <c r="AE78" i="29"/>
  <c r="AD78" i="29"/>
  <c r="AB78" i="29"/>
  <c r="Z78" i="29"/>
  <c r="X78" i="29"/>
  <c r="W78" i="29"/>
  <c r="Y78" i="29" s="1"/>
  <c r="V78" i="29"/>
  <c r="T78" i="29"/>
  <c r="U78" i="29" s="1"/>
  <c r="R78" i="29"/>
  <c r="P78" i="29"/>
  <c r="O78" i="29"/>
  <c r="N78" i="29"/>
  <c r="Q78" i="29" s="1"/>
  <c r="M78" i="29" s="1"/>
  <c r="L78" i="29"/>
  <c r="J78" i="29"/>
  <c r="H78" i="29"/>
  <c r="G78" i="29"/>
  <c r="I78" i="29" s="1"/>
  <c r="F78" i="29"/>
  <c r="D78" i="29"/>
  <c r="B78" i="29"/>
  <c r="BL77" i="29"/>
  <c r="BK77" i="29"/>
  <c r="BJ77" i="29"/>
  <c r="BH77" i="29"/>
  <c r="BF77" i="29"/>
  <c r="BD77" i="29"/>
  <c r="BC77" i="29"/>
  <c r="BE77" i="29" s="1"/>
  <c r="AY77" i="29" s="1"/>
  <c r="BB77" i="29"/>
  <c r="AZ77" i="29"/>
  <c r="AX77" i="29"/>
  <c r="AV77" i="29"/>
  <c r="AU77" i="29"/>
  <c r="AT77" i="29"/>
  <c r="AW77" i="29" s="1"/>
  <c r="AR77" i="29"/>
  <c r="AP77" i="29"/>
  <c r="AN77" i="29"/>
  <c r="AM77" i="29"/>
  <c r="AO77" i="29" s="1"/>
  <c r="AL77" i="29"/>
  <c r="AJ77" i="29"/>
  <c r="AH77" i="29"/>
  <c r="AF77" i="29"/>
  <c r="AE77" i="29"/>
  <c r="AD77" i="29"/>
  <c r="AB77" i="29"/>
  <c r="Z77" i="29"/>
  <c r="X77" i="29"/>
  <c r="W77" i="29"/>
  <c r="Y77" i="29" s="1"/>
  <c r="S77" i="29" s="1"/>
  <c r="V77" i="29"/>
  <c r="T77" i="29"/>
  <c r="U77" i="29" s="1"/>
  <c r="R77" i="29"/>
  <c r="P77" i="29"/>
  <c r="O77" i="29"/>
  <c r="N77" i="29"/>
  <c r="Q77" i="29" s="1"/>
  <c r="L77" i="29"/>
  <c r="J77" i="29"/>
  <c r="H77" i="29"/>
  <c r="G77" i="29"/>
  <c r="I77" i="29" s="1"/>
  <c r="F77" i="29"/>
  <c r="D77" i="29"/>
  <c r="B77" i="29"/>
  <c r="BL76" i="29"/>
  <c r="BK76" i="29"/>
  <c r="BJ76" i="29"/>
  <c r="BH76" i="29"/>
  <c r="BF76" i="29"/>
  <c r="BD76" i="29"/>
  <c r="BC76" i="29"/>
  <c r="BE76" i="29" s="1"/>
  <c r="AY76" i="29" s="1"/>
  <c r="BB76" i="29"/>
  <c r="AZ76" i="29"/>
  <c r="BA76" i="29" s="1"/>
  <c r="AX76" i="29"/>
  <c r="AV76" i="29"/>
  <c r="AU76" i="29"/>
  <c r="AT76" i="29"/>
  <c r="AW76" i="29" s="1"/>
  <c r="AR76" i="29"/>
  <c r="AP76" i="29"/>
  <c r="AN76" i="29"/>
  <c r="AM76" i="29"/>
  <c r="AO76" i="29" s="1"/>
  <c r="AI76" i="29" s="1"/>
  <c r="AL76" i="29"/>
  <c r="AJ76" i="29"/>
  <c r="AH76" i="29"/>
  <c r="AF76" i="29"/>
  <c r="AE76" i="29"/>
  <c r="AD76" i="29"/>
  <c r="AB76" i="29"/>
  <c r="Z76" i="29"/>
  <c r="X76" i="29"/>
  <c r="W76" i="29"/>
  <c r="Y76" i="29" s="1"/>
  <c r="S76" i="29" s="1"/>
  <c r="V76" i="29"/>
  <c r="T76" i="29"/>
  <c r="U76" i="29" s="1"/>
  <c r="R76" i="29"/>
  <c r="P76" i="29"/>
  <c r="O76" i="29"/>
  <c r="N76" i="29"/>
  <c r="L76" i="29"/>
  <c r="J76" i="29"/>
  <c r="H76" i="29"/>
  <c r="G76" i="29"/>
  <c r="I76" i="29" s="1"/>
  <c r="C76" i="29" s="1"/>
  <c r="F76" i="29"/>
  <c r="D76" i="29"/>
  <c r="B76" i="29"/>
  <c r="BL75" i="29"/>
  <c r="BM75" i="29" s="1"/>
  <c r="BI75" i="29" s="1"/>
  <c r="BK75" i="29"/>
  <c r="BJ75" i="29"/>
  <c r="BH75" i="29"/>
  <c r="BF75" i="29"/>
  <c r="BD75" i="29"/>
  <c r="BC75" i="29"/>
  <c r="BB75" i="29"/>
  <c r="AZ75" i="29"/>
  <c r="BA75" i="29" s="1"/>
  <c r="AX75" i="29"/>
  <c r="AV75" i="29"/>
  <c r="AU75" i="29"/>
  <c r="AT75" i="29"/>
  <c r="AW75" i="29" s="1"/>
  <c r="AS75" i="29" s="1"/>
  <c r="AR75" i="29"/>
  <c r="AP75" i="29"/>
  <c r="AN75" i="29"/>
  <c r="AM75" i="29"/>
  <c r="AO75" i="29" s="1"/>
  <c r="AI75" i="29" s="1"/>
  <c r="AL75" i="29"/>
  <c r="AJ75" i="29"/>
  <c r="AH75" i="29"/>
  <c r="AF75" i="29"/>
  <c r="AE75" i="29"/>
  <c r="AD75" i="29"/>
  <c r="AB75" i="29"/>
  <c r="Z75" i="29"/>
  <c r="X75" i="29"/>
  <c r="W75" i="29"/>
  <c r="V75" i="29"/>
  <c r="T75" i="29"/>
  <c r="R75" i="29"/>
  <c r="P75" i="29"/>
  <c r="O75" i="29"/>
  <c r="N75" i="29"/>
  <c r="Q75" i="29" s="1"/>
  <c r="M75" i="29" s="1"/>
  <c r="L75" i="29"/>
  <c r="J75" i="29"/>
  <c r="H75" i="29"/>
  <c r="G75" i="29"/>
  <c r="I75" i="29" s="1"/>
  <c r="C75" i="29" s="1"/>
  <c r="F75" i="29"/>
  <c r="D75" i="29"/>
  <c r="B75" i="29"/>
  <c r="BL74" i="29"/>
  <c r="BK74" i="29"/>
  <c r="BJ74" i="29"/>
  <c r="BH74" i="29"/>
  <c r="BF74" i="29"/>
  <c r="BD74" i="29"/>
  <c r="BC74" i="29"/>
  <c r="BE74" i="29" s="1"/>
  <c r="AY74" i="29" s="1"/>
  <c r="BB74" i="29"/>
  <c r="AZ74" i="29"/>
  <c r="AX74" i="29"/>
  <c r="AV74" i="29"/>
  <c r="AU74" i="29"/>
  <c r="AT74" i="29"/>
  <c r="AW74" i="29" s="1"/>
  <c r="AS74" i="29" s="1"/>
  <c r="AR74" i="29"/>
  <c r="AP74" i="29"/>
  <c r="AN74" i="29"/>
  <c r="AM74" i="29"/>
  <c r="AL74" i="29"/>
  <c r="AJ74" i="29"/>
  <c r="AH74" i="29"/>
  <c r="AF74" i="29"/>
  <c r="AE74" i="29"/>
  <c r="AD74" i="29"/>
  <c r="AB74" i="29"/>
  <c r="Z74" i="29"/>
  <c r="X74" i="29"/>
  <c r="W74" i="29"/>
  <c r="Y74" i="29" s="1"/>
  <c r="S74" i="29" s="1"/>
  <c r="V74" i="29"/>
  <c r="T74" i="29"/>
  <c r="U74" i="29" s="1"/>
  <c r="R74" i="29"/>
  <c r="P74" i="29"/>
  <c r="O74" i="29"/>
  <c r="N74" i="29"/>
  <c r="Q74" i="29" s="1"/>
  <c r="L74" i="29"/>
  <c r="J74" i="29"/>
  <c r="H74" i="29"/>
  <c r="G74" i="29"/>
  <c r="I74" i="29" s="1"/>
  <c r="C74" i="29" s="1"/>
  <c r="F74" i="29"/>
  <c r="D74" i="29"/>
  <c r="B74" i="29"/>
  <c r="BL73" i="29"/>
  <c r="BK73" i="29"/>
  <c r="BJ73" i="29"/>
  <c r="BH73" i="29"/>
  <c r="BF73" i="29"/>
  <c r="BD73" i="29"/>
  <c r="BC73" i="29"/>
  <c r="BE73" i="29" s="1"/>
  <c r="AY73" i="29" s="1"/>
  <c r="BB73" i="29"/>
  <c r="AZ73" i="29"/>
  <c r="BA73" i="29" s="1"/>
  <c r="AX73" i="29"/>
  <c r="AV73" i="29"/>
  <c r="AU73" i="29"/>
  <c r="AT73" i="29"/>
  <c r="AW73" i="29" s="1"/>
  <c r="AR73" i="29"/>
  <c r="AP73" i="29"/>
  <c r="AN73" i="29"/>
  <c r="AM73" i="29"/>
  <c r="AO73" i="29" s="1"/>
  <c r="AL73" i="29"/>
  <c r="AJ73" i="29"/>
  <c r="AH73" i="29"/>
  <c r="AF73" i="29"/>
  <c r="AE73" i="29"/>
  <c r="AD73" i="29"/>
  <c r="AB73" i="29"/>
  <c r="Z73" i="29"/>
  <c r="X73" i="29"/>
  <c r="W73" i="29"/>
  <c r="Y73" i="29" s="1"/>
  <c r="S73" i="29" s="1"/>
  <c r="V73" i="29"/>
  <c r="T73" i="29"/>
  <c r="U73" i="29" s="1"/>
  <c r="R73" i="29"/>
  <c r="P73" i="29"/>
  <c r="O73" i="29"/>
  <c r="N73" i="29"/>
  <c r="Q73" i="29" s="1"/>
  <c r="M73" i="29" s="1"/>
  <c r="L73" i="29"/>
  <c r="J73" i="29"/>
  <c r="H73" i="29"/>
  <c r="G73" i="29"/>
  <c r="I73" i="29" s="1"/>
  <c r="C73" i="29" s="1"/>
  <c r="F73" i="29"/>
  <c r="D73" i="29"/>
  <c r="B73" i="29"/>
  <c r="BL72" i="29"/>
  <c r="BK72" i="29"/>
  <c r="BJ72" i="29"/>
  <c r="BH72" i="29"/>
  <c r="BF72" i="29"/>
  <c r="BD72" i="29"/>
  <c r="BC72" i="29"/>
  <c r="BE72" i="29" s="1"/>
  <c r="AY72" i="29" s="1"/>
  <c r="BB72" i="29"/>
  <c r="AZ72" i="29"/>
  <c r="BA72" i="29" s="1"/>
  <c r="AX72" i="29"/>
  <c r="AV72" i="29"/>
  <c r="AU72" i="29"/>
  <c r="AT72" i="29"/>
  <c r="AW72" i="29" s="1"/>
  <c r="AS72" i="29" s="1"/>
  <c r="AR72" i="29"/>
  <c r="AP72" i="29"/>
  <c r="AN72" i="29"/>
  <c r="AM72" i="29"/>
  <c r="AO72" i="29" s="1"/>
  <c r="AI72" i="29" s="1"/>
  <c r="AL72" i="29"/>
  <c r="AJ72" i="29"/>
  <c r="AH72" i="29"/>
  <c r="AF72" i="29"/>
  <c r="AE72" i="29"/>
  <c r="AD72" i="29"/>
  <c r="AB72" i="29"/>
  <c r="Z72" i="29"/>
  <c r="X72" i="29"/>
  <c r="W72" i="29"/>
  <c r="Y72" i="29" s="1"/>
  <c r="V72" i="29"/>
  <c r="T72" i="29"/>
  <c r="U72" i="29" s="1"/>
  <c r="R72" i="29"/>
  <c r="P72" i="29"/>
  <c r="O72" i="29"/>
  <c r="N72" i="29"/>
  <c r="Q72" i="29" s="1"/>
  <c r="L72" i="29"/>
  <c r="J72" i="29"/>
  <c r="H72" i="29"/>
  <c r="G72" i="29"/>
  <c r="I72" i="29" s="1"/>
  <c r="C72" i="29" s="1"/>
  <c r="F72" i="29"/>
  <c r="D72" i="29"/>
  <c r="B72" i="29"/>
  <c r="BL71" i="29"/>
  <c r="BK71" i="29"/>
  <c r="BJ71" i="29"/>
  <c r="BH71" i="29"/>
  <c r="BF71" i="29"/>
  <c r="BD71" i="29"/>
  <c r="BC71" i="29"/>
  <c r="BB71" i="29"/>
  <c r="AZ71" i="29"/>
  <c r="BA71" i="29" s="1"/>
  <c r="AX71" i="29"/>
  <c r="AV71" i="29"/>
  <c r="AU71" i="29"/>
  <c r="AT71" i="29"/>
  <c r="AW71" i="29" s="1"/>
  <c r="AS71" i="29" s="1"/>
  <c r="AR71" i="29"/>
  <c r="AP71" i="29"/>
  <c r="AN71" i="29"/>
  <c r="AM71" i="29"/>
  <c r="AO71" i="29" s="1"/>
  <c r="AI71" i="29" s="1"/>
  <c r="AL71" i="29"/>
  <c r="AJ71" i="29"/>
  <c r="AH71" i="29"/>
  <c r="AF71" i="29"/>
  <c r="AE71" i="29"/>
  <c r="AD71" i="29"/>
  <c r="AB71" i="29"/>
  <c r="Z71" i="29"/>
  <c r="X71" i="29"/>
  <c r="W71" i="29"/>
  <c r="Y71" i="29" s="1"/>
  <c r="S71" i="29" s="1"/>
  <c r="V71" i="29"/>
  <c r="T71" i="29"/>
  <c r="U71" i="29" s="1"/>
  <c r="R71" i="29"/>
  <c r="P71" i="29"/>
  <c r="O71" i="29"/>
  <c r="N71" i="29"/>
  <c r="Q71" i="29" s="1"/>
  <c r="M71" i="29" s="1"/>
  <c r="L71" i="29"/>
  <c r="J71" i="29"/>
  <c r="H71" i="29"/>
  <c r="G71" i="29"/>
  <c r="I71" i="29" s="1"/>
  <c r="F71" i="29"/>
  <c r="D71" i="29"/>
  <c r="B71" i="29"/>
  <c r="BL70" i="29"/>
  <c r="BM70" i="29" s="1"/>
  <c r="BI70" i="29" s="1"/>
  <c r="BK70" i="29"/>
  <c r="BJ70" i="29"/>
  <c r="BH70" i="29"/>
  <c r="BF70" i="29"/>
  <c r="BG70" i="29" s="1"/>
  <c r="BD70" i="29"/>
  <c r="BC70" i="29"/>
  <c r="BE70" i="29" s="1"/>
  <c r="AY70" i="29" s="1"/>
  <c r="BB70" i="29"/>
  <c r="AZ70" i="29"/>
  <c r="BA70" i="29" s="1"/>
  <c r="AX70" i="29"/>
  <c r="AV70" i="29"/>
  <c r="AU70" i="29"/>
  <c r="AT70" i="29"/>
  <c r="AW70" i="29" s="1"/>
  <c r="AS70" i="29" s="1"/>
  <c r="AR70" i="29"/>
  <c r="AP70" i="29"/>
  <c r="AN70" i="29"/>
  <c r="AM70" i="29"/>
  <c r="AO70" i="29" s="1"/>
  <c r="AL70" i="29"/>
  <c r="AJ70" i="29"/>
  <c r="AH70" i="29"/>
  <c r="AF70" i="29"/>
  <c r="AE70" i="29"/>
  <c r="AD70" i="29"/>
  <c r="AB70" i="29"/>
  <c r="Z70" i="29"/>
  <c r="X70" i="29"/>
  <c r="W70" i="29"/>
  <c r="Y70" i="29" s="1"/>
  <c r="S70" i="29" s="1"/>
  <c r="V70" i="29"/>
  <c r="T70" i="29"/>
  <c r="U70" i="29" s="1"/>
  <c r="R70" i="29"/>
  <c r="P70" i="29"/>
  <c r="O70" i="29"/>
  <c r="N70" i="29"/>
  <c r="Q70" i="29" s="1"/>
  <c r="M70" i="29" s="1"/>
  <c r="L70" i="29"/>
  <c r="J70" i="29"/>
  <c r="H70" i="29"/>
  <c r="G70" i="29"/>
  <c r="I70" i="29" s="1"/>
  <c r="C70" i="29" s="1"/>
  <c r="F70" i="29"/>
  <c r="D70" i="29"/>
  <c r="B70" i="29"/>
  <c r="BL69" i="29"/>
  <c r="BK69" i="29"/>
  <c r="BJ69" i="29"/>
  <c r="BH69" i="29"/>
  <c r="BF69" i="29"/>
  <c r="BD69" i="29"/>
  <c r="BC69" i="29"/>
  <c r="BE69" i="29" s="1"/>
  <c r="AY69" i="29" s="1"/>
  <c r="BB69" i="29"/>
  <c r="AZ69" i="29"/>
  <c r="BA69" i="29" s="1"/>
  <c r="AX69" i="29"/>
  <c r="AV69" i="29"/>
  <c r="AU69" i="29"/>
  <c r="AT69" i="29"/>
  <c r="AW69" i="29" s="1"/>
  <c r="AS69" i="29" s="1"/>
  <c r="AR69" i="29"/>
  <c r="AP69" i="29"/>
  <c r="AN69" i="29"/>
  <c r="AM69" i="29"/>
  <c r="AO69" i="29" s="1"/>
  <c r="AI69" i="29" s="1"/>
  <c r="AL69" i="29"/>
  <c r="AJ69" i="29"/>
  <c r="AH69" i="29"/>
  <c r="AF69" i="29"/>
  <c r="AE69" i="29"/>
  <c r="AD69" i="29"/>
  <c r="AB69" i="29"/>
  <c r="Z69" i="29"/>
  <c r="X69" i="29"/>
  <c r="W69" i="29"/>
  <c r="V69" i="29"/>
  <c r="T69" i="29"/>
  <c r="U69" i="29" s="1"/>
  <c r="R69" i="29"/>
  <c r="P69" i="29"/>
  <c r="O69" i="29"/>
  <c r="N69" i="29"/>
  <c r="Q69" i="29" s="1"/>
  <c r="M69" i="29" s="1"/>
  <c r="L69" i="29"/>
  <c r="J69" i="29"/>
  <c r="H69" i="29"/>
  <c r="G69" i="29"/>
  <c r="I69" i="29" s="1"/>
  <c r="C69" i="29" s="1"/>
  <c r="F69" i="29"/>
  <c r="D69" i="29"/>
  <c r="B69" i="29"/>
  <c r="BL68" i="29"/>
  <c r="BK68" i="29"/>
  <c r="BJ68" i="29"/>
  <c r="BH68" i="29"/>
  <c r="BF68" i="29"/>
  <c r="BD68" i="29"/>
  <c r="BC68" i="29"/>
  <c r="BE68" i="29" s="1"/>
  <c r="AY68" i="29" s="1"/>
  <c r="BB68" i="29"/>
  <c r="AZ68" i="29"/>
  <c r="BA68" i="29" s="1"/>
  <c r="AX68" i="29"/>
  <c r="AV68" i="29"/>
  <c r="AU68" i="29"/>
  <c r="AT68" i="29"/>
  <c r="AW68" i="29" s="1"/>
  <c r="AS68" i="29" s="1"/>
  <c r="AR68" i="29"/>
  <c r="AP68" i="29"/>
  <c r="AN68" i="29"/>
  <c r="AM68" i="29"/>
  <c r="AO68" i="29" s="1"/>
  <c r="AI68" i="29" s="1"/>
  <c r="AL68" i="29"/>
  <c r="AJ68" i="29"/>
  <c r="AH68" i="29"/>
  <c r="AF68" i="29"/>
  <c r="AE68" i="29"/>
  <c r="AD68" i="29"/>
  <c r="AB68" i="29"/>
  <c r="Z68" i="29"/>
  <c r="X68" i="29"/>
  <c r="W68" i="29"/>
  <c r="Y68" i="29" s="1"/>
  <c r="V68" i="29"/>
  <c r="T68" i="29"/>
  <c r="U68" i="29" s="1"/>
  <c r="R68" i="29"/>
  <c r="P68" i="29"/>
  <c r="O68" i="29"/>
  <c r="N68" i="29"/>
  <c r="Q68" i="29" s="1"/>
  <c r="L68" i="29"/>
  <c r="J68" i="29"/>
  <c r="H68" i="29"/>
  <c r="G68" i="29"/>
  <c r="I68" i="29" s="1"/>
  <c r="C68" i="29" s="1"/>
  <c r="F68" i="29"/>
  <c r="D68" i="29"/>
  <c r="B68" i="29"/>
  <c r="BL67" i="29"/>
  <c r="BM67" i="29" s="1"/>
  <c r="BI67" i="29" s="1"/>
  <c r="BK67" i="29"/>
  <c r="BJ67" i="29"/>
  <c r="BH67" i="29"/>
  <c r="BF67" i="29"/>
  <c r="BG67" i="29" s="1"/>
  <c r="BD67" i="29"/>
  <c r="BC67" i="29"/>
  <c r="BE67" i="29" s="1"/>
  <c r="AY67" i="29" s="1"/>
  <c r="BB67" i="29"/>
  <c r="AZ67" i="29"/>
  <c r="BA67" i="29" s="1"/>
  <c r="AX67" i="29"/>
  <c r="AV67" i="29"/>
  <c r="AU67" i="29"/>
  <c r="AT67" i="29"/>
  <c r="AW67" i="29" s="1"/>
  <c r="AR67" i="29"/>
  <c r="AP67" i="29"/>
  <c r="AN67" i="29"/>
  <c r="AM67" i="29"/>
  <c r="AO67" i="29" s="1"/>
  <c r="AI67" i="29" s="1"/>
  <c r="AL67" i="29"/>
  <c r="AJ67" i="29"/>
  <c r="AH67" i="29"/>
  <c r="AF67" i="29"/>
  <c r="AE67" i="29"/>
  <c r="AD67" i="29"/>
  <c r="AB67" i="29"/>
  <c r="Z67" i="29"/>
  <c r="X67" i="29"/>
  <c r="W67" i="29"/>
  <c r="Y67" i="29" s="1"/>
  <c r="V67" i="29"/>
  <c r="T67" i="29"/>
  <c r="U67" i="29" s="1"/>
  <c r="R67" i="29"/>
  <c r="P67" i="29"/>
  <c r="O67" i="29"/>
  <c r="N67" i="29"/>
  <c r="Q67" i="29" s="1"/>
  <c r="M67" i="29" s="1"/>
  <c r="L67" i="29"/>
  <c r="J67" i="29"/>
  <c r="H67" i="29"/>
  <c r="G67" i="29"/>
  <c r="I67" i="29" s="1"/>
  <c r="C67" i="29" s="1"/>
  <c r="F67" i="29"/>
  <c r="D67" i="29"/>
  <c r="B67" i="29"/>
  <c r="BL66" i="29"/>
  <c r="BK66" i="29"/>
  <c r="BJ66" i="29"/>
  <c r="BH66" i="29"/>
  <c r="BF66" i="29"/>
  <c r="BD66" i="29"/>
  <c r="BC66" i="29"/>
  <c r="BE66" i="29" s="1"/>
  <c r="AY66" i="29" s="1"/>
  <c r="BB66" i="29"/>
  <c r="AZ66" i="29"/>
  <c r="BA66" i="29" s="1"/>
  <c r="AX66" i="29"/>
  <c r="AV66" i="29"/>
  <c r="AU66" i="29"/>
  <c r="AT66" i="29"/>
  <c r="AW66" i="29" s="1"/>
  <c r="AS66" i="29" s="1"/>
  <c r="AR66" i="29"/>
  <c r="AP66" i="29"/>
  <c r="AN66" i="29"/>
  <c r="AM66" i="29"/>
  <c r="AO66" i="29" s="1"/>
  <c r="AI66" i="29" s="1"/>
  <c r="AL66" i="29"/>
  <c r="AJ66" i="29"/>
  <c r="AH66" i="29"/>
  <c r="AF66" i="29"/>
  <c r="AE66" i="29"/>
  <c r="AD66" i="29"/>
  <c r="AB66" i="29"/>
  <c r="Z66" i="29"/>
  <c r="X66" i="29"/>
  <c r="W66" i="29"/>
  <c r="Y66" i="29" s="1"/>
  <c r="S66" i="29" s="1"/>
  <c r="V66" i="29"/>
  <c r="T66" i="29"/>
  <c r="U66" i="29" s="1"/>
  <c r="R66" i="29"/>
  <c r="P66" i="29"/>
  <c r="O66" i="29"/>
  <c r="N66" i="29"/>
  <c r="Q66" i="29" s="1"/>
  <c r="M66" i="29" s="1"/>
  <c r="L66" i="29"/>
  <c r="J66" i="29"/>
  <c r="H66" i="29"/>
  <c r="G66" i="29"/>
  <c r="I66" i="29" s="1"/>
  <c r="F66" i="29"/>
  <c r="D66" i="29"/>
  <c r="B66" i="29"/>
  <c r="BL65" i="29"/>
  <c r="BK65" i="29"/>
  <c r="BJ65" i="29"/>
  <c r="BH65" i="29"/>
  <c r="BF65" i="29"/>
  <c r="BD65" i="29"/>
  <c r="BC65" i="29"/>
  <c r="BE65" i="29" s="1"/>
  <c r="AY65" i="29" s="1"/>
  <c r="BB65" i="29"/>
  <c r="AZ65" i="29"/>
  <c r="BA65" i="29" s="1"/>
  <c r="AX65" i="29"/>
  <c r="AV65" i="29"/>
  <c r="AU65" i="29"/>
  <c r="AT65" i="29"/>
  <c r="AW65" i="29" s="1"/>
  <c r="AS65" i="29" s="1"/>
  <c r="AR65" i="29"/>
  <c r="AP65" i="29"/>
  <c r="AN65" i="29"/>
  <c r="AM65" i="29"/>
  <c r="AO65" i="29" s="1"/>
  <c r="AI65" i="29" s="1"/>
  <c r="AL65" i="29"/>
  <c r="AJ65" i="29"/>
  <c r="AH65" i="29"/>
  <c r="AF65" i="29"/>
  <c r="AE65" i="29"/>
  <c r="AD65" i="29"/>
  <c r="AB65" i="29"/>
  <c r="Z65" i="29"/>
  <c r="X65" i="29"/>
  <c r="W65" i="29"/>
  <c r="V65" i="29"/>
  <c r="T65" i="29"/>
  <c r="U65" i="29" s="1"/>
  <c r="R65" i="29"/>
  <c r="P65" i="29"/>
  <c r="O65" i="29"/>
  <c r="N65" i="29"/>
  <c r="Q65" i="29" s="1"/>
  <c r="L65" i="29"/>
  <c r="J65" i="29"/>
  <c r="H65" i="29"/>
  <c r="G65" i="29"/>
  <c r="I65" i="29" s="1"/>
  <c r="C65" i="29" s="1"/>
  <c r="F65" i="29"/>
  <c r="D65" i="29"/>
  <c r="B65" i="29"/>
  <c r="BL64" i="29"/>
  <c r="BK64" i="29"/>
  <c r="BJ64" i="29"/>
  <c r="BH64" i="29"/>
  <c r="BF64" i="29"/>
  <c r="BD64" i="29"/>
  <c r="BC64" i="29"/>
  <c r="BE64" i="29" s="1"/>
  <c r="AY64" i="29" s="1"/>
  <c r="BB64" i="29"/>
  <c r="AZ64" i="29"/>
  <c r="BA64" i="29" s="1"/>
  <c r="AX64" i="29"/>
  <c r="AV64" i="29"/>
  <c r="AU64" i="29"/>
  <c r="AT64" i="29"/>
  <c r="AW64" i="29" s="1"/>
  <c r="AS64" i="29" s="1"/>
  <c r="AR64" i="29"/>
  <c r="AP64" i="29"/>
  <c r="AN64" i="29"/>
  <c r="AM64" i="29"/>
  <c r="AO64" i="29" s="1"/>
  <c r="AI64" i="29" s="1"/>
  <c r="AL64" i="29"/>
  <c r="AJ64" i="29"/>
  <c r="AH64" i="29"/>
  <c r="AF64" i="29"/>
  <c r="AE64" i="29"/>
  <c r="AD64" i="29"/>
  <c r="AB64" i="29"/>
  <c r="Z64" i="29"/>
  <c r="X64" i="29"/>
  <c r="W64" i="29"/>
  <c r="Y64" i="29" s="1"/>
  <c r="S64" i="29" s="1"/>
  <c r="V64" i="29"/>
  <c r="T64" i="29"/>
  <c r="U64" i="29" s="1"/>
  <c r="R64" i="29"/>
  <c r="P64" i="29"/>
  <c r="O64" i="29"/>
  <c r="N64" i="29"/>
  <c r="Q64" i="29" s="1"/>
  <c r="M64" i="29" s="1"/>
  <c r="L64" i="29"/>
  <c r="J64" i="29"/>
  <c r="H64" i="29"/>
  <c r="G64" i="29"/>
  <c r="I64" i="29" s="1"/>
  <c r="F64" i="29"/>
  <c r="D64" i="29"/>
  <c r="B64" i="29"/>
  <c r="BL63" i="29"/>
  <c r="BM63" i="29" s="1"/>
  <c r="BI63" i="29" s="1"/>
  <c r="BK63" i="29"/>
  <c r="BJ63" i="29"/>
  <c r="BH63" i="29"/>
  <c r="BF63" i="29"/>
  <c r="BG63" i="29" s="1"/>
  <c r="BD63" i="29"/>
  <c r="BC63" i="29"/>
  <c r="BE63" i="29" s="1"/>
  <c r="AY63" i="29" s="1"/>
  <c r="BB63" i="29"/>
  <c r="AZ63" i="29"/>
  <c r="BA63" i="29" s="1"/>
  <c r="AX63" i="29"/>
  <c r="AV63" i="29"/>
  <c r="AU63" i="29"/>
  <c r="AT63" i="29"/>
  <c r="AW63" i="29" s="1"/>
  <c r="AS63" i="29" s="1"/>
  <c r="AR63" i="29"/>
  <c r="AP63" i="29"/>
  <c r="AN63" i="29"/>
  <c r="AM63" i="29"/>
  <c r="AO63" i="29" s="1"/>
  <c r="AL63" i="29"/>
  <c r="AJ63" i="29"/>
  <c r="AH63" i="29"/>
  <c r="AF63" i="29"/>
  <c r="AE63" i="29"/>
  <c r="AD63" i="29"/>
  <c r="AB63" i="29"/>
  <c r="Z63" i="29"/>
  <c r="X63" i="29"/>
  <c r="W63" i="29"/>
  <c r="Y63" i="29" s="1"/>
  <c r="S63" i="29" s="1"/>
  <c r="V63" i="29"/>
  <c r="T63" i="29"/>
  <c r="U63" i="29" s="1"/>
  <c r="R63" i="29"/>
  <c r="P63" i="29"/>
  <c r="O63" i="29"/>
  <c r="N63" i="29"/>
  <c r="Q63" i="29" s="1"/>
  <c r="L63" i="29"/>
  <c r="J63" i="29"/>
  <c r="H63" i="29"/>
  <c r="G63" i="29"/>
  <c r="I63" i="29" s="1"/>
  <c r="C63" i="29" s="1"/>
  <c r="F63" i="29"/>
  <c r="D63" i="29"/>
  <c r="B63" i="29"/>
  <c r="BL62" i="29"/>
  <c r="BK62" i="29"/>
  <c r="BJ62" i="29"/>
  <c r="BH62" i="29"/>
  <c r="BF62" i="29"/>
  <c r="BD62" i="29"/>
  <c r="BC62" i="29"/>
  <c r="BB62" i="29"/>
  <c r="AZ62" i="29"/>
  <c r="BA62" i="29" s="1"/>
  <c r="AX62" i="29"/>
  <c r="AV62" i="29"/>
  <c r="AU62" i="29"/>
  <c r="AT62" i="29"/>
  <c r="AW62" i="29" s="1"/>
  <c r="AS62" i="29" s="1"/>
  <c r="AR62" i="29"/>
  <c r="AP62" i="29"/>
  <c r="AN62" i="29"/>
  <c r="AM62" i="29"/>
  <c r="AO62" i="29" s="1"/>
  <c r="AI62" i="29" s="1"/>
  <c r="AL62" i="29"/>
  <c r="AJ62" i="29"/>
  <c r="AH62" i="29"/>
  <c r="AF62" i="29"/>
  <c r="AG62" i="29" s="1"/>
  <c r="AC62" i="29" s="1"/>
  <c r="AE62" i="29"/>
  <c r="AD62" i="29"/>
  <c r="AB62" i="29"/>
  <c r="Z62" i="29"/>
  <c r="AA62" i="29" s="1"/>
  <c r="X62" i="29"/>
  <c r="W62" i="29"/>
  <c r="Y62" i="29" s="1"/>
  <c r="V62" i="29"/>
  <c r="T62" i="29"/>
  <c r="U62" i="29" s="1"/>
  <c r="R62" i="29"/>
  <c r="P62" i="29"/>
  <c r="O62" i="29"/>
  <c r="N62" i="29"/>
  <c r="Q62" i="29" s="1"/>
  <c r="L62" i="29"/>
  <c r="J62" i="29"/>
  <c r="H62" i="29"/>
  <c r="G62" i="29"/>
  <c r="I62" i="29" s="1"/>
  <c r="C62" i="29" s="1"/>
  <c r="F62" i="29"/>
  <c r="D62" i="29"/>
  <c r="B62" i="29"/>
  <c r="BL61" i="29"/>
  <c r="BK61" i="29"/>
  <c r="BJ61" i="29"/>
  <c r="BH61" i="29"/>
  <c r="BF61" i="29"/>
  <c r="BD61" i="29"/>
  <c r="BC61" i="29"/>
  <c r="BE61" i="29" s="1"/>
  <c r="BB61" i="29"/>
  <c r="AZ61" i="29"/>
  <c r="AX61" i="29"/>
  <c r="AV61" i="29"/>
  <c r="AU61" i="29"/>
  <c r="AT61" i="29"/>
  <c r="AW61" i="29" s="1"/>
  <c r="AS61" i="29" s="1"/>
  <c r="AR61" i="29"/>
  <c r="AP61" i="29"/>
  <c r="AN61" i="29"/>
  <c r="AM61" i="29"/>
  <c r="AO61" i="29" s="1"/>
  <c r="AI61" i="29" s="1"/>
  <c r="AL61" i="29"/>
  <c r="AJ61" i="29"/>
  <c r="AH61" i="29"/>
  <c r="AF61" i="29"/>
  <c r="AE61" i="29"/>
  <c r="AD61" i="29"/>
  <c r="AB61" i="29"/>
  <c r="Z61" i="29"/>
  <c r="X61" i="29"/>
  <c r="W61" i="29"/>
  <c r="V61" i="29"/>
  <c r="T61" i="29"/>
  <c r="U61" i="29" s="1"/>
  <c r="R61" i="29"/>
  <c r="P61" i="29"/>
  <c r="O61" i="29"/>
  <c r="N61" i="29"/>
  <c r="Q61" i="29" s="1"/>
  <c r="M61" i="29" s="1"/>
  <c r="L61" i="29"/>
  <c r="J61" i="29"/>
  <c r="H61" i="29"/>
  <c r="G61" i="29"/>
  <c r="I61" i="29" s="1"/>
  <c r="F61" i="29"/>
  <c r="D61" i="29"/>
  <c r="B61" i="29"/>
  <c r="BL60" i="29"/>
  <c r="BK60" i="29"/>
  <c r="BJ60" i="29"/>
  <c r="BH60" i="29"/>
  <c r="BF60" i="29"/>
  <c r="BD60" i="29"/>
  <c r="BC60" i="29"/>
  <c r="BE60" i="29" s="1"/>
  <c r="AY60" i="29" s="1"/>
  <c r="BB60" i="29"/>
  <c r="AZ60" i="29"/>
  <c r="BA60" i="29" s="1"/>
  <c r="AX60" i="29"/>
  <c r="AV60" i="29"/>
  <c r="AU60" i="29"/>
  <c r="AT60" i="29"/>
  <c r="AW60" i="29" s="1"/>
  <c r="AR60" i="29"/>
  <c r="AP60" i="29"/>
  <c r="AN60" i="29"/>
  <c r="AM60" i="29"/>
  <c r="AO60" i="29" s="1"/>
  <c r="AL60" i="29"/>
  <c r="AJ60" i="29"/>
  <c r="AH60" i="29"/>
  <c r="AF60" i="29"/>
  <c r="AE60" i="29"/>
  <c r="AD60" i="29"/>
  <c r="AB60" i="29"/>
  <c r="Z60" i="29"/>
  <c r="X60" i="29"/>
  <c r="W60" i="29"/>
  <c r="Y60" i="29" s="1"/>
  <c r="V60" i="29"/>
  <c r="T60" i="29"/>
  <c r="U60" i="29" s="1"/>
  <c r="R60" i="29"/>
  <c r="P60" i="29"/>
  <c r="O60" i="29"/>
  <c r="N60" i="29"/>
  <c r="Q60" i="29" s="1"/>
  <c r="M60" i="29" s="1"/>
  <c r="L60" i="29"/>
  <c r="J60" i="29"/>
  <c r="H60" i="29"/>
  <c r="G60" i="29"/>
  <c r="I60" i="29" s="1"/>
  <c r="F60" i="29"/>
  <c r="D60" i="29"/>
  <c r="B60" i="29"/>
  <c r="BL59" i="29"/>
  <c r="BK59" i="29"/>
  <c r="BJ59" i="29"/>
  <c r="BH59" i="29"/>
  <c r="BF59" i="29"/>
  <c r="BD59" i="29"/>
  <c r="BC59" i="29"/>
  <c r="BE59" i="29" s="1"/>
  <c r="AY59" i="29" s="1"/>
  <c r="BB59" i="29"/>
  <c r="AZ59" i="29"/>
  <c r="BA59" i="29" s="1"/>
  <c r="AX59" i="29"/>
  <c r="AV59" i="29"/>
  <c r="AU59" i="29"/>
  <c r="AT59" i="29"/>
  <c r="AW59" i="29" s="1"/>
  <c r="AS59" i="29" s="1"/>
  <c r="AR59" i="29"/>
  <c r="AP59" i="29"/>
  <c r="AN59" i="29"/>
  <c r="AM59" i="29"/>
  <c r="AO59" i="29" s="1"/>
  <c r="AL59" i="29"/>
  <c r="AJ59" i="29"/>
  <c r="AH59" i="29"/>
  <c r="AF59" i="29"/>
  <c r="AE59" i="29"/>
  <c r="AD59" i="29"/>
  <c r="AB59" i="29"/>
  <c r="Z59" i="29"/>
  <c r="X59" i="29"/>
  <c r="W59" i="29"/>
  <c r="Y59" i="29" s="1"/>
  <c r="S59" i="29" s="1"/>
  <c r="V59" i="29"/>
  <c r="T59" i="29"/>
  <c r="U59" i="29" s="1"/>
  <c r="R59" i="29"/>
  <c r="P59" i="29"/>
  <c r="O59" i="29"/>
  <c r="N59" i="29"/>
  <c r="Q59" i="29" s="1"/>
  <c r="M59" i="29" s="1"/>
  <c r="L59" i="29"/>
  <c r="J59" i="29"/>
  <c r="H59" i="29"/>
  <c r="G59" i="29"/>
  <c r="I59" i="29" s="1"/>
  <c r="C59" i="29" s="1"/>
  <c r="F59" i="29"/>
  <c r="D59" i="29"/>
  <c r="B59" i="29"/>
  <c r="BL58" i="29"/>
  <c r="BM58" i="29" s="1"/>
  <c r="BI58" i="29" s="1"/>
  <c r="BK58" i="29"/>
  <c r="BJ58" i="29"/>
  <c r="BH58" i="29"/>
  <c r="BF58" i="29"/>
  <c r="BG58" i="29" s="1"/>
  <c r="BD58" i="29"/>
  <c r="BC58" i="29"/>
  <c r="BE58" i="29" s="1"/>
  <c r="BB58" i="29"/>
  <c r="AZ58" i="29"/>
  <c r="BA58" i="29" s="1"/>
  <c r="AX58" i="29"/>
  <c r="AV58" i="29"/>
  <c r="AU58" i="29"/>
  <c r="AT58" i="29"/>
  <c r="AW58" i="29" s="1"/>
  <c r="AS58" i="29" s="1"/>
  <c r="AR58" i="29"/>
  <c r="AP58" i="29"/>
  <c r="AN58" i="29"/>
  <c r="AM58" i="29"/>
  <c r="AO58" i="29" s="1"/>
  <c r="AI58" i="29" s="1"/>
  <c r="AL58" i="29"/>
  <c r="AJ58" i="29"/>
  <c r="AH58" i="29"/>
  <c r="AF58" i="29"/>
  <c r="AE58" i="29"/>
  <c r="AD58" i="29"/>
  <c r="AB58" i="29"/>
  <c r="Z58" i="29"/>
  <c r="X58" i="29"/>
  <c r="W58" i="29"/>
  <c r="Y58" i="29" s="1"/>
  <c r="S58" i="29" s="1"/>
  <c r="V58" i="29"/>
  <c r="T58" i="29"/>
  <c r="U58" i="29" s="1"/>
  <c r="R58" i="29"/>
  <c r="P58" i="29"/>
  <c r="O58" i="29"/>
  <c r="N58" i="29"/>
  <c r="Q58" i="29" s="1"/>
  <c r="L58" i="29"/>
  <c r="J58" i="29"/>
  <c r="H58" i="29"/>
  <c r="G58" i="29"/>
  <c r="I58" i="29" s="1"/>
  <c r="C58" i="29" s="1"/>
  <c r="F58" i="29"/>
  <c r="D58" i="29"/>
  <c r="B58" i="29"/>
  <c r="BL57" i="29"/>
  <c r="BK57" i="29"/>
  <c r="BJ57" i="29"/>
  <c r="BH57" i="29"/>
  <c r="BF57" i="29"/>
  <c r="BD57" i="29"/>
  <c r="BC57" i="29"/>
  <c r="BB57" i="29"/>
  <c r="AZ57" i="29"/>
  <c r="BA57" i="29" s="1"/>
  <c r="AX57" i="29"/>
  <c r="AV57" i="29"/>
  <c r="AU57" i="29"/>
  <c r="AT57" i="29"/>
  <c r="AW57" i="29" s="1"/>
  <c r="AS57" i="29" s="1"/>
  <c r="AR57" i="29"/>
  <c r="AP57" i="29"/>
  <c r="AN57" i="29"/>
  <c r="AM57" i="29"/>
  <c r="AO57" i="29" s="1"/>
  <c r="AL57" i="29"/>
  <c r="AJ57" i="29"/>
  <c r="AH57" i="29"/>
  <c r="AF57" i="29"/>
  <c r="AE57" i="29"/>
  <c r="AD57" i="29"/>
  <c r="AB57" i="29"/>
  <c r="Z57" i="29"/>
  <c r="X57" i="29"/>
  <c r="W57" i="29"/>
  <c r="V57" i="29"/>
  <c r="T57" i="29"/>
  <c r="U57" i="29" s="1"/>
  <c r="R57" i="29"/>
  <c r="P57" i="29"/>
  <c r="O57" i="29"/>
  <c r="N57" i="29"/>
  <c r="Q57" i="29" s="1"/>
  <c r="M57" i="29" s="1"/>
  <c r="L57" i="29"/>
  <c r="J57" i="29"/>
  <c r="H57" i="29"/>
  <c r="G57" i="29"/>
  <c r="I57" i="29" s="1"/>
  <c r="E57" i="29" s="1"/>
  <c r="F57" i="29"/>
  <c r="D57" i="29"/>
  <c r="B57" i="29"/>
  <c r="BL56" i="29"/>
  <c r="BK56" i="29"/>
  <c r="BJ56" i="29"/>
  <c r="BH56" i="29"/>
  <c r="BF56" i="29"/>
  <c r="BD56" i="29"/>
  <c r="BC56" i="29"/>
  <c r="BB56" i="29"/>
  <c r="AZ56" i="29"/>
  <c r="BA56" i="29" s="1"/>
  <c r="AX56" i="29"/>
  <c r="AV56" i="29"/>
  <c r="AU56" i="29"/>
  <c r="AT56" i="29"/>
  <c r="AW56" i="29" s="1"/>
  <c r="AS56" i="29" s="1"/>
  <c r="AR56" i="29"/>
  <c r="AP56" i="29"/>
  <c r="AN56" i="29"/>
  <c r="AM56" i="29"/>
  <c r="AO56" i="29" s="1"/>
  <c r="AL56" i="29"/>
  <c r="AJ56" i="29"/>
  <c r="AH56" i="29"/>
  <c r="AF56" i="29"/>
  <c r="AE56" i="29"/>
  <c r="AD56" i="29"/>
  <c r="AB56" i="29"/>
  <c r="Z56" i="29"/>
  <c r="X56" i="29"/>
  <c r="W56" i="29"/>
  <c r="Y56" i="29" s="1"/>
  <c r="S56" i="29" s="1"/>
  <c r="V56" i="29"/>
  <c r="T56" i="29"/>
  <c r="U56" i="29" s="1"/>
  <c r="R56" i="29"/>
  <c r="P56" i="29"/>
  <c r="O56" i="29"/>
  <c r="N56" i="29"/>
  <c r="Q56" i="29" s="1"/>
  <c r="M56" i="29" s="1"/>
  <c r="L56" i="29"/>
  <c r="J56" i="29"/>
  <c r="H56" i="29"/>
  <c r="G56" i="29"/>
  <c r="I56" i="29" s="1"/>
  <c r="C56" i="29" s="1"/>
  <c r="F56" i="29"/>
  <c r="D56" i="29"/>
  <c r="B56" i="29"/>
  <c r="BL55" i="29"/>
  <c r="BK55" i="29"/>
  <c r="BJ55" i="29"/>
  <c r="BH55" i="29"/>
  <c r="BF55" i="29"/>
  <c r="BD55" i="29"/>
  <c r="BC55" i="29"/>
  <c r="BB55" i="29"/>
  <c r="AZ55" i="29"/>
  <c r="BA55" i="29" s="1"/>
  <c r="AX55" i="29"/>
  <c r="AV55" i="29"/>
  <c r="AU55" i="29"/>
  <c r="AT55" i="29"/>
  <c r="AW55" i="29" s="1"/>
  <c r="AS55" i="29" s="1"/>
  <c r="AR55" i="29"/>
  <c r="AP55" i="29"/>
  <c r="AN55" i="29"/>
  <c r="AM55" i="29"/>
  <c r="AO55" i="29" s="1"/>
  <c r="AL55" i="29"/>
  <c r="AJ55" i="29"/>
  <c r="AH55" i="29"/>
  <c r="AF55" i="29"/>
  <c r="AE55" i="29"/>
  <c r="AD55" i="29"/>
  <c r="AB55" i="29"/>
  <c r="Z55" i="29"/>
  <c r="X55" i="29"/>
  <c r="W55" i="29"/>
  <c r="Y55" i="29" s="1"/>
  <c r="S55" i="29" s="1"/>
  <c r="V55" i="29"/>
  <c r="T55" i="29"/>
  <c r="U55" i="29" s="1"/>
  <c r="R55" i="29"/>
  <c r="P55" i="29"/>
  <c r="O55" i="29"/>
  <c r="N55" i="29"/>
  <c r="Q55" i="29" s="1"/>
  <c r="M55" i="29" s="1"/>
  <c r="L55" i="29"/>
  <c r="J55" i="29"/>
  <c r="H55" i="29"/>
  <c r="G55" i="29"/>
  <c r="I55" i="29" s="1"/>
  <c r="C55" i="29" s="1"/>
  <c r="F55" i="29"/>
  <c r="D55" i="29"/>
  <c r="B55" i="29"/>
  <c r="BL54" i="29"/>
  <c r="BK54" i="29"/>
  <c r="BJ54" i="29"/>
  <c r="BH54" i="29"/>
  <c r="BF54" i="29"/>
  <c r="BD54" i="29"/>
  <c r="BC54" i="29"/>
  <c r="BE54" i="29" s="1"/>
  <c r="AY54" i="29" s="1"/>
  <c r="BB54" i="29"/>
  <c r="AZ54" i="29"/>
  <c r="BA54" i="29" s="1"/>
  <c r="AX54" i="29"/>
  <c r="AV54" i="29"/>
  <c r="AU54" i="29"/>
  <c r="AT54" i="29"/>
  <c r="AW54" i="29" s="1"/>
  <c r="AR54" i="29"/>
  <c r="AP54" i="29"/>
  <c r="AN54" i="29"/>
  <c r="AM54" i="29"/>
  <c r="AO54" i="29" s="1"/>
  <c r="AI54" i="29" s="1"/>
  <c r="AL54" i="29"/>
  <c r="AJ54" i="29"/>
  <c r="AH54" i="29"/>
  <c r="AF54" i="29"/>
  <c r="AE54" i="29"/>
  <c r="AD54" i="29"/>
  <c r="AB54" i="29"/>
  <c r="Z54" i="29"/>
  <c r="X54" i="29"/>
  <c r="W54" i="29"/>
  <c r="Y54" i="29" s="1"/>
  <c r="V54" i="29"/>
  <c r="T54" i="29"/>
  <c r="U54" i="29" s="1"/>
  <c r="R54" i="29"/>
  <c r="P54" i="29"/>
  <c r="O54" i="29"/>
  <c r="N54" i="29"/>
  <c r="Q54" i="29" s="1"/>
  <c r="L54" i="29"/>
  <c r="J54" i="29"/>
  <c r="H54" i="29"/>
  <c r="G54" i="29"/>
  <c r="I54" i="29" s="1"/>
  <c r="C54" i="29" s="1"/>
  <c r="F54" i="29"/>
  <c r="D54" i="29"/>
  <c r="B54" i="29"/>
  <c r="BL53" i="29"/>
  <c r="BK53" i="29"/>
  <c r="BJ53" i="29"/>
  <c r="BH53" i="29"/>
  <c r="BF53" i="29"/>
  <c r="BD53" i="29"/>
  <c r="BC53" i="29"/>
  <c r="BE53" i="29" s="1"/>
  <c r="BB53" i="29"/>
  <c r="AZ53" i="29"/>
  <c r="BA53" i="29" s="1"/>
  <c r="AX53" i="29"/>
  <c r="AV53" i="29"/>
  <c r="AU53" i="29"/>
  <c r="AT53" i="29"/>
  <c r="AW53" i="29" s="1"/>
  <c r="AS53" i="29" s="1"/>
  <c r="AR53" i="29"/>
  <c r="AP53" i="29"/>
  <c r="AN53" i="29"/>
  <c r="AM53" i="29"/>
  <c r="AO53" i="29" s="1"/>
  <c r="AL53" i="29"/>
  <c r="AJ53" i="29"/>
  <c r="AH53" i="29"/>
  <c r="AF53" i="29"/>
  <c r="AG53" i="29" s="1"/>
  <c r="AC53" i="29" s="1"/>
  <c r="AE53" i="29"/>
  <c r="AD53" i="29"/>
  <c r="AB53" i="29"/>
  <c r="Z53" i="29"/>
  <c r="AA53" i="29" s="1"/>
  <c r="X53" i="29"/>
  <c r="W53" i="29"/>
  <c r="Y53" i="29" s="1"/>
  <c r="V53" i="29"/>
  <c r="T53" i="29"/>
  <c r="U53" i="29" s="1"/>
  <c r="R53" i="29"/>
  <c r="P53" i="29"/>
  <c r="O53" i="29"/>
  <c r="N53" i="29"/>
  <c r="Q53" i="29" s="1"/>
  <c r="M53" i="29" s="1"/>
  <c r="L53" i="29"/>
  <c r="J53" i="29"/>
  <c r="H53" i="29"/>
  <c r="G53" i="29"/>
  <c r="I53" i="29" s="1"/>
  <c r="C53" i="29" s="1"/>
  <c r="F53" i="29"/>
  <c r="D53" i="29"/>
  <c r="B53" i="29"/>
  <c r="BL52" i="29"/>
  <c r="BK52" i="29"/>
  <c r="BJ52" i="29"/>
  <c r="BH52" i="29"/>
  <c r="BF52" i="29"/>
  <c r="BD52" i="29"/>
  <c r="BC52" i="29"/>
  <c r="BB52" i="29"/>
  <c r="AZ52" i="29"/>
  <c r="BA52" i="29" s="1"/>
  <c r="AX52" i="29"/>
  <c r="AV52" i="29"/>
  <c r="AU52" i="29"/>
  <c r="AT52" i="29"/>
  <c r="AW52" i="29" s="1"/>
  <c r="AS52" i="29" s="1"/>
  <c r="AR52" i="29"/>
  <c r="AP52" i="29"/>
  <c r="AN52" i="29"/>
  <c r="AM52" i="29"/>
  <c r="AO52" i="29" s="1"/>
  <c r="AI52" i="29" s="1"/>
  <c r="AL52" i="29"/>
  <c r="AJ52" i="29"/>
  <c r="AH52" i="29"/>
  <c r="AF52" i="29"/>
  <c r="AE52" i="29"/>
  <c r="AD52" i="29"/>
  <c r="AB52" i="29"/>
  <c r="Z52" i="29"/>
  <c r="X52" i="29"/>
  <c r="W52" i="29"/>
  <c r="V52" i="29"/>
  <c r="T52" i="29"/>
  <c r="U52" i="29" s="1"/>
  <c r="R52" i="29"/>
  <c r="P52" i="29"/>
  <c r="O52" i="29"/>
  <c r="N52" i="29"/>
  <c r="Q52" i="29" s="1"/>
  <c r="M52" i="29" s="1"/>
  <c r="L52" i="29"/>
  <c r="J52" i="29"/>
  <c r="H52" i="29"/>
  <c r="G52" i="29"/>
  <c r="I52" i="29" s="1"/>
  <c r="F52" i="29"/>
  <c r="D52" i="29"/>
  <c r="B52" i="29"/>
  <c r="BL51" i="29"/>
  <c r="BM51" i="29" s="1"/>
  <c r="BI51" i="29" s="1"/>
  <c r="BK51" i="29"/>
  <c r="BJ51" i="29"/>
  <c r="BH51" i="29"/>
  <c r="BF51" i="29"/>
  <c r="BG51" i="29" s="1"/>
  <c r="BD51" i="29"/>
  <c r="BC51" i="29"/>
  <c r="BE51" i="29" s="1"/>
  <c r="BB51" i="29"/>
  <c r="AZ51" i="29"/>
  <c r="BA51" i="29" s="1"/>
  <c r="AX51" i="29"/>
  <c r="AV51" i="29"/>
  <c r="AU51" i="29"/>
  <c r="AT51" i="29"/>
  <c r="AW51" i="29" s="1"/>
  <c r="AS51" i="29" s="1"/>
  <c r="AR51" i="29"/>
  <c r="AP51" i="29"/>
  <c r="AN51" i="29"/>
  <c r="AM51" i="29"/>
  <c r="AO51" i="29" s="1"/>
  <c r="AI51" i="29" s="1"/>
  <c r="AL51" i="29"/>
  <c r="AJ51" i="29"/>
  <c r="AH51" i="29"/>
  <c r="AF51" i="29"/>
  <c r="AE51" i="29"/>
  <c r="AD51" i="29"/>
  <c r="AB51" i="29"/>
  <c r="Z51" i="29"/>
  <c r="X51" i="29"/>
  <c r="W51" i="29"/>
  <c r="V51" i="29"/>
  <c r="T51" i="29"/>
  <c r="U51" i="29" s="1"/>
  <c r="R51" i="29"/>
  <c r="P51" i="29"/>
  <c r="O51" i="29"/>
  <c r="N51" i="29"/>
  <c r="Q51" i="29" s="1"/>
  <c r="M51" i="29" s="1"/>
  <c r="L51" i="29"/>
  <c r="J51" i="29"/>
  <c r="H51" i="29"/>
  <c r="G51" i="29"/>
  <c r="I51" i="29" s="1"/>
  <c r="C51" i="29" s="1"/>
  <c r="F51" i="29"/>
  <c r="D51" i="29"/>
  <c r="B51" i="29"/>
  <c r="BL50" i="29"/>
  <c r="BK50" i="29"/>
  <c r="BJ50" i="29"/>
  <c r="BH50" i="29"/>
  <c r="BF50" i="29"/>
  <c r="BD50" i="29"/>
  <c r="BC50" i="29"/>
  <c r="BE50" i="29" s="1"/>
  <c r="AY50" i="29" s="1"/>
  <c r="BB50" i="29"/>
  <c r="AZ50" i="29"/>
  <c r="BA50" i="29" s="1"/>
  <c r="AX50" i="29"/>
  <c r="AV50" i="29"/>
  <c r="AU50" i="29"/>
  <c r="AT50" i="29"/>
  <c r="AW50" i="29" s="1"/>
  <c r="AS50" i="29" s="1"/>
  <c r="AR50" i="29"/>
  <c r="AP50" i="29"/>
  <c r="AN50" i="29"/>
  <c r="AM50" i="29"/>
  <c r="AO50" i="29" s="1"/>
  <c r="AI50" i="29" s="1"/>
  <c r="AL50" i="29"/>
  <c r="AJ50" i="29"/>
  <c r="AH50" i="29"/>
  <c r="AF50" i="29"/>
  <c r="AE50" i="29"/>
  <c r="AD50" i="29"/>
  <c r="AB50" i="29"/>
  <c r="Z50" i="29"/>
  <c r="X50" i="29"/>
  <c r="W50" i="29"/>
  <c r="V50" i="29"/>
  <c r="T50" i="29"/>
  <c r="U50" i="29" s="1"/>
  <c r="R50" i="29"/>
  <c r="P50" i="29"/>
  <c r="O50" i="29"/>
  <c r="N50" i="29"/>
  <c r="Q50" i="29" s="1"/>
  <c r="M50" i="29" s="1"/>
  <c r="L50" i="29"/>
  <c r="J50" i="29"/>
  <c r="H50" i="29"/>
  <c r="G50" i="29"/>
  <c r="I50" i="29" s="1"/>
  <c r="C50" i="29" s="1"/>
  <c r="F50" i="29"/>
  <c r="D50" i="29"/>
  <c r="B50" i="29"/>
  <c r="BL49" i="29"/>
  <c r="BK49" i="29"/>
  <c r="BJ49" i="29"/>
  <c r="BH49" i="29"/>
  <c r="BF49" i="29"/>
  <c r="BD49" i="29"/>
  <c r="BC49" i="29"/>
  <c r="BE49" i="29" s="1"/>
  <c r="AY49" i="29" s="1"/>
  <c r="BB49" i="29"/>
  <c r="AZ49" i="29"/>
  <c r="BA49" i="29" s="1"/>
  <c r="AX49" i="29"/>
  <c r="AV49" i="29"/>
  <c r="AU49" i="29"/>
  <c r="AT49" i="29"/>
  <c r="AW49" i="29" s="1"/>
  <c r="AS49" i="29" s="1"/>
  <c r="AR49" i="29"/>
  <c r="AP49" i="29"/>
  <c r="AN49" i="29"/>
  <c r="AM49" i="29"/>
  <c r="AO49" i="29" s="1"/>
  <c r="AL49" i="29"/>
  <c r="AJ49" i="29"/>
  <c r="AH49" i="29"/>
  <c r="AF49" i="29"/>
  <c r="AE49" i="29"/>
  <c r="AD49" i="29"/>
  <c r="AB49" i="29"/>
  <c r="Z49" i="29"/>
  <c r="X49" i="29"/>
  <c r="W49" i="29"/>
  <c r="V49" i="29"/>
  <c r="T49" i="29"/>
  <c r="U49" i="29" s="1"/>
  <c r="R49" i="29"/>
  <c r="P49" i="29"/>
  <c r="O49" i="29"/>
  <c r="N49" i="29"/>
  <c r="Q49" i="29" s="1"/>
  <c r="M49" i="29" s="1"/>
  <c r="L49" i="29"/>
  <c r="J49" i="29"/>
  <c r="H49" i="29"/>
  <c r="G49" i="29"/>
  <c r="I49" i="29" s="1"/>
  <c r="C49" i="29" s="1"/>
  <c r="F49" i="29"/>
  <c r="D49" i="29"/>
  <c r="B49" i="29"/>
  <c r="BL48" i="29"/>
  <c r="BK48" i="29"/>
  <c r="BJ48" i="29"/>
  <c r="BH48" i="29"/>
  <c r="BF48" i="29"/>
  <c r="BD48" i="29"/>
  <c r="BC48" i="29"/>
  <c r="BB48" i="29"/>
  <c r="AZ48" i="29"/>
  <c r="AX48" i="29"/>
  <c r="AV48" i="29"/>
  <c r="AU48" i="29"/>
  <c r="AT48" i="29"/>
  <c r="AW48" i="29" s="1"/>
  <c r="AR48" i="29"/>
  <c r="AP48" i="29"/>
  <c r="AN48" i="29"/>
  <c r="AM48" i="29"/>
  <c r="AO48" i="29" s="1"/>
  <c r="AI48" i="29" s="1"/>
  <c r="AL48" i="29"/>
  <c r="AJ48" i="29"/>
  <c r="AH48" i="29"/>
  <c r="AF48" i="29"/>
  <c r="AE48" i="29"/>
  <c r="AD48" i="29"/>
  <c r="AB48" i="29"/>
  <c r="Z48" i="29"/>
  <c r="X48" i="29"/>
  <c r="W48" i="29"/>
  <c r="Y48" i="29" s="1"/>
  <c r="S48" i="29" s="1"/>
  <c r="V48" i="29"/>
  <c r="T48" i="29"/>
  <c r="U48" i="29" s="1"/>
  <c r="R48" i="29"/>
  <c r="P48" i="29"/>
  <c r="O48" i="29"/>
  <c r="N48" i="29"/>
  <c r="Q48" i="29" s="1"/>
  <c r="M48" i="29" s="1"/>
  <c r="L48" i="29"/>
  <c r="J48" i="29"/>
  <c r="H48" i="29"/>
  <c r="G48" i="29"/>
  <c r="I48" i="29" s="1"/>
  <c r="C48" i="29" s="1"/>
  <c r="F48" i="29"/>
  <c r="D48" i="29"/>
  <c r="B48" i="29"/>
  <c r="BL47" i="29"/>
  <c r="BK47" i="29"/>
  <c r="BJ47" i="29"/>
  <c r="BH47" i="29"/>
  <c r="BF47" i="29"/>
  <c r="BD47" i="29"/>
  <c r="BC47" i="29"/>
  <c r="BB47" i="29"/>
  <c r="AZ47" i="29"/>
  <c r="BA47" i="29" s="1"/>
  <c r="AX47" i="29"/>
  <c r="AV47" i="29"/>
  <c r="AU47" i="29"/>
  <c r="AT47" i="29"/>
  <c r="AW47" i="29" s="1"/>
  <c r="AR47" i="29"/>
  <c r="AP47" i="29"/>
  <c r="AN47" i="29"/>
  <c r="AM47" i="29"/>
  <c r="AO47" i="29" s="1"/>
  <c r="AI47" i="29" s="1"/>
  <c r="AL47" i="29"/>
  <c r="AJ47" i="29"/>
  <c r="AH47" i="29"/>
  <c r="AF47" i="29"/>
  <c r="AE47" i="29"/>
  <c r="AD47" i="29"/>
  <c r="AB47" i="29"/>
  <c r="Z47" i="29"/>
  <c r="X47" i="29"/>
  <c r="W47" i="29"/>
  <c r="Y47" i="29" s="1"/>
  <c r="S47" i="29" s="1"/>
  <c r="V47" i="29"/>
  <c r="T47" i="29"/>
  <c r="U47" i="29" s="1"/>
  <c r="R47" i="29"/>
  <c r="P47" i="29"/>
  <c r="O47" i="29"/>
  <c r="N47" i="29"/>
  <c r="Q47" i="29" s="1"/>
  <c r="L47" i="29"/>
  <c r="J47" i="29"/>
  <c r="H47" i="29"/>
  <c r="G47" i="29"/>
  <c r="I47" i="29" s="1"/>
  <c r="C47" i="29" s="1"/>
  <c r="F47" i="29"/>
  <c r="D47" i="29"/>
  <c r="B47" i="29"/>
  <c r="BL46" i="29"/>
  <c r="BK46" i="29"/>
  <c r="BJ46" i="29"/>
  <c r="BH46" i="29"/>
  <c r="BF46" i="29"/>
  <c r="BD46" i="29"/>
  <c r="BC46" i="29"/>
  <c r="BE46" i="29" s="1"/>
  <c r="AY46" i="29" s="1"/>
  <c r="BB46" i="29"/>
  <c r="AZ46" i="29"/>
  <c r="BA46" i="29" s="1"/>
  <c r="AX46" i="29"/>
  <c r="AV46" i="29"/>
  <c r="AU46" i="29"/>
  <c r="AT46" i="29"/>
  <c r="AW46" i="29" s="1"/>
  <c r="AR46" i="29"/>
  <c r="AP46" i="29"/>
  <c r="AN46" i="29"/>
  <c r="AM46" i="29"/>
  <c r="AO46" i="29" s="1"/>
  <c r="AI46" i="29" s="1"/>
  <c r="AL46" i="29"/>
  <c r="AJ46" i="29"/>
  <c r="AH46" i="29"/>
  <c r="AF46" i="29"/>
  <c r="AE46" i="29"/>
  <c r="AD46" i="29"/>
  <c r="AB46" i="29"/>
  <c r="Z46" i="29"/>
  <c r="X46" i="29"/>
  <c r="W46" i="29"/>
  <c r="Y46" i="29" s="1"/>
  <c r="S46" i="29" s="1"/>
  <c r="V46" i="29"/>
  <c r="T46" i="29"/>
  <c r="U46" i="29" s="1"/>
  <c r="R46" i="29"/>
  <c r="P46" i="29"/>
  <c r="O46" i="29"/>
  <c r="N46" i="29"/>
  <c r="Q46" i="29" s="1"/>
  <c r="M46" i="29" s="1"/>
  <c r="L46" i="29"/>
  <c r="J46" i="29"/>
  <c r="H46" i="29"/>
  <c r="G46" i="29"/>
  <c r="I46" i="29" s="1"/>
  <c r="C46" i="29" s="1"/>
  <c r="F46" i="29"/>
  <c r="D46" i="29"/>
  <c r="B46" i="29"/>
  <c r="BL45" i="29"/>
  <c r="BK45" i="29"/>
  <c r="BJ45" i="29"/>
  <c r="BH45" i="29"/>
  <c r="BF45" i="29"/>
  <c r="BD45" i="29"/>
  <c r="BC45" i="29"/>
  <c r="BE45" i="29" s="1"/>
  <c r="AY45" i="29" s="1"/>
  <c r="BB45" i="29"/>
  <c r="AZ45" i="29"/>
  <c r="BA45" i="29" s="1"/>
  <c r="AX45" i="29"/>
  <c r="AV45" i="29"/>
  <c r="AU45" i="29"/>
  <c r="AT45" i="29"/>
  <c r="AW45" i="29" s="1"/>
  <c r="AS45" i="29" s="1"/>
  <c r="AR45" i="29"/>
  <c r="AP45" i="29"/>
  <c r="AN45" i="29"/>
  <c r="AM45" i="29"/>
  <c r="AO45" i="29" s="1"/>
  <c r="AL45" i="29"/>
  <c r="AJ45" i="29"/>
  <c r="AH45" i="29"/>
  <c r="AF45" i="29"/>
  <c r="AG45" i="29" s="1"/>
  <c r="AC45" i="29" s="1"/>
  <c r="AE45" i="29"/>
  <c r="AD45" i="29"/>
  <c r="AB45" i="29"/>
  <c r="Z45" i="29"/>
  <c r="AA45" i="29" s="1"/>
  <c r="X45" i="29"/>
  <c r="W45" i="29"/>
  <c r="Y45" i="29" s="1"/>
  <c r="S45" i="29" s="1"/>
  <c r="V45" i="29"/>
  <c r="T45" i="29"/>
  <c r="U45" i="29" s="1"/>
  <c r="R45" i="29"/>
  <c r="P45" i="29"/>
  <c r="O45" i="29"/>
  <c r="N45" i="29"/>
  <c r="Q45" i="29" s="1"/>
  <c r="L45" i="29"/>
  <c r="J45" i="29"/>
  <c r="H45" i="29"/>
  <c r="G45" i="29"/>
  <c r="I45" i="29" s="1"/>
  <c r="F45" i="29"/>
  <c r="D45" i="29"/>
  <c r="B45" i="29"/>
  <c r="BL44" i="29"/>
  <c r="BM44" i="29" s="1"/>
  <c r="BI44" i="29" s="1"/>
  <c r="BK44" i="29"/>
  <c r="BJ44" i="29"/>
  <c r="BH44" i="29"/>
  <c r="BF44" i="29"/>
  <c r="BG44" i="29" s="1"/>
  <c r="BD44" i="29"/>
  <c r="BC44" i="29"/>
  <c r="BB44" i="29"/>
  <c r="AZ44" i="29"/>
  <c r="BA44" i="29" s="1"/>
  <c r="AX44" i="29"/>
  <c r="AV44" i="29"/>
  <c r="AU44" i="29"/>
  <c r="AT44" i="29"/>
  <c r="AW44" i="29" s="1"/>
  <c r="AR44" i="29"/>
  <c r="AP44" i="29"/>
  <c r="AN44" i="29"/>
  <c r="AM44" i="29"/>
  <c r="AO44" i="29" s="1"/>
  <c r="AL44" i="29"/>
  <c r="AJ44" i="29"/>
  <c r="AH44" i="29"/>
  <c r="AF44" i="29"/>
  <c r="AG44" i="29" s="1"/>
  <c r="AC44" i="29" s="1"/>
  <c r="AE44" i="29"/>
  <c r="AD44" i="29"/>
  <c r="AB44" i="29"/>
  <c r="Z44" i="29"/>
  <c r="AA44" i="29" s="1"/>
  <c r="X44" i="29"/>
  <c r="W44" i="29"/>
  <c r="V44" i="29"/>
  <c r="T44" i="29"/>
  <c r="U44" i="29" s="1"/>
  <c r="R44" i="29"/>
  <c r="P44" i="29"/>
  <c r="O44" i="29"/>
  <c r="N44" i="29"/>
  <c r="Q44" i="29" s="1"/>
  <c r="L44" i="29"/>
  <c r="J44" i="29"/>
  <c r="H44" i="29"/>
  <c r="G44" i="29"/>
  <c r="I44" i="29" s="1"/>
  <c r="E44" i="29" s="1"/>
  <c r="F44" i="29"/>
  <c r="D44" i="29"/>
  <c r="B44" i="29"/>
  <c r="BL43" i="29"/>
  <c r="BM43" i="29" s="1"/>
  <c r="BI43" i="29" s="1"/>
  <c r="BK43" i="29"/>
  <c r="BJ43" i="29"/>
  <c r="BH43" i="29"/>
  <c r="BF43" i="29"/>
  <c r="BG43" i="29" s="1"/>
  <c r="BD43" i="29"/>
  <c r="BC43" i="29"/>
  <c r="BB43" i="29"/>
  <c r="AZ43" i="29"/>
  <c r="AX43" i="29"/>
  <c r="AV43" i="29"/>
  <c r="AU43" i="29"/>
  <c r="AT43" i="29"/>
  <c r="AW43" i="29" s="1"/>
  <c r="AQ43" i="29" s="1"/>
  <c r="AR43" i="29"/>
  <c r="AP43" i="29"/>
  <c r="AN43" i="29"/>
  <c r="AM43" i="29"/>
  <c r="AO43" i="29" s="1"/>
  <c r="AK43" i="29" s="1"/>
  <c r="AL43" i="29"/>
  <c r="AJ43" i="29"/>
  <c r="AH43" i="29"/>
  <c r="AF43" i="29"/>
  <c r="AE43" i="29"/>
  <c r="AD43" i="29"/>
  <c r="AB43" i="29"/>
  <c r="Z43" i="29"/>
  <c r="X43" i="29"/>
  <c r="W43" i="29"/>
  <c r="Y43" i="29" s="1"/>
  <c r="V43" i="29"/>
  <c r="T43" i="29"/>
  <c r="U43" i="29" s="1"/>
  <c r="R43" i="29"/>
  <c r="P43" i="29"/>
  <c r="O43" i="29"/>
  <c r="N43" i="29"/>
  <c r="Q43" i="29" s="1"/>
  <c r="K43" i="29" s="1"/>
  <c r="L43" i="29"/>
  <c r="J43" i="29"/>
  <c r="H43" i="29"/>
  <c r="G43" i="29"/>
  <c r="I43" i="29" s="1"/>
  <c r="F43" i="29"/>
  <c r="D43" i="29"/>
  <c r="B43" i="29"/>
  <c r="BL42" i="29"/>
  <c r="BM42" i="29" s="1"/>
  <c r="BK42" i="29"/>
  <c r="BJ42" i="29"/>
  <c r="BH42" i="29"/>
  <c r="BF42" i="29"/>
  <c r="BG42" i="29" s="1"/>
  <c r="BD42" i="29"/>
  <c r="BC42" i="29"/>
  <c r="BB42" i="29"/>
  <c r="AZ42" i="29"/>
  <c r="BA42" i="29" s="1"/>
  <c r="AX42" i="29"/>
  <c r="AV42" i="29"/>
  <c r="AU42" i="29"/>
  <c r="AT42" i="29"/>
  <c r="AW42" i="29" s="1"/>
  <c r="AR42" i="29"/>
  <c r="AP42" i="29"/>
  <c r="AN42" i="29"/>
  <c r="AM42" i="29"/>
  <c r="AO42" i="29" s="1"/>
  <c r="AL42" i="29"/>
  <c r="AJ42" i="29"/>
  <c r="AH42" i="29"/>
  <c r="AF42" i="29"/>
  <c r="AG42" i="29" s="1"/>
  <c r="AC42" i="29" s="1"/>
  <c r="AE42" i="29"/>
  <c r="AD42" i="29"/>
  <c r="AB42" i="29"/>
  <c r="Z42" i="29"/>
  <c r="AA42" i="29" s="1"/>
  <c r="X42" i="29"/>
  <c r="W42" i="29"/>
  <c r="V42" i="29"/>
  <c r="T42" i="29"/>
  <c r="U42" i="29" s="1"/>
  <c r="R42" i="29"/>
  <c r="P42" i="29"/>
  <c r="O42" i="29"/>
  <c r="N42" i="29"/>
  <c r="Q42" i="29" s="1"/>
  <c r="K42" i="29" s="1"/>
  <c r="L42" i="29"/>
  <c r="J42" i="29"/>
  <c r="H42" i="29"/>
  <c r="G42" i="29"/>
  <c r="F42" i="29"/>
  <c r="D42" i="29"/>
  <c r="B42" i="29"/>
  <c r="BL41" i="29"/>
  <c r="BM41" i="29" s="1"/>
  <c r="BI41" i="29" s="1"/>
  <c r="BK41" i="29"/>
  <c r="BJ41" i="29"/>
  <c r="BH41" i="29"/>
  <c r="BF41" i="29"/>
  <c r="BD41" i="29"/>
  <c r="BC41" i="29"/>
  <c r="BB41" i="29"/>
  <c r="AZ41" i="29"/>
  <c r="BA41" i="29" s="1"/>
  <c r="AX41" i="29"/>
  <c r="AV41" i="29"/>
  <c r="AU41" i="29"/>
  <c r="AT41" i="29"/>
  <c r="AW41" i="29" s="1"/>
  <c r="AR41" i="29"/>
  <c r="AP41" i="29"/>
  <c r="AN41" i="29"/>
  <c r="AM41" i="29"/>
  <c r="AO41" i="29" s="1"/>
  <c r="AL41" i="29"/>
  <c r="AJ41" i="29"/>
  <c r="AH41" i="29"/>
  <c r="AF41" i="29"/>
  <c r="AE41" i="29"/>
  <c r="AD41" i="29"/>
  <c r="AB41" i="29"/>
  <c r="Z41" i="29"/>
  <c r="X41" i="29"/>
  <c r="W41" i="29"/>
  <c r="V41" i="29"/>
  <c r="T41" i="29"/>
  <c r="U41" i="29" s="1"/>
  <c r="R41" i="29"/>
  <c r="P41" i="29"/>
  <c r="O41" i="29"/>
  <c r="N41" i="29"/>
  <c r="Q41" i="29" s="1"/>
  <c r="K41" i="29" s="1"/>
  <c r="L41" i="29"/>
  <c r="J41" i="29"/>
  <c r="H41" i="29"/>
  <c r="G41" i="29"/>
  <c r="I41" i="29" s="1"/>
  <c r="F41" i="29"/>
  <c r="D41" i="29"/>
  <c r="B41" i="29"/>
  <c r="BL40" i="29"/>
  <c r="BM40" i="29" s="1"/>
  <c r="BI40" i="29" s="1"/>
  <c r="BK40" i="29"/>
  <c r="BJ40" i="29"/>
  <c r="BH40" i="29"/>
  <c r="BF40" i="29"/>
  <c r="BD40" i="29"/>
  <c r="BC40" i="29"/>
  <c r="BB40" i="29"/>
  <c r="AZ40" i="29"/>
  <c r="BA40" i="29" s="1"/>
  <c r="AX40" i="29"/>
  <c r="AV40" i="29"/>
  <c r="AU40" i="29"/>
  <c r="AT40" i="29"/>
  <c r="AW40" i="29" s="1"/>
  <c r="AR40" i="29"/>
  <c r="AP40" i="29"/>
  <c r="AN40" i="29"/>
  <c r="AM40" i="29"/>
  <c r="AO40" i="29" s="1"/>
  <c r="AL40" i="29"/>
  <c r="AJ40" i="29"/>
  <c r="AH40" i="29"/>
  <c r="AF40" i="29"/>
  <c r="AG40" i="29" s="1"/>
  <c r="AC40" i="29" s="1"/>
  <c r="AE40" i="29"/>
  <c r="AD40" i="29"/>
  <c r="AB40" i="29"/>
  <c r="Z40" i="29"/>
  <c r="X40" i="29"/>
  <c r="W40" i="29"/>
  <c r="Y40" i="29" s="1"/>
  <c r="V40" i="29"/>
  <c r="T40" i="29"/>
  <c r="U40" i="29" s="1"/>
  <c r="R40" i="29"/>
  <c r="P40" i="29"/>
  <c r="O40" i="29"/>
  <c r="N40" i="29"/>
  <c r="Q40" i="29" s="1"/>
  <c r="L40" i="29"/>
  <c r="J40" i="29"/>
  <c r="H40" i="29"/>
  <c r="G40" i="29"/>
  <c r="I40" i="29" s="1"/>
  <c r="F40" i="29"/>
  <c r="D40" i="29"/>
  <c r="B40" i="29"/>
  <c r="BL39" i="29"/>
  <c r="BM39" i="29" s="1"/>
  <c r="BI39" i="29" s="1"/>
  <c r="BK39" i="29"/>
  <c r="BJ39" i="29"/>
  <c r="BH39" i="29"/>
  <c r="BF39" i="29"/>
  <c r="BG39" i="29" s="1"/>
  <c r="BD39" i="29"/>
  <c r="BC39" i="29"/>
  <c r="BE39" i="29" s="1"/>
  <c r="BB39" i="29"/>
  <c r="AZ39" i="29"/>
  <c r="BA39" i="29" s="1"/>
  <c r="AX39" i="29"/>
  <c r="AV39" i="29"/>
  <c r="AU39" i="29"/>
  <c r="AT39" i="29"/>
  <c r="AW39" i="29" s="1"/>
  <c r="AQ39" i="29" s="1"/>
  <c r="AR39" i="29"/>
  <c r="AP39" i="29"/>
  <c r="AN39" i="29"/>
  <c r="AM39" i="29"/>
  <c r="AO39" i="29" s="1"/>
  <c r="AL39" i="29"/>
  <c r="AJ39" i="29"/>
  <c r="AH39" i="29"/>
  <c r="AF39" i="29"/>
  <c r="AE39" i="29"/>
  <c r="AD39" i="29"/>
  <c r="AB39" i="29"/>
  <c r="Z39" i="29"/>
  <c r="X39" i="29"/>
  <c r="W39" i="29"/>
  <c r="V39" i="29"/>
  <c r="T39" i="29"/>
  <c r="U39" i="29" s="1"/>
  <c r="R39" i="29"/>
  <c r="P39" i="29"/>
  <c r="O39" i="29"/>
  <c r="N39" i="29"/>
  <c r="Q39" i="29" s="1"/>
  <c r="L39" i="29"/>
  <c r="J39" i="29"/>
  <c r="H39" i="29"/>
  <c r="G39" i="29"/>
  <c r="I39" i="29" s="1"/>
  <c r="C39" i="29" s="1"/>
  <c r="F39" i="29"/>
  <c r="D39" i="29"/>
  <c r="B39" i="29"/>
  <c r="BL38" i="29"/>
  <c r="BM38" i="29" s="1"/>
  <c r="BK38" i="29"/>
  <c r="BJ38" i="29"/>
  <c r="BH38" i="29"/>
  <c r="BF38" i="29"/>
  <c r="BG38" i="29" s="1"/>
  <c r="BD38" i="29"/>
  <c r="BC38" i="29"/>
  <c r="BB38" i="29"/>
  <c r="AZ38" i="29"/>
  <c r="BA38" i="29" s="1"/>
  <c r="AX38" i="29"/>
  <c r="AV38" i="29"/>
  <c r="AU38" i="29"/>
  <c r="AT38" i="29"/>
  <c r="AW38" i="29" s="1"/>
  <c r="AS38" i="29" s="1"/>
  <c r="AR38" i="29"/>
  <c r="AP38" i="29"/>
  <c r="AN38" i="29"/>
  <c r="AM38" i="29"/>
  <c r="AO38" i="29" s="1"/>
  <c r="AL38" i="29"/>
  <c r="AJ38" i="29"/>
  <c r="AH38" i="29"/>
  <c r="AF38" i="29"/>
  <c r="AG38" i="29" s="1"/>
  <c r="AC38" i="29" s="1"/>
  <c r="AE38" i="29"/>
  <c r="AD38" i="29"/>
  <c r="AB38" i="29"/>
  <c r="Z38" i="29"/>
  <c r="X38" i="29"/>
  <c r="W38" i="29"/>
  <c r="V38" i="29"/>
  <c r="T38" i="29"/>
  <c r="R38" i="29"/>
  <c r="P38" i="29"/>
  <c r="O38" i="29"/>
  <c r="N38" i="29"/>
  <c r="Q38" i="29" s="1"/>
  <c r="K38" i="29" s="1"/>
  <c r="L38" i="29"/>
  <c r="J38" i="29"/>
  <c r="H38" i="29"/>
  <c r="G38" i="29"/>
  <c r="I38" i="29" s="1"/>
  <c r="C38" i="29" s="1"/>
  <c r="F38" i="29"/>
  <c r="D38" i="29"/>
  <c r="B38" i="29"/>
  <c r="BL37" i="29"/>
  <c r="BM37" i="29" s="1"/>
  <c r="BI37" i="29" s="1"/>
  <c r="BK37" i="29"/>
  <c r="BJ37" i="29"/>
  <c r="BH37" i="29"/>
  <c r="BF37" i="29"/>
  <c r="BG37" i="29" s="1"/>
  <c r="BD37" i="29"/>
  <c r="BC37" i="29"/>
  <c r="BB37" i="29"/>
  <c r="AZ37" i="29"/>
  <c r="BA37" i="29" s="1"/>
  <c r="AX37" i="29"/>
  <c r="AV37" i="29"/>
  <c r="AU37" i="29"/>
  <c r="AT37" i="29"/>
  <c r="AW37" i="29" s="1"/>
  <c r="AR37" i="29"/>
  <c r="AP37" i="29"/>
  <c r="AN37" i="29"/>
  <c r="AM37" i="29"/>
  <c r="AO37" i="29" s="1"/>
  <c r="AL37" i="29"/>
  <c r="AJ37" i="29"/>
  <c r="AH37" i="29"/>
  <c r="AF37" i="29"/>
  <c r="AE37" i="29"/>
  <c r="AD37" i="29"/>
  <c r="AB37" i="29"/>
  <c r="Z37" i="29"/>
  <c r="X37" i="29"/>
  <c r="W37" i="29"/>
  <c r="Y37" i="29" s="1"/>
  <c r="V37" i="29"/>
  <c r="T37" i="29"/>
  <c r="U37" i="29" s="1"/>
  <c r="R37" i="29"/>
  <c r="P37" i="29"/>
  <c r="O37" i="29"/>
  <c r="N37" i="29"/>
  <c r="Q37" i="29" s="1"/>
  <c r="M37" i="29" s="1"/>
  <c r="L37" i="29"/>
  <c r="J37" i="29"/>
  <c r="H37" i="29"/>
  <c r="G37" i="29"/>
  <c r="I37" i="29" s="1"/>
  <c r="E37" i="29" s="1"/>
  <c r="F37" i="29"/>
  <c r="D37" i="29"/>
  <c r="B37" i="29"/>
  <c r="BL36" i="29"/>
  <c r="BM36" i="29" s="1"/>
  <c r="BK36" i="29"/>
  <c r="BJ36" i="29"/>
  <c r="BH36" i="29"/>
  <c r="BF36" i="29"/>
  <c r="BG36" i="29" s="1"/>
  <c r="BD36" i="29"/>
  <c r="BC36" i="29"/>
  <c r="BB36" i="29"/>
  <c r="AZ36" i="29"/>
  <c r="AX36" i="29"/>
  <c r="AV36" i="29"/>
  <c r="AU36" i="29"/>
  <c r="AT36" i="29"/>
  <c r="AW36" i="29" s="1"/>
  <c r="AR36" i="29"/>
  <c r="AP36" i="29"/>
  <c r="AN36" i="29"/>
  <c r="AM36" i="29"/>
  <c r="AO36" i="29" s="1"/>
  <c r="AL36" i="29"/>
  <c r="AJ36" i="29"/>
  <c r="AH36" i="29"/>
  <c r="AF36" i="29"/>
  <c r="AG36" i="29" s="1"/>
  <c r="AC36" i="29" s="1"/>
  <c r="AE36" i="29"/>
  <c r="AD36" i="29"/>
  <c r="AB36" i="29"/>
  <c r="Z36" i="29"/>
  <c r="X36" i="29"/>
  <c r="W36" i="29"/>
  <c r="V36" i="29"/>
  <c r="T36" i="29"/>
  <c r="U36" i="29" s="1"/>
  <c r="R36" i="29"/>
  <c r="P36" i="29"/>
  <c r="O36" i="29"/>
  <c r="N36" i="29"/>
  <c r="Q36" i="29" s="1"/>
  <c r="M36" i="29" s="1"/>
  <c r="L36" i="29"/>
  <c r="J36" i="29"/>
  <c r="H36" i="29"/>
  <c r="G36" i="29"/>
  <c r="I36" i="29" s="1"/>
  <c r="C36" i="29" s="1"/>
  <c r="F36" i="29"/>
  <c r="D36" i="29"/>
  <c r="B36" i="29"/>
  <c r="BL35" i="29"/>
  <c r="BM35" i="29" s="1"/>
  <c r="BI35" i="29" s="1"/>
  <c r="BK35" i="29"/>
  <c r="BJ35" i="29"/>
  <c r="BH35" i="29"/>
  <c r="BF35" i="29"/>
  <c r="BG35" i="29" s="1"/>
  <c r="BD35" i="29"/>
  <c r="BC35" i="29"/>
  <c r="BE35" i="29" s="1"/>
  <c r="BB35" i="29"/>
  <c r="AZ35" i="29"/>
  <c r="BA35" i="29" s="1"/>
  <c r="AX35" i="29"/>
  <c r="AV35" i="29"/>
  <c r="AU35" i="29"/>
  <c r="AT35" i="29"/>
  <c r="AW35" i="29" s="1"/>
  <c r="AS35" i="29" s="1"/>
  <c r="AR35" i="29"/>
  <c r="AP35" i="29"/>
  <c r="AN35" i="29"/>
  <c r="AM35" i="29"/>
  <c r="AO35" i="29" s="1"/>
  <c r="AL35" i="29"/>
  <c r="AJ35" i="29"/>
  <c r="AH35" i="29"/>
  <c r="AF35" i="29"/>
  <c r="AG35" i="29" s="1"/>
  <c r="AE35" i="29"/>
  <c r="AD35" i="29"/>
  <c r="AB35" i="29"/>
  <c r="Z35" i="29"/>
  <c r="AA35" i="29" s="1"/>
  <c r="X35" i="29"/>
  <c r="W35" i="29"/>
  <c r="Y35" i="29" s="1"/>
  <c r="V35" i="29"/>
  <c r="T35" i="29"/>
  <c r="U35" i="29" s="1"/>
  <c r="R35" i="29"/>
  <c r="P35" i="29"/>
  <c r="O35" i="29"/>
  <c r="N35" i="29"/>
  <c r="Q35" i="29" s="1"/>
  <c r="K35" i="29" s="1"/>
  <c r="L35" i="29"/>
  <c r="J35" i="29"/>
  <c r="H35" i="29"/>
  <c r="G35" i="29"/>
  <c r="I35" i="29" s="1"/>
  <c r="C35" i="29" s="1"/>
  <c r="F35" i="29"/>
  <c r="D35" i="29"/>
  <c r="B35" i="29"/>
  <c r="BL34" i="29"/>
  <c r="BK34" i="29"/>
  <c r="BJ34" i="29"/>
  <c r="BH34" i="29"/>
  <c r="BF34" i="29"/>
  <c r="BD34" i="29"/>
  <c r="BC34" i="29"/>
  <c r="BE34" i="29" s="1"/>
  <c r="BB34" i="29"/>
  <c r="AZ34" i="29"/>
  <c r="BA34" i="29" s="1"/>
  <c r="AX34" i="29"/>
  <c r="AV34" i="29"/>
  <c r="AU34" i="29"/>
  <c r="AT34" i="29"/>
  <c r="AW34" i="29" s="1"/>
  <c r="AQ34" i="29" s="1"/>
  <c r="AR34" i="29"/>
  <c r="AP34" i="29"/>
  <c r="AN34" i="29"/>
  <c r="AM34" i="29"/>
  <c r="AO34" i="29" s="1"/>
  <c r="AL34" i="29"/>
  <c r="AJ34" i="29"/>
  <c r="AH34" i="29"/>
  <c r="AF34" i="29"/>
  <c r="AG34" i="29" s="1"/>
  <c r="AC34" i="29" s="1"/>
  <c r="AE34" i="29"/>
  <c r="AD34" i="29"/>
  <c r="AB34" i="29"/>
  <c r="Z34" i="29"/>
  <c r="AA34" i="29" s="1"/>
  <c r="X34" i="29"/>
  <c r="W34" i="29"/>
  <c r="V34" i="29"/>
  <c r="T34" i="29"/>
  <c r="R34" i="29"/>
  <c r="P34" i="29"/>
  <c r="O34" i="29"/>
  <c r="N34" i="29"/>
  <c r="Q34" i="29" s="1"/>
  <c r="L34" i="29"/>
  <c r="J34" i="29"/>
  <c r="H34" i="29"/>
  <c r="G34" i="29"/>
  <c r="I34" i="29" s="1"/>
  <c r="C34" i="29" s="1"/>
  <c r="F34" i="29"/>
  <c r="D34" i="29"/>
  <c r="B34" i="29"/>
  <c r="BL33" i="29"/>
  <c r="BK33" i="29"/>
  <c r="BJ33" i="29"/>
  <c r="BH33" i="29"/>
  <c r="BF33" i="29"/>
  <c r="BD33" i="29"/>
  <c r="BC33" i="29"/>
  <c r="BB33" i="29"/>
  <c r="AZ33" i="29"/>
  <c r="BA33" i="29" s="1"/>
  <c r="AX33" i="29"/>
  <c r="AV33" i="29"/>
  <c r="AU33" i="29"/>
  <c r="AT33" i="29"/>
  <c r="AR33" i="29"/>
  <c r="AP33" i="29"/>
  <c r="AN33" i="29"/>
  <c r="AM33" i="29"/>
  <c r="AO33" i="29" s="1"/>
  <c r="AI33" i="29" s="1"/>
  <c r="AL33" i="29"/>
  <c r="AJ33" i="29"/>
  <c r="AH33" i="29"/>
  <c r="AF33" i="29"/>
  <c r="AG33" i="29" s="1"/>
  <c r="AC33" i="29" s="1"/>
  <c r="AE33" i="29"/>
  <c r="AD33" i="29"/>
  <c r="AB33" i="29"/>
  <c r="Z33" i="29"/>
  <c r="X33" i="29"/>
  <c r="W33" i="29"/>
  <c r="V33" i="29"/>
  <c r="T33" i="29"/>
  <c r="U33" i="29" s="1"/>
  <c r="R33" i="29"/>
  <c r="P33" i="29"/>
  <c r="O33" i="29"/>
  <c r="N33" i="29"/>
  <c r="Q33" i="29" s="1"/>
  <c r="L33" i="29"/>
  <c r="J33" i="29"/>
  <c r="H33" i="29"/>
  <c r="G33" i="29"/>
  <c r="I33" i="29" s="1"/>
  <c r="F33" i="29"/>
  <c r="D33" i="29"/>
  <c r="B33" i="29"/>
  <c r="BL32" i="29"/>
  <c r="BM32" i="29" s="1"/>
  <c r="BI32" i="29" s="1"/>
  <c r="BK32" i="29"/>
  <c r="BJ32" i="29"/>
  <c r="BH32" i="29"/>
  <c r="BF32" i="29"/>
  <c r="BG32" i="29" s="1"/>
  <c r="BD32" i="29"/>
  <c r="BC32" i="29"/>
  <c r="BB32" i="29"/>
  <c r="AZ32" i="29"/>
  <c r="BA32" i="29" s="1"/>
  <c r="AX32" i="29"/>
  <c r="AV32" i="29"/>
  <c r="AU32" i="29"/>
  <c r="AT32" i="29"/>
  <c r="AW32" i="29" s="1"/>
  <c r="AR32" i="29"/>
  <c r="AP32" i="29"/>
  <c r="AN32" i="29"/>
  <c r="AM32" i="29"/>
  <c r="AO32" i="29" s="1"/>
  <c r="AL32" i="29"/>
  <c r="AJ32" i="29"/>
  <c r="AH32" i="29"/>
  <c r="AF32" i="29"/>
  <c r="AG32" i="29" s="1"/>
  <c r="AC32" i="29" s="1"/>
  <c r="AE32" i="29"/>
  <c r="AD32" i="29"/>
  <c r="AB32" i="29"/>
  <c r="Z32" i="29"/>
  <c r="AA32" i="29" s="1"/>
  <c r="X32" i="29"/>
  <c r="W32" i="29"/>
  <c r="Y32" i="29" s="1"/>
  <c r="V32" i="29"/>
  <c r="T32" i="29"/>
  <c r="U32" i="29" s="1"/>
  <c r="R32" i="29"/>
  <c r="P32" i="29"/>
  <c r="O32" i="29"/>
  <c r="N32" i="29"/>
  <c r="Q32" i="29" s="1"/>
  <c r="K32" i="29" s="1"/>
  <c r="L32" i="29"/>
  <c r="J32" i="29"/>
  <c r="H32" i="29"/>
  <c r="G32" i="29"/>
  <c r="F32" i="29"/>
  <c r="D32" i="29"/>
  <c r="B32" i="29"/>
  <c r="BL31" i="29"/>
  <c r="BM31" i="29" s="1"/>
  <c r="BI31" i="29" s="1"/>
  <c r="BK31" i="29"/>
  <c r="BJ31" i="29"/>
  <c r="BH31" i="29"/>
  <c r="BF31" i="29"/>
  <c r="BG31" i="29" s="1"/>
  <c r="BD31" i="29"/>
  <c r="BC31" i="29"/>
  <c r="BB31" i="29"/>
  <c r="AZ31" i="29"/>
  <c r="BA31" i="29" s="1"/>
  <c r="AX31" i="29"/>
  <c r="AV31" i="29"/>
  <c r="AU31" i="29"/>
  <c r="AT31" i="29"/>
  <c r="AW31" i="29" s="1"/>
  <c r="AR31" i="29"/>
  <c r="AP31" i="29"/>
  <c r="AN31" i="29"/>
  <c r="AM31" i="29"/>
  <c r="AO31" i="29" s="1"/>
  <c r="AI31" i="29" s="1"/>
  <c r="AL31" i="29"/>
  <c r="AJ31" i="29"/>
  <c r="AH31" i="29"/>
  <c r="AF31" i="29"/>
  <c r="AE31" i="29"/>
  <c r="AD31" i="29"/>
  <c r="AB31" i="29"/>
  <c r="Z31" i="29"/>
  <c r="X31" i="29"/>
  <c r="W31" i="29"/>
  <c r="V31" i="29"/>
  <c r="T31" i="29"/>
  <c r="U31" i="29" s="1"/>
  <c r="R31" i="29"/>
  <c r="P31" i="29"/>
  <c r="O31" i="29"/>
  <c r="N31" i="29"/>
  <c r="Q31" i="29" s="1"/>
  <c r="M31" i="29" s="1"/>
  <c r="L31" i="29"/>
  <c r="J31" i="29"/>
  <c r="H31" i="29"/>
  <c r="G31" i="29"/>
  <c r="I31" i="29" s="1"/>
  <c r="E31" i="29" s="1"/>
  <c r="F31" i="29"/>
  <c r="D31" i="29"/>
  <c r="B31" i="29"/>
  <c r="BL30" i="29"/>
  <c r="BM30" i="29" s="1"/>
  <c r="BI30" i="29" s="1"/>
  <c r="BK30" i="29"/>
  <c r="BJ30" i="29"/>
  <c r="BH30" i="29"/>
  <c r="BF30" i="29"/>
  <c r="BG30" i="29" s="1"/>
  <c r="BD30" i="29"/>
  <c r="BC30" i="29"/>
  <c r="BE30" i="29" s="1"/>
  <c r="BB30" i="29"/>
  <c r="AZ30" i="29"/>
  <c r="BA30" i="29" s="1"/>
  <c r="AX30" i="29"/>
  <c r="AV30" i="29"/>
  <c r="AU30" i="29"/>
  <c r="AT30" i="29"/>
  <c r="AW30" i="29" s="1"/>
  <c r="AS30" i="29" s="1"/>
  <c r="AR30" i="29"/>
  <c r="AP30" i="29"/>
  <c r="AN30" i="29"/>
  <c r="AM30" i="29"/>
  <c r="AO30" i="29" s="1"/>
  <c r="AI30" i="29" s="1"/>
  <c r="AL30" i="29"/>
  <c r="AJ30" i="29"/>
  <c r="AH30" i="29"/>
  <c r="AF30" i="29"/>
  <c r="AG30" i="29" s="1"/>
  <c r="AC30" i="29" s="1"/>
  <c r="AE30" i="29"/>
  <c r="AD30" i="29"/>
  <c r="AB30" i="29"/>
  <c r="Z30" i="29"/>
  <c r="AA30" i="29" s="1"/>
  <c r="X30" i="29"/>
  <c r="W30" i="29"/>
  <c r="V30" i="29"/>
  <c r="T30" i="29"/>
  <c r="R30" i="29"/>
  <c r="P30" i="29"/>
  <c r="O30" i="29"/>
  <c r="N30" i="29"/>
  <c r="Q30" i="29" s="1"/>
  <c r="L30" i="29"/>
  <c r="J30" i="29"/>
  <c r="H30" i="29"/>
  <c r="G30" i="29"/>
  <c r="I30" i="29" s="1"/>
  <c r="F30" i="29"/>
  <c r="D30" i="29"/>
  <c r="B30" i="29"/>
  <c r="BL29" i="29"/>
  <c r="BM29" i="29" s="1"/>
  <c r="BI29" i="29" s="1"/>
  <c r="BK29" i="29"/>
  <c r="BJ29" i="29"/>
  <c r="BH29" i="29"/>
  <c r="BF29" i="29"/>
  <c r="BD29" i="29"/>
  <c r="BC29" i="29"/>
  <c r="BB29" i="29"/>
  <c r="AZ29" i="29"/>
  <c r="BA29" i="29" s="1"/>
  <c r="AX29" i="29"/>
  <c r="AV29" i="29"/>
  <c r="AU29" i="29"/>
  <c r="AT29" i="29"/>
  <c r="AW29" i="29" s="1"/>
  <c r="AR29" i="29"/>
  <c r="AP29" i="29"/>
  <c r="AN29" i="29"/>
  <c r="AM29" i="29"/>
  <c r="AO29" i="29" s="1"/>
  <c r="AL29" i="29"/>
  <c r="AJ29" i="29"/>
  <c r="AH29" i="29"/>
  <c r="AF29" i="29"/>
  <c r="AE29" i="29"/>
  <c r="AD29" i="29"/>
  <c r="AB29" i="29"/>
  <c r="Z29" i="29"/>
  <c r="X29" i="29"/>
  <c r="W29" i="29"/>
  <c r="V29" i="29"/>
  <c r="T29" i="29"/>
  <c r="U29" i="29" s="1"/>
  <c r="R29" i="29"/>
  <c r="P29" i="29"/>
  <c r="O29" i="29"/>
  <c r="N29" i="29"/>
  <c r="Q29" i="29" s="1"/>
  <c r="L29" i="29"/>
  <c r="J29" i="29"/>
  <c r="H29" i="29"/>
  <c r="G29" i="29"/>
  <c r="I29" i="29" s="1"/>
  <c r="F29" i="29"/>
  <c r="D29" i="29"/>
  <c r="B29" i="29"/>
  <c r="BL28" i="29"/>
  <c r="BM28" i="29" s="1"/>
  <c r="BI28" i="29" s="1"/>
  <c r="BK28" i="29"/>
  <c r="BJ28" i="29"/>
  <c r="BH28" i="29"/>
  <c r="BF28" i="29"/>
  <c r="BG28" i="29" s="1"/>
  <c r="BD28" i="29"/>
  <c r="BC28" i="29"/>
  <c r="BB28" i="29"/>
  <c r="AZ28" i="29"/>
  <c r="BA28" i="29" s="1"/>
  <c r="AX28" i="29"/>
  <c r="AV28" i="29"/>
  <c r="AU28" i="29"/>
  <c r="AT28" i="29"/>
  <c r="AW28" i="29" s="1"/>
  <c r="AS28" i="29" s="1"/>
  <c r="AR28" i="29"/>
  <c r="AP28" i="29"/>
  <c r="AN28" i="29"/>
  <c r="AM28" i="29"/>
  <c r="AO28" i="29" s="1"/>
  <c r="AL28" i="29"/>
  <c r="AJ28" i="29"/>
  <c r="AH28" i="29"/>
  <c r="AF28" i="29"/>
  <c r="AG28" i="29" s="1"/>
  <c r="AC28" i="29" s="1"/>
  <c r="AE28" i="29"/>
  <c r="AD28" i="29"/>
  <c r="AB28" i="29"/>
  <c r="Z28" i="29"/>
  <c r="AA28" i="29" s="1"/>
  <c r="X28" i="29"/>
  <c r="W28" i="29"/>
  <c r="Y28" i="29" s="1"/>
  <c r="V28" i="29"/>
  <c r="T28" i="29"/>
  <c r="R28" i="29"/>
  <c r="P28" i="29"/>
  <c r="O28" i="29"/>
  <c r="N28" i="29"/>
  <c r="Q28" i="29" s="1"/>
  <c r="M28" i="29" s="1"/>
  <c r="L28" i="29"/>
  <c r="J28" i="29"/>
  <c r="H28" i="29"/>
  <c r="G28" i="29"/>
  <c r="I28" i="29" s="1"/>
  <c r="F28" i="29"/>
  <c r="D28" i="29"/>
  <c r="B28" i="29"/>
  <c r="BL27" i="29"/>
  <c r="BK27" i="29"/>
  <c r="BJ27" i="29"/>
  <c r="BH27" i="29"/>
  <c r="BF27" i="29"/>
  <c r="BD27" i="29"/>
  <c r="BC27" i="29"/>
  <c r="BB27" i="29"/>
  <c r="AZ27" i="29"/>
  <c r="BA27" i="29" s="1"/>
  <c r="AX27" i="29"/>
  <c r="AV27" i="29"/>
  <c r="AU27" i="29"/>
  <c r="AT27" i="29"/>
  <c r="AW27" i="29" s="1"/>
  <c r="AR27" i="29"/>
  <c r="AP27" i="29"/>
  <c r="AN27" i="29"/>
  <c r="AM27" i="29"/>
  <c r="AO27" i="29" s="1"/>
  <c r="AI27" i="29" s="1"/>
  <c r="AL27" i="29"/>
  <c r="AJ27" i="29"/>
  <c r="AH27" i="29"/>
  <c r="AF27" i="29"/>
  <c r="AE27" i="29"/>
  <c r="AD27" i="29"/>
  <c r="AB27" i="29"/>
  <c r="Z27" i="29"/>
  <c r="X27" i="29"/>
  <c r="W27" i="29"/>
  <c r="V27" i="29"/>
  <c r="T27" i="29"/>
  <c r="U27" i="29" s="1"/>
  <c r="R27" i="29"/>
  <c r="P27" i="29"/>
  <c r="O27" i="29"/>
  <c r="N27" i="29"/>
  <c r="Q27" i="29" s="1"/>
  <c r="K27" i="29" s="1"/>
  <c r="L27" i="29"/>
  <c r="J27" i="29"/>
  <c r="H27" i="29"/>
  <c r="G27" i="29"/>
  <c r="I27" i="29" s="1"/>
  <c r="E27" i="29" s="1"/>
  <c r="F27" i="29"/>
  <c r="D27" i="29"/>
  <c r="B27" i="29"/>
  <c r="BL26" i="29"/>
  <c r="BM26" i="29" s="1"/>
  <c r="BI26" i="29" s="1"/>
  <c r="BK26" i="29"/>
  <c r="BJ26" i="29"/>
  <c r="BH26" i="29"/>
  <c r="BF26" i="29"/>
  <c r="BG26" i="29" s="1"/>
  <c r="BD26" i="29"/>
  <c r="BC26" i="29"/>
  <c r="BB26" i="29"/>
  <c r="AZ26" i="29"/>
  <c r="BA26" i="29" s="1"/>
  <c r="AX26" i="29"/>
  <c r="AV26" i="29"/>
  <c r="AU26" i="29"/>
  <c r="AT26" i="29"/>
  <c r="AW26" i="29" s="1"/>
  <c r="AR26" i="29"/>
  <c r="AP26" i="29"/>
  <c r="AN26" i="29"/>
  <c r="AM26" i="29"/>
  <c r="AO26" i="29" s="1"/>
  <c r="AI26" i="29" s="1"/>
  <c r="AL26" i="29"/>
  <c r="AJ26" i="29"/>
  <c r="AH26" i="29"/>
  <c r="AF26" i="29"/>
  <c r="AG26" i="29" s="1"/>
  <c r="AC26" i="29" s="1"/>
  <c r="AE26" i="29"/>
  <c r="AD26" i="29"/>
  <c r="AB26" i="29"/>
  <c r="Z26" i="29"/>
  <c r="AA26" i="29" s="1"/>
  <c r="X26" i="29"/>
  <c r="W26" i="29"/>
  <c r="Y26" i="29" s="1"/>
  <c r="V26" i="29"/>
  <c r="T26" i="29"/>
  <c r="U26" i="29" s="1"/>
  <c r="R26" i="29"/>
  <c r="P26" i="29"/>
  <c r="O26" i="29"/>
  <c r="N26" i="29"/>
  <c r="Q26" i="29" s="1"/>
  <c r="M26" i="29" s="1"/>
  <c r="L26" i="29"/>
  <c r="J26" i="29"/>
  <c r="H26" i="29"/>
  <c r="G26" i="29"/>
  <c r="I26" i="29" s="1"/>
  <c r="E26" i="29" s="1"/>
  <c r="F26" i="29"/>
  <c r="D26" i="29"/>
  <c r="B26" i="29"/>
  <c r="BL25" i="29"/>
  <c r="BM25" i="29" s="1"/>
  <c r="BI25" i="29" s="1"/>
  <c r="BK25" i="29"/>
  <c r="BJ25" i="29"/>
  <c r="BH25" i="29"/>
  <c r="BF25" i="29"/>
  <c r="BG25" i="29" s="1"/>
  <c r="BD25" i="29"/>
  <c r="BC25" i="29"/>
  <c r="BB25" i="29"/>
  <c r="AZ25" i="29"/>
  <c r="BA25" i="29" s="1"/>
  <c r="AX25" i="29"/>
  <c r="AV25" i="29"/>
  <c r="AU25" i="29"/>
  <c r="AT25" i="29"/>
  <c r="AW25" i="29" s="1"/>
  <c r="AR25" i="29"/>
  <c r="AP25" i="29"/>
  <c r="AN25" i="29"/>
  <c r="AM25" i="29"/>
  <c r="AO25" i="29" s="1"/>
  <c r="AI25" i="29" s="1"/>
  <c r="AL25" i="29"/>
  <c r="AJ25" i="29"/>
  <c r="AH25" i="29"/>
  <c r="AF25" i="29"/>
  <c r="AE25" i="29"/>
  <c r="AD25" i="29"/>
  <c r="AB25" i="29"/>
  <c r="Z25" i="29"/>
  <c r="X25" i="29"/>
  <c r="W25" i="29"/>
  <c r="V25" i="29"/>
  <c r="T25" i="29"/>
  <c r="U25" i="29" s="1"/>
  <c r="R25" i="29"/>
  <c r="P25" i="29"/>
  <c r="O25" i="29"/>
  <c r="N25" i="29"/>
  <c r="Q25" i="29" s="1"/>
  <c r="L25" i="29"/>
  <c r="J25" i="29"/>
  <c r="H25" i="29"/>
  <c r="G25" i="29"/>
  <c r="I25" i="29" s="1"/>
  <c r="E25" i="29" s="1"/>
  <c r="F25" i="29"/>
  <c r="D25" i="29"/>
  <c r="B25" i="29"/>
  <c r="BL24" i="29"/>
  <c r="BM24" i="29" s="1"/>
  <c r="BI24" i="29" s="1"/>
  <c r="BK24" i="29"/>
  <c r="BJ24" i="29"/>
  <c r="BH24" i="29"/>
  <c r="BF24" i="29"/>
  <c r="BG24" i="29" s="1"/>
  <c r="BD24" i="29"/>
  <c r="BC24" i="29"/>
  <c r="BE24" i="29" s="1"/>
  <c r="BB24" i="29"/>
  <c r="AZ24" i="29"/>
  <c r="BA24" i="29" s="1"/>
  <c r="AX24" i="29"/>
  <c r="AV24" i="29"/>
  <c r="AU24" i="29"/>
  <c r="AT24" i="29"/>
  <c r="AR24" i="29"/>
  <c r="AP24" i="29"/>
  <c r="AN24" i="29"/>
  <c r="AM24" i="29"/>
  <c r="AO24" i="29" s="1"/>
  <c r="AL24" i="29"/>
  <c r="AJ24" i="29"/>
  <c r="AH24" i="29"/>
  <c r="AF24" i="29"/>
  <c r="AG24" i="29" s="1"/>
  <c r="AC24" i="29" s="1"/>
  <c r="AE24" i="29"/>
  <c r="AD24" i="29"/>
  <c r="AB24" i="29"/>
  <c r="Z24" i="29"/>
  <c r="X24" i="29"/>
  <c r="W24" i="29"/>
  <c r="Y24" i="29" s="1"/>
  <c r="V24" i="29"/>
  <c r="T24" i="29"/>
  <c r="U24" i="29" s="1"/>
  <c r="R24" i="29"/>
  <c r="P24" i="29"/>
  <c r="O24" i="29"/>
  <c r="N24" i="29"/>
  <c r="Q24" i="29" s="1"/>
  <c r="L24" i="29"/>
  <c r="J24" i="29"/>
  <c r="H24" i="29"/>
  <c r="G24" i="29"/>
  <c r="I24" i="29" s="1"/>
  <c r="F24" i="29"/>
  <c r="D24" i="29"/>
  <c r="B24" i="29"/>
  <c r="BL23" i="29"/>
  <c r="BM23" i="29" s="1"/>
  <c r="BK23" i="29"/>
  <c r="BJ23" i="29"/>
  <c r="BH23" i="29"/>
  <c r="BF23" i="29"/>
  <c r="BD23" i="29"/>
  <c r="BC23" i="29"/>
  <c r="BB23" i="29"/>
  <c r="AZ23" i="29"/>
  <c r="BA23" i="29" s="1"/>
  <c r="AX23" i="29"/>
  <c r="AV23" i="29"/>
  <c r="AU23" i="29"/>
  <c r="AT23" i="29"/>
  <c r="AW23" i="29" s="1"/>
  <c r="AR23" i="29"/>
  <c r="AP23" i="29"/>
  <c r="AN23" i="29"/>
  <c r="AM23" i="29"/>
  <c r="AO23" i="29" s="1"/>
  <c r="AI23" i="29" s="1"/>
  <c r="AL23" i="29"/>
  <c r="AJ23" i="29"/>
  <c r="AH23" i="29"/>
  <c r="AF23" i="29"/>
  <c r="AG23" i="29" s="1"/>
  <c r="AC23" i="29" s="1"/>
  <c r="AE23" i="29"/>
  <c r="AD23" i="29"/>
  <c r="AB23" i="29"/>
  <c r="Z23" i="29"/>
  <c r="AA23" i="29" s="1"/>
  <c r="X23" i="29"/>
  <c r="W23" i="29"/>
  <c r="V23" i="29"/>
  <c r="T23" i="29"/>
  <c r="U23" i="29" s="1"/>
  <c r="R23" i="29"/>
  <c r="P23" i="29"/>
  <c r="O23" i="29"/>
  <c r="N23" i="29"/>
  <c r="Q23" i="29" s="1"/>
  <c r="M23" i="29" s="1"/>
  <c r="L23" i="29"/>
  <c r="J23" i="29"/>
  <c r="H23" i="29"/>
  <c r="G23" i="29"/>
  <c r="I23" i="29" s="1"/>
  <c r="C23" i="29" s="1"/>
  <c r="F23" i="29"/>
  <c r="D23" i="29"/>
  <c r="B23" i="29"/>
  <c r="BL22" i="29"/>
  <c r="BM22" i="29" s="1"/>
  <c r="BI22" i="29" s="1"/>
  <c r="BK22" i="29"/>
  <c r="BJ22" i="29"/>
  <c r="BH22" i="29"/>
  <c r="BF22" i="29"/>
  <c r="BG22" i="29" s="1"/>
  <c r="BD22" i="29"/>
  <c r="BC22" i="29"/>
  <c r="BB22" i="29"/>
  <c r="AZ22" i="29"/>
  <c r="AX22" i="29"/>
  <c r="AV22" i="29"/>
  <c r="AU22" i="29"/>
  <c r="AT22" i="29"/>
  <c r="AW22" i="29" s="1"/>
  <c r="AQ22" i="29" s="1"/>
  <c r="AR22" i="29"/>
  <c r="AP22" i="29"/>
  <c r="AN22" i="29"/>
  <c r="AM22" i="29"/>
  <c r="AO22" i="29" s="1"/>
  <c r="AI22" i="29" s="1"/>
  <c r="AL22" i="29"/>
  <c r="AJ22" i="29"/>
  <c r="AH22" i="29"/>
  <c r="AF22" i="29"/>
  <c r="AG22" i="29" s="1"/>
  <c r="AC22" i="29" s="1"/>
  <c r="AE22" i="29"/>
  <c r="AD22" i="29"/>
  <c r="AB22" i="29"/>
  <c r="Z22" i="29"/>
  <c r="AA22" i="29" s="1"/>
  <c r="X22" i="29"/>
  <c r="W22" i="29"/>
  <c r="V22" i="29"/>
  <c r="T22" i="29"/>
  <c r="U22" i="29" s="1"/>
  <c r="R22" i="29"/>
  <c r="P22" i="29"/>
  <c r="O22" i="29"/>
  <c r="N22" i="29"/>
  <c r="L22" i="29"/>
  <c r="J22" i="29"/>
  <c r="H22" i="29"/>
  <c r="G22" i="29"/>
  <c r="I22" i="29" s="1"/>
  <c r="F22" i="29"/>
  <c r="D22" i="29"/>
  <c r="B22" i="29"/>
  <c r="BL21" i="29"/>
  <c r="BM21" i="29" s="1"/>
  <c r="BI21" i="29" s="1"/>
  <c r="BK21" i="29"/>
  <c r="BJ21" i="29"/>
  <c r="BH21" i="29"/>
  <c r="BF21" i="29"/>
  <c r="BG21" i="29" s="1"/>
  <c r="BD21" i="29"/>
  <c r="BC21" i="29"/>
  <c r="BE21" i="29" s="1"/>
  <c r="BB21" i="29"/>
  <c r="AZ21" i="29"/>
  <c r="BA21" i="29" s="1"/>
  <c r="AX21" i="29"/>
  <c r="AV21" i="29"/>
  <c r="AU21" i="29"/>
  <c r="AT21" i="29"/>
  <c r="AW21" i="29" s="1"/>
  <c r="AQ21" i="29" s="1"/>
  <c r="AR21" i="29"/>
  <c r="AP21" i="29"/>
  <c r="AN21" i="29"/>
  <c r="AM21" i="29"/>
  <c r="AO21" i="29" s="1"/>
  <c r="AI21" i="29" s="1"/>
  <c r="AL21" i="29"/>
  <c r="AJ21" i="29"/>
  <c r="AH21" i="29"/>
  <c r="AF21" i="29"/>
  <c r="AG21" i="29" s="1"/>
  <c r="AC21" i="29" s="1"/>
  <c r="AE21" i="29"/>
  <c r="AD21" i="29"/>
  <c r="AB21" i="29"/>
  <c r="Z21" i="29"/>
  <c r="AA21" i="29" s="1"/>
  <c r="X21" i="29"/>
  <c r="W21" i="29"/>
  <c r="V21" i="29"/>
  <c r="T21" i="29"/>
  <c r="U21" i="29" s="1"/>
  <c r="R21" i="29"/>
  <c r="P21" i="29"/>
  <c r="O21" i="29"/>
  <c r="N21" i="29"/>
  <c r="Q21" i="29" s="1"/>
  <c r="K21" i="29" s="1"/>
  <c r="L21" i="29"/>
  <c r="J21" i="29"/>
  <c r="H21" i="29"/>
  <c r="G21" i="29"/>
  <c r="I21" i="29" s="1"/>
  <c r="F21" i="29"/>
  <c r="D21" i="29"/>
  <c r="B21" i="29"/>
  <c r="BL20" i="29"/>
  <c r="BM20" i="29" s="1"/>
  <c r="BI20" i="29" s="1"/>
  <c r="BK20" i="29"/>
  <c r="BJ20" i="29"/>
  <c r="BH20" i="29"/>
  <c r="BF20" i="29"/>
  <c r="BD20" i="29"/>
  <c r="BC20" i="29"/>
  <c r="BB20" i="29"/>
  <c r="AZ20" i="29"/>
  <c r="BA20" i="29" s="1"/>
  <c r="AX20" i="29"/>
  <c r="AV20" i="29"/>
  <c r="AU20" i="29"/>
  <c r="AT20" i="29"/>
  <c r="AW20" i="29" s="1"/>
  <c r="AS20" i="29" s="1"/>
  <c r="AR20" i="29"/>
  <c r="AP20" i="29"/>
  <c r="AN20" i="29"/>
  <c r="AM20" i="29"/>
  <c r="AO20" i="29" s="1"/>
  <c r="AK20" i="29" s="1"/>
  <c r="AL20" i="29"/>
  <c r="AJ20" i="29"/>
  <c r="AH20" i="29"/>
  <c r="AF20" i="29"/>
  <c r="AG20" i="29" s="1"/>
  <c r="AC20" i="29" s="1"/>
  <c r="AE20" i="29"/>
  <c r="AD20" i="29"/>
  <c r="AB20" i="29"/>
  <c r="Z20" i="29"/>
  <c r="X20" i="29"/>
  <c r="W20" i="29"/>
  <c r="V20" i="29"/>
  <c r="T20" i="29"/>
  <c r="U20" i="29" s="1"/>
  <c r="R20" i="29"/>
  <c r="P20" i="29"/>
  <c r="O20" i="29"/>
  <c r="N20" i="29"/>
  <c r="Q20" i="29" s="1"/>
  <c r="M20" i="29" s="1"/>
  <c r="L20" i="29"/>
  <c r="J20" i="29"/>
  <c r="H20" i="29"/>
  <c r="G20" i="29"/>
  <c r="I20" i="29" s="1"/>
  <c r="F20" i="29"/>
  <c r="D20" i="29"/>
  <c r="B20" i="29"/>
  <c r="BL19" i="29"/>
  <c r="BM19" i="29" s="1"/>
  <c r="BI19" i="29" s="1"/>
  <c r="BK19" i="29"/>
  <c r="BJ19" i="29"/>
  <c r="BH19" i="29"/>
  <c r="BF19" i="29"/>
  <c r="BG19" i="29" s="1"/>
  <c r="BD19" i="29"/>
  <c r="BC19" i="29"/>
  <c r="BE19" i="29" s="1"/>
  <c r="BB19" i="29"/>
  <c r="AZ19" i="29"/>
  <c r="BA19" i="29" s="1"/>
  <c r="AX19" i="29"/>
  <c r="AV19" i="29"/>
  <c r="AU19" i="29"/>
  <c r="AT19" i="29"/>
  <c r="AW19" i="29" s="1"/>
  <c r="AS19" i="29" s="1"/>
  <c r="AR19" i="29"/>
  <c r="AP19" i="29"/>
  <c r="AN19" i="29"/>
  <c r="AM19" i="29"/>
  <c r="AO19" i="29" s="1"/>
  <c r="AI19" i="29" s="1"/>
  <c r="AL19" i="29"/>
  <c r="AJ19" i="29"/>
  <c r="AH19" i="29"/>
  <c r="AF19" i="29"/>
  <c r="AE19" i="29"/>
  <c r="AD19" i="29"/>
  <c r="AB19" i="29"/>
  <c r="Z19" i="29"/>
  <c r="X19" i="29"/>
  <c r="W19" i="29"/>
  <c r="V19" i="29"/>
  <c r="T19" i="29"/>
  <c r="U19" i="29" s="1"/>
  <c r="R19" i="29"/>
  <c r="P19" i="29"/>
  <c r="O19" i="29"/>
  <c r="N19" i="29"/>
  <c r="Q19" i="29" s="1"/>
  <c r="K19" i="29" s="1"/>
  <c r="L19" i="29"/>
  <c r="J19" i="29"/>
  <c r="H19" i="29"/>
  <c r="G19" i="29"/>
  <c r="I19" i="29" s="1"/>
  <c r="F19" i="29"/>
  <c r="D19" i="29"/>
  <c r="B19" i="29"/>
  <c r="BL18" i="29"/>
  <c r="BM18" i="29" s="1"/>
  <c r="BI18" i="29" s="1"/>
  <c r="BK18" i="29"/>
  <c r="BJ18" i="29"/>
  <c r="BH18" i="29"/>
  <c r="BF18" i="29"/>
  <c r="BG18" i="29" s="1"/>
  <c r="BD18" i="29"/>
  <c r="BC18" i="29"/>
  <c r="BB18" i="29"/>
  <c r="AZ18" i="29"/>
  <c r="BA18" i="29" s="1"/>
  <c r="AX18" i="29"/>
  <c r="AV18" i="29"/>
  <c r="AU18" i="29"/>
  <c r="AT18" i="29"/>
  <c r="AW18" i="29" s="1"/>
  <c r="AS18" i="29" s="1"/>
  <c r="AR18" i="29"/>
  <c r="AP18" i="29"/>
  <c r="AN18" i="29"/>
  <c r="AM18" i="29"/>
  <c r="AO18" i="29" s="1"/>
  <c r="AL18" i="29"/>
  <c r="AJ18" i="29"/>
  <c r="AH18" i="29"/>
  <c r="AF18" i="29"/>
  <c r="AG18" i="29" s="1"/>
  <c r="AC18" i="29" s="1"/>
  <c r="AE18" i="29"/>
  <c r="AD18" i="29"/>
  <c r="AB18" i="29"/>
  <c r="Z18" i="29"/>
  <c r="AA18" i="29" s="1"/>
  <c r="X18" i="29"/>
  <c r="W18" i="29"/>
  <c r="Y18" i="29" s="1"/>
  <c r="V18" i="29"/>
  <c r="T18" i="29"/>
  <c r="U18" i="29" s="1"/>
  <c r="R18" i="29"/>
  <c r="P18" i="29"/>
  <c r="O18" i="29"/>
  <c r="N18" i="29"/>
  <c r="Q18" i="29" s="1"/>
  <c r="K18" i="29" s="1"/>
  <c r="L18" i="29"/>
  <c r="J18" i="29"/>
  <c r="H18" i="29"/>
  <c r="G18" i="29"/>
  <c r="I18" i="29" s="1"/>
  <c r="F18" i="29"/>
  <c r="D18" i="29"/>
  <c r="B18" i="29"/>
  <c r="BL17" i="29"/>
  <c r="BM17" i="29" s="1"/>
  <c r="BI17" i="29" s="1"/>
  <c r="BK17" i="29"/>
  <c r="BJ17" i="29"/>
  <c r="BH17" i="29"/>
  <c r="BF17" i="29"/>
  <c r="BD17" i="29"/>
  <c r="BC17" i="29"/>
  <c r="BB17" i="29"/>
  <c r="AZ17" i="29"/>
  <c r="BA17" i="29" s="1"/>
  <c r="AX17" i="29"/>
  <c r="AV17" i="29"/>
  <c r="AU17" i="29"/>
  <c r="AT17" i="29"/>
  <c r="AW17" i="29" s="1"/>
  <c r="AR17" i="29"/>
  <c r="AP17" i="29"/>
  <c r="AN17" i="29"/>
  <c r="AM17" i="29"/>
  <c r="AO17" i="29" s="1"/>
  <c r="AK17" i="29" s="1"/>
  <c r="AL17" i="29"/>
  <c r="AJ17" i="29"/>
  <c r="AH17" i="29"/>
  <c r="AF17" i="29"/>
  <c r="AG17" i="29" s="1"/>
  <c r="AC17" i="29" s="1"/>
  <c r="AE17" i="29"/>
  <c r="AD17" i="29"/>
  <c r="AB17" i="29"/>
  <c r="Z17" i="29"/>
  <c r="X17" i="29"/>
  <c r="W17" i="29"/>
  <c r="Y17" i="29" s="1"/>
  <c r="V17" i="29"/>
  <c r="T17" i="29"/>
  <c r="U17" i="29" s="1"/>
  <c r="R17" i="29"/>
  <c r="P17" i="29"/>
  <c r="O17" i="29"/>
  <c r="N17" i="29"/>
  <c r="Q17" i="29" s="1"/>
  <c r="K17" i="29" s="1"/>
  <c r="L17" i="29"/>
  <c r="J17" i="29"/>
  <c r="H17" i="29"/>
  <c r="G17" i="29"/>
  <c r="I17" i="29" s="1"/>
  <c r="F17" i="29"/>
  <c r="D17" i="29"/>
  <c r="B17" i="29"/>
  <c r="BL16" i="29"/>
  <c r="BM16" i="29" s="1"/>
  <c r="BI16" i="29" s="1"/>
  <c r="BK16" i="29"/>
  <c r="BJ16" i="29"/>
  <c r="BH16" i="29"/>
  <c r="BF16" i="29"/>
  <c r="BG16" i="29" s="1"/>
  <c r="BD16" i="29"/>
  <c r="BC16" i="29"/>
  <c r="BE16" i="29" s="1"/>
  <c r="BB16" i="29"/>
  <c r="AZ16" i="29"/>
  <c r="BA16" i="29" s="1"/>
  <c r="AX16" i="29"/>
  <c r="AV16" i="29"/>
  <c r="AU16" i="29"/>
  <c r="AT16" i="29"/>
  <c r="AW16" i="29" s="1"/>
  <c r="AR16" i="29"/>
  <c r="AP16" i="29"/>
  <c r="AN16" i="29"/>
  <c r="AM16" i="29"/>
  <c r="AO16" i="29" s="1"/>
  <c r="AL16" i="29"/>
  <c r="AJ16" i="29"/>
  <c r="AH16" i="29"/>
  <c r="AF16" i="29"/>
  <c r="AE16" i="29"/>
  <c r="AD16" i="29"/>
  <c r="AB16" i="29"/>
  <c r="Z16" i="29"/>
  <c r="X16" i="29"/>
  <c r="W16" i="29"/>
  <c r="V16" i="29"/>
  <c r="T16" i="29"/>
  <c r="U16" i="29" s="1"/>
  <c r="R16" i="29"/>
  <c r="P16" i="29"/>
  <c r="O16" i="29"/>
  <c r="N16" i="29"/>
  <c r="Q16" i="29" s="1"/>
  <c r="M16" i="29" s="1"/>
  <c r="L16" i="29"/>
  <c r="J16" i="29"/>
  <c r="H16" i="29"/>
  <c r="G16" i="29"/>
  <c r="I16" i="29" s="1"/>
  <c r="C16" i="29" s="1"/>
  <c r="F16" i="29"/>
  <c r="D16" i="29"/>
  <c r="B16" i="29"/>
  <c r="BL15" i="29"/>
  <c r="BK15" i="29"/>
  <c r="BJ15" i="29"/>
  <c r="BH15" i="29"/>
  <c r="BF15" i="29"/>
  <c r="BD15" i="29"/>
  <c r="BC15" i="29"/>
  <c r="BB15" i="29"/>
  <c r="AZ15" i="29"/>
  <c r="BA15" i="29" s="1"/>
  <c r="AX15" i="29"/>
  <c r="AV15" i="29"/>
  <c r="AU15" i="29"/>
  <c r="AT15" i="29"/>
  <c r="AW15" i="29" s="1"/>
  <c r="AS15" i="29" s="1"/>
  <c r="AR15" i="29"/>
  <c r="AP15" i="29"/>
  <c r="AN15" i="29"/>
  <c r="AM15" i="29"/>
  <c r="AO15" i="29" s="1"/>
  <c r="AI15" i="29" s="1"/>
  <c r="AL15" i="29"/>
  <c r="AJ15" i="29"/>
  <c r="AH15" i="29"/>
  <c r="AF15" i="29"/>
  <c r="AE15" i="29"/>
  <c r="AD15" i="29"/>
  <c r="AB15" i="29"/>
  <c r="Z15" i="29"/>
  <c r="X15" i="29"/>
  <c r="W15" i="29"/>
  <c r="V15" i="29"/>
  <c r="T15" i="29"/>
  <c r="U15" i="29" s="1"/>
  <c r="R15" i="29"/>
  <c r="P15" i="29"/>
  <c r="O15" i="29"/>
  <c r="N15" i="29"/>
  <c r="Q15" i="29" s="1"/>
  <c r="M15" i="29" s="1"/>
  <c r="L15" i="29"/>
  <c r="J15" i="29"/>
  <c r="H15" i="29"/>
  <c r="G15" i="29"/>
  <c r="I15" i="29" s="1"/>
  <c r="C15" i="29" s="1"/>
  <c r="F15" i="29"/>
  <c r="D15" i="29"/>
  <c r="B15" i="29"/>
  <c r="BL14" i="29"/>
  <c r="BM14" i="29" s="1"/>
  <c r="BK14" i="29"/>
  <c r="BJ14" i="29"/>
  <c r="BH14" i="29"/>
  <c r="BF14" i="29"/>
  <c r="BG14" i="29" s="1"/>
  <c r="BD14" i="29"/>
  <c r="BC14" i="29"/>
  <c r="BE14" i="29" s="1"/>
  <c r="BB14" i="29"/>
  <c r="AZ14" i="29"/>
  <c r="BA14" i="29" s="1"/>
  <c r="AX14" i="29"/>
  <c r="AV14" i="29"/>
  <c r="AU14" i="29"/>
  <c r="AT14" i="29"/>
  <c r="AW14" i="29" s="1"/>
  <c r="AS14" i="29" s="1"/>
  <c r="AR14" i="29"/>
  <c r="AP14" i="29"/>
  <c r="AN14" i="29"/>
  <c r="AM14" i="29"/>
  <c r="AO14" i="29" s="1"/>
  <c r="AL14" i="29"/>
  <c r="AJ14" i="29"/>
  <c r="AH14" i="29"/>
  <c r="AF14" i="29"/>
  <c r="AG14" i="29" s="1"/>
  <c r="AC14" i="29" s="1"/>
  <c r="AE14" i="29"/>
  <c r="AD14" i="29"/>
  <c r="AB14" i="29"/>
  <c r="Z14" i="29"/>
  <c r="AA14" i="29" s="1"/>
  <c r="X14" i="29"/>
  <c r="W14" i="29"/>
  <c r="V14" i="29"/>
  <c r="T14" i="29"/>
  <c r="U14" i="29" s="1"/>
  <c r="R14" i="29"/>
  <c r="P14" i="29"/>
  <c r="O14" i="29"/>
  <c r="N14" i="29"/>
  <c r="Q14" i="29" s="1"/>
  <c r="M14" i="29" s="1"/>
  <c r="L14" i="29"/>
  <c r="J14" i="29"/>
  <c r="H14" i="29"/>
  <c r="G14" i="29"/>
  <c r="I14" i="29" s="1"/>
  <c r="C14" i="29" s="1"/>
  <c r="F14" i="29"/>
  <c r="D14" i="29"/>
  <c r="B14" i="29"/>
  <c r="BL13" i="29"/>
  <c r="BK13" i="29"/>
  <c r="BJ13" i="29"/>
  <c r="BH13" i="29"/>
  <c r="BF13" i="29"/>
  <c r="BD13" i="29"/>
  <c r="BC13" i="29"/>
  <c r="BB13" i="29"/>
  <c r="AZ13" i="29"/>
  <c r="BA13" i="29" s="1"/>
  <c r="AX13" i="29"/>
  <c r="AV13" i="29"/>
  <c r="AU13" i="29"/>
  <c r="AT13" i="29"/>
  <c r="AW13" i="29" s="1"/>
  <c r="AS13" i="29" s="1"/>
  <c r="AR13" i="29"/>
  <c r="AP13" i="29"/>
  <c r="AN13" i="29"/>
  <c r="AM13" i="29"/>
  <c r="AO13" i="29" s="1"/>
  <c r="AI13" i="29" s="1"/>
  <c r="AL13" i="29"/>
  <c r="AJ13" i="29"/>
  <c r="AH13" i="29"/>
  <c r="AF13" i="29"/>
  <c r="AE13" i="29"/>
  <c r="AD13" i="29"/>
  <c r="AB13" i="29"/>
  <c r="Z13" i="29"/>
  <c r="X13" i="29"/>
  <c r="W13" i="29"/>
  <c r="Y13" i="29" s="1"/>
  <c r="V13" i="29"/>
  <c r="T13" i="29"/>
  <c r="U13" i="29" s="1"/>
  <c r="R13" i="29"/>
  <c r="P13" i="29"/>
  <c r="O13" i="29"/>
  <c r="N13" i="29"/>
  <c r="Q13" i="29" s="1"/>
  <c r="M13" i="29" s="1"/>
  <c r="L13" i="29"/>
  <c r="J13" i="29"/>
  <c r="H13" i="29"/>
  <c r="G13" i="29"/>
  <c r="I13" i="29" s="1"/>
  <c r="E13" i="29" s="1"/>
  <c r="F13" i="29"/>
  <c r="D13" i="29"/>
  <c r="B13" i="29"/>
  <c r="BL12" i="29"/>
  <c r="BM12" i="29" s="1"/>
  <c r="BI12" i="29" s="1"/>
  <c r="BK12" i="29"/>
  <c r="BJ12" i="29"/>
  <c r="BH12" i="29"/>
  <c r="BF12" i="29"/>
  <c r="BD12" i="29"/>
  <c r="BC12" i="29"/>
  <c r="BE12" i="29" s="1"/>
  <c r="BB12" i="29"/>
  <c r="AZ12" i="29"/>
  <c r="BA12" i="29" s="1"/>
  <c r="AX12" i="29"/>
  <c r="AV12" i="29"/>
  <c r="AU12" i="29"/>
  <c r="AT12" i="29"/>
  <c r="AW12" i="29" s="1"/>
  <c r="AR12" i="29"/>
  <c r="AP12" i="29"/>
  <c r="AN12" i="29"/>
  <c r="AM12" i="29"/>
  <c r="AL12" i="29"/>
  <c r="AJ12" i="29"/>
  <c r="AH12" i="29"/>
  <c r="AF12" i="29"/>
  <c r="AE12" i="29"/>
  <c r="AD12" i="29"/>
  <c r="AB12" i="29"/>
  <c r="Z12" i="29"/>
  <c r="X12" i="29"/>
  <c r="W12" i="29"/>
  <c r="V12" i="29"/>
  <c r="T12" i="29"/>
  <c r="R12" i="29"/>
  <c r="P12" i="29"/>
  <c r="O12" i="29"/>
  <c r="N12" i="29"/>
  <c r="Q12" i="29" s="1"/>
  <c r="L12" i="29"/>
  <c r="J12" i="29"/>
  <c r="H12" i="29"/>
  <c r="G12" i="29"/>
  <c r="I12" i="29" s="1"/>
  <c r="F12" i="29"/>
  <c r="D12" i="29"/>
  <c r="B12" i="29"/>
  <c r="BL11" i="29"/>
  <c r="BM11" i="29" s="1"/>
  <c r="BK11" i="29"/>
  <c r="BJ11" i="29"/>
  <c r="BH11" i="29"/>
  <c r="BF11" i="29"/>
  <c r="BD11" i="29"/>
  <c r="BC11" i="29"/>
  <c r="BB11" i="29"/>
  <c r="AZ11" i="29"/>
  <c r="BA11" i="29" s="1"/>
  <c r="AX11" i="29"/>
  <c r="AV11" i="29"/>
  <c r="AU11" i="29"/>
  <c r="AT11" i="29"/>
  <c r="AW11" i="29" s="1"/>
  <c r="AQ11" i="29" s="1"/>
  <c r="AR11" i="29"/>
  <c r="AP11" i="29"/>
  <c r="AN11" i="29"/>
  <c r="AM11" i="29"/>
  <c r="AO11" i="29" s="1"/>
  <c r="AK11" i="29" s="1"/>
  <c r="AL11" i="29"/>
  <c r="AJ11" i="29"/>
  <c r="AH11" i="29"/>
  <c r="AF11" i="29"/>
  <c r="AE11" i="29"/>
  <c r="AD11" i="29"/>
  <c r="AB11" i="29"/>
  <c r="Z11" i="29"/>
  <c r="X11" i="29"/>
  <c r="W11" i="29"/>
  <c r="Y11" i="29" s="1"/>
  <c r="V11" i="29"/>
  <c r="T11" i="29"/>
  <c r="U11" i="29" s="1"/>
  <c r="R11" i="29"/>
  <c r="P11" i="29"/>
  <c r="O11" i="29"/>
  <c r="N11" i="29"/>
  <c r="Q11" i="29" s="1"/>
  <c r="L11" i="29"/>
  <c r="J11" i="29"/>
  <c r="H11" i="29"/>
  <c r="G11" i="29"/>
  <c r="F11" i="29"/>
  <c r="D11" i="29"/>
  <c r="B11" i="29"/>
  <c r="BL10" i="29"/>
  <c r="BM10" i="29" s="1"/>
  <c r="BI10" i="29" s="1"/>
  <c r="BK10" i="29"/>
  <c r="BJ10" i="29"/>
  <c r="BH10" i="29"/>
  <c r="BF10" i="29"/>
  <c r="BG10" i="29" s="1"/>
  <c r="BD10" i="29"/>
  <c r="BC10" i="29"/>
  <c r="BB10" i="29"/>
  <c r="AZ10" i="29"/>
  <c r="BA10" i="29" s="1"/>
  <c r="AX10" i="29"/>
  <c r="AV10" i="29"/>
  <c r="AU10" i="29"/>
  <c r="AT10" i="29"/>
  <c r="AW10" i="29" s="1"/>
  <c r="AS10" i="29" s="1"/>
  <c r="AR10" i="29"/>
  <c r="AP10" i="29"/>
  <c r="AN10" i="29"/>
  <c r="AM10" i="29"/>
  <c r="AO10" i="29" s="1"/>
  <c r="AI10" i="29" s="1"/>
  <c r="AL10" i="29"/>
  <c r="AJ10" i="29"/>
  <c r="AH10" i="29"/>
  <c r="AF10" i="29"/>
  <c r="AG10" i="29" s="1"/>
  <c r="AC10" i="29" s="1"/>
  <c r="AE10" i="29"/>
  <c r="AD10" i="29"/>
  <c r="AB10" i="29"/>
  <c r="Z10" i="29"/>
  <c r="AA10" i="29" s="1"/>
  <c r="X10" i="29"/>
  <c r="W10" i="29"/>
  <c r="V10" i="29"/>
  <c r="T10" i="29"/>
  <c r="U10" i="29" s="1"/>
  <c r="R10" i="29"/>
  <c r="P10" i="29"/>
  <c r="O10" i="29"/>
  <c r="N10" i="29"/>
  <c r="Q10" i="29" s="1"/>
  <c r="L10" i="29"/>
  <c r="J10" i="29"/>
  <c r="H10" i="29"/>
  <c r="G10" i="29"/>
  <c r="I10" i="29" s="1"/>
  <c r="C10" i="29" s="1"/>
  <c r="F10" i="29"/>
  <c r="D10" i="29"/>
  <c r="B10" i="29"/>
  <c r="BL9" i="29"/>
  <c r="BM9" i="29" s="1"/>
  <c r="BI9" i="29" s="1"/>
  <c r="BK9" i="29"/>
  <c r="BJ9" i="29"/>
  <c r="BH9" i="29"/>
  <c r="BF9" i="29"/>
  <c r="BG9" i="29" s="1"/>
  <c r="BD9" i="29"/>
  <c r="BC9" i="29"/>
  <c r="BB9" i="29"/>
  <c r="AZ9" i="29"/>
  <c r="BA9" i="29" s="1"/>
  <c r="AX9" i="29"/>
  <c r="AV9" i="29"/>
  <c r="AU9" i="29"/>
  <c r="AT9" i="29"/>
  <c r="AW9" i="29" s="1"/>
  <c r="AS9" i="29" s="1"/>
  <c r="AR9" i="29"/>
  <c r="AP9" i="29"/>
  <c r="AN9" i="29"/>
  <c r="AM9" i="29"/>
  <c r="AO9" i="29" s="1"/>
  <c r="AL9" i="29"/>
  <c r="AJ9" i="29"/>
  <c r="AH9" i="29"/>
  <c r="AF9" i="29"/>
  <c r="AE9" i="29"/>
  <c r="AD9" i="29"/>
  <c r="AB9" i="29"/>
  <c r="Z9" i="29"/>
  <c r="X9" i="29"/>
  <c r="W9" i="29"/>
  <c r="V9" i="29"/>
  <c r="T9" i="29"/>
  <c r="U9" i="29" s="1"/>
  <c r="R9" i="29"/>
  <c r="P9" i="29"/>
  <c r="O9" i="29"/>
  <c r="N9" i="29"/>
  <c r="Q9" i="29" s="1"/>
  <c r="M9" i="29" s="1"/>
  <c r="L9" i="29"/>
  <c r="J9" i="29"/>
  <c r="H9" i="29"/>
  <c r="G9" i="29"/>
  <c r="I9" i="29" s="1"/>
  <c r="F9" i="29"/>
  <c r="D9" i="29"/>
  <c r="B9" i="29"/>
  <c r="BL8" i="29"/>
  <c r="BK8" i="29"/>
  <c r="BJ8" i="29"/>
  <c r="BH8" i="29"/>
  <c r="BF8" i="29"/>
  <c r="BD8" i="29"/>
  <c r="BC8" i="29"/>
  <c r="BE8" i="29" s="1"/>
  <c r="BB8" i="29"/>
  <c r="AZ8" i="29"/>
  <c r="BA8" i="29" s="1"/>
  <c r="AX8" i="29"/>
  <c r="AV8" i="29"/>
  <c r="AU8" i="29"/>
  <c r="AT8" i="29"/>
  <c r="AW8" i="29" s="1"/>
  <c r="AS8" i="29" s="1"/>
  <c r="AR8" i="29"/>
  <c r="AP8" i="29"/>
  <c r="AN8" i="29"/>
  <c r="AM8" i="29"/>
  <c r="AO8" i="29" s="1"/>
  <c r="AI8" i="29" s="1"/>
  <c r="AL8" i="29"/>
  <c r="AJ8" i="29"/>
  <c r="AH8" i="29"/>
  <c r="AF8" i="29"/>
  <c r="AE8" i="29"/>
  <c r="AD8" i="29"/>
  <c r="AB8" i="29"/>
  <c r="Z8" i="29"/>
  <c r="X8" i="29"/>
  <c r="W8" i="29"/>
  <c r="Y8" i="29" s="1"/>
  <c r="V8" i="29"/>
  <c r="T8" i="29"/>
  <c r="U8" i="29" s="1"/>
  <c r="R8" i="29"/>
  <c r="P8" i="29"/>
  <c r="O8" i="29"/>
  <c r="N8" i="29"/>
  <c r="Q8" i="29" s="1"/>
  <c r="M8" i="29" s="1"/>
  <c r="L8" i="29"/>
  <c r="J8" i="29"/>
  <c r="H8" i="29"/>
  <c r="G8" i="29"/>
  <c r="I8" i="29" s="1"/>
  <c r="C8" i="29" s="1"/>
  <c r="F8" i="29"/>
  <c r="D8" i="29"/>
  <c r="B8" i="29"/>
  <c r="BL7" i="29"/>
  <c r="BK7" i="29"/>
  <c r="BJ7" i="29"/>
  <c r="BH7" i="29"/>
  <c r="BF7" i="29"/>
  <c r="BD7" i="29"/>
  <c r="BC7" i="29"/>
  <c r="BE7" i="29" s="1"/>
  <c r="BB7" i="29"/>
  <c r="AZ7" i="29"/>
  <c r="BA7" i="29" s="1"/>
  <c r="AX7" i="29"/>
  <c r="AV7" i="29"/>
  <c r="AU7" i="29"/>
  <c r="AT7" i="29"/>
  <c r="AW7" i="29" s="1"/>
  <c r="AQ7" i="29" s="1"/>
  <c r="AR7" i="29"/>
  <c r="AP7" i="29"/>
  <c r="AN7" i="29"/>
  <c r="AM7" i="29"/>
  <c r="AO7" i="29" s="1"/>
  <c r="AL7" i="29"/>
  <c r="AJ7" i="29"/>
  <c r="AH7" i="29"/>
  <c r="AF7" i="29"/>
  <c r="AE7" i="29"/>
  <c r="AD7" i="29"/>
  <c r="AB7" i="29"/>
  <c r="Z7" i="29"/>
  <c r="X7" i="29"/>
  <c r="W7" i="29"/>
  <c r="V7" i="29"/>
  <c r="T7" i="29"/>
  <c r="U7" i="29" s="1"/>
  <c r="R7" i="29"/>
  <c r="P7" i="29"/>
  <c r="O7" i="29"/>
  <c r="N7" i="29"/>
  <c r="Q7" i="29" s="1"/>
  <c r="L7" i="29"/>
  <c r="J7" i="29"/>
  <c r="H7" i="29"/>
  <c r="G7" i="29"/>
  <c r="I7" i="29" s="1"/>
  <c r="F7" i="29"/>
  <c r="D7" i="29"/>
  <c r="B7" i="29"/>
  <c r="BL6" i="29"/>
  <c r="BK6" i="29"/>
  <c r="BJ6" i="29"/>
  <c r="BH6" i="29"/>
  <c r="BF6" i="29"/>
  <c r="BD6" i="29"/>
  <c r="BC6" i="29"/>
  <c r="BB6" i="29"/>
  <c r="AZ6" i="29"/>
  <c r="BA6" i="29" s="1"/>
  <c r="AX6" i="29"/>
  <c r="AV6" i="29"/>
  <c r="AU6" i="29"/>
  <c r="AT6" i="29"/>
  <c r="AW6" i="29" s="1"/>
  <c r="AR6" i="29"/>
  <c r="AP6" i="29"/>
  <c r="AN6" i="29"/>
  <c r="AM6" i="29"/>
  <c r="AO6" i="29" s="1"/>
  <c r="AL6" i="29"/>
  <c r="AJ6" i="29"/>
  <c r="AH6" i="29"/>
  <c r="AF6" i="29"/>
  <c r="AG6" i="29" s="1"/>
  <c r="AC6" i="29" s="1"/>
  <c r="AE6" i="29"/>
  <c r="AD6" i="29"/>
  <c r="AB6" i="29"/>
  <c r="Z6" i="29"/>
  <c r="X6" i="29"/>
  <c r="W6" i="29"/>
  <c r="V6" i="29"/>
  <c r="T6" i="29"/>
  <c r="U6" i="29" s="1"/>
  <c r="R6" i="29"/>
  <c r="P6" i="29"/>
  <c r="O6" i="29"/>
  <c r="N6" i="29"/>
  <c r="Q6" i="29" s="1"/>
  <c r="K6" i="29" s="1"/>
  <c r="L6" i="29"/>
  <c r="J6" i="29"/>
  <c r="H6" i="29"/>
  <c r="G6" i="29"/>
  <c r="F6" i="29"/>
  <c r="D6" i="29"/>
  <c r="B6" i="29"/>
  <c r="BL5" i="29"/>
  <c r="BK5" i="29"/>
  <c r="BJ5" i="29"/>
  <c r="BH5" i="29"/>
  <c r="BF5" i="29"/>
  <c r="BD5" i="29"/>
  <c r="BC5" i="29"/>
  <c r="BE5" i="29" s="1"/>
  <c r="BB5" i="29"/>
  <c r="AZ5" i="29"/>
  <c r="BA5" i="29" s="1"/>
  <c r="AX5" i="29"/>
  <c r="AV5" i="29"/>
  <c r="AU5" i="29"/>
  <c r="AT5" i="29"/>
  <c r="AW5" i="29" s="1"/>
  <c r="AS5" i="29" s="1"/>
  <c r="AR5" i="29"/>
  <c r="AP5" i="29"/>
  <c r="AN5" i="29"/>
  <c r="AM5" i="29"/>
  <c r="AO5" i="29" s="1"/>
  <c r="AI5" i="29" s="1"/>
  <c r="AL5" i="29"/>
  <c r="AJ5" i="29"/>
  <c r="AH5" i="29"/>
  <c r="AF5" i="29"/>
  <c r="AG5" i="29" s="1"/>
  <c r="AC5" i="29" s="1"/>
  <c r="AE5" i="29"/>
  <c r="AD5" i="29"/>
  <c r="AB5" i="29"/>
  <c r="Z5" i="29"/>
  <c r="AA5" i="29" s="1"/>
  <c r="X5" i="29"/>
  <c r="W5" i="29"/>
  <c r="V5" i="29"/>
  <c r="T5" i="29"/>
  <c r="U5" i="29" s="1"/>
  <c r="R5" i="29"/>
  <c r="P5" i="29"/>
  <c r="O5" i="29"/>
  <c r="N5" i="29"/>
  <c r="Q5" i="29" s="1"/>
  <c r="M5" i="29" s="1"/>
  <c r="L5" i="29"/>
  <c r="J5" i="29"/>
  <c r="H5" i="29"/>
  <c r="G5" i="29"/>
  <c r="I5" i="29" s="1"/>
  <c r="E5" i="29" s="1"/>
  <c r="F5" i="29"/>
  <c r="D5" i="29"/>
  <c r="B5" i="29"/>
  <c r="BL4" i="29"/>
  <c r="BK4" i="29"/>
  <c r="BJ4" i="29"/>
  <c r="BH4" i="29"/>
  <c r="BF4" i="29"/>
  <c r="BD4" i="29"/>
  <c r="BC4" i="29"/>
  <c r="BB4" i="29"/>
  <c r="AZ4" i="29"/>
  <c r="AX4" i="29"/>
  <c r="AV4" i="29"/>
  <c r="AU4" i="29"/>
  <c r="AT4" i="29"/>
  <c r="AW4" i="29" s="1"/>
  <c r="AQ4" i="29" s="1"/>
  <c r="AP4" i="29"/>
  <c r="AN4" i="29"/>
  <c r="AM4" i="29"/>
  <c r="AO4" i="29" s="1"/>
  <c r="AI4" i="29" s="1"/>
  <c r="AL4" i="29"/>
  <c r="AJ4" i="29"/>
  <c r="AH4" i="29"/>
  <c r="AF4" i="29"/>
  <c r="AG4" i="29" s="1"/>
  <c r="AC4" i="29" s="1"/>
  <c r="AE4" i="29"/>
  <c r="AD4" i="29"/>
  <c r="AB4" i="29"/>
  <c r="Z4" i="29"/>
  <c r="AA4" i="29" s="1"/>
  <c r="X4" i="29"/>
  <c r="W4" i="29"/>
  <c r="V4" i="29"/>
  <c r="T4" i="29"/>
  <c r="U4" i="29" s="1"/>
  <c r="R4" i="29"/>
  <c r="P4" i="29"/>
  <c r="O4" i="29"/>
  <c r="N4" i="29"/>
  <c r="Q4" i="29" s="1"/>
  <c r="M4" i="29" s="1"/>
  <c r="L4" i="29"/>
  <c r="J4" i="29"/>
  <c r="H4" i="29"/>
  <c r="G4" i="29"/>
  <c r="I4" i="29" s="1"/>
  <c r="C4" i="29" s="1"/>
  <c r="F4" i="29"/>
  <c r="D4" i="29"/>
  <c r="B4" i="29"/>
  <c r="A290" i="22"/>
  <c r="A269" i="22"/>
  <c r="A248" i="22"/>
  <c r="A185" i="22"/>
  <c r="A164" i="22"/>
  <c r="A142" i="22"/>
  <c r="A121" i="22"/>
  <c r="A100" i="22"/>
  <c r="A79" i="22"/>
  <c r="A58" i="22"/>
  <c r="A37" i="22"/>
  <c r="A16" i="22"/>
  <c r="A137" i="20"/>
  <c r="A116" i="20"/>
  <c r="A95" i="20"/>
  <c r="A74" i="20"/>
  <c r="A53" i="20"/>
  <c r="A32" i="20"/>
  <c r="A138" i="19"/>
  <c r="A117" i="19"/>
  <c r="A96" i="19"/>
  <c r="A75" i="19"/>
  <c r="A54" i="19"/>
  <c r="A33" i="19"/>
  <c r="A12" i="19"/>
  <c r="A137" i="18"/>
  <c r="A116" i="18"/>
  <c r="A95" i="18"/>
  <c r="A74" i="18"/>
  <c r="A53" i="18"/>
  <c r="A32" i="18"/>
  <c r="A11" i="18"/>
  <c r="A137" i="17"/>
  <c r="A116" i="17"/>
  <c r="A95" i="17"/>
  <c r="A74" i="17"/>
  <c r="A53" i="17"/>
  <c r="A32" i="17"/>
  <c r="A11" i="17"/>
  <c r="A310" i="22"/>
  <c r="A309" i="22"/>
  <c r="A308" i="22"/>
  <c r="A307" i="22"/>
  <c r="A306" i="22"/>
  <c r="A305" i="22"/>
  <c r="A304" i="22"/>
  <c r="A303" i="22"/>
  <c r="A302" i="22"/>
  <c r="A301" i="22"/>
  <c r="A300" i="22"/>
  <c r="A299" i="22"/>
  <c r="A298" i="22"/>
  <c r="A297" i="22"/>
  <c r="A296" i="22"/>
  <c r="A295" i="22"/>
  <c r="A294" i="22"/>
  <c r="A293" i="22"/>
  <c r="A292" i="22"/>
  <c r="A291" i="22"/>
  <c r="A289" i="22"/>
  <c r="A288" i="22"/>
  <c r="A287" i="22"/>
  <c r="A286" i="22"/>
  <c r="A285" i="22"/>
  <c r="A284" i="22"/>
  <c r="A283" i="22"/>
  <c r="A282" i="22"/>
  <c r="A281" i="22"/>
  <c r="A280" i="22"/>
  <c r="A279" i="22"/>
  <c r="A278" i="22"/>
  <c r="A277" i="22"/>
  <c r="A276" i="22"/>
  <c r="A275" i="22"/>
  <c r="A274" i="22"/>
  <c r="A273" i="22"/>
  <c r="A272" i="22"/>
  <c r="A271" i="22"/>
  <c r="A270" i="22"/>
  <c r="A268" i="22"/>
  <c r="A267" i="22"/>
  <c r="A266" i="22"/>
  <c r="A265" i="22"/>
  <c r="A264" i="22"/>
  <c r="A263" i="22"/>
  <c r="A262" i="22"/>
  <c r="A261" i="22"/>
  <c r="A260" i="22"/>
  <c r="A259" i="22"/>
  <c r="A258" i="22"/>
  <c r="A257" i="22"/>
  <c r="A256" i="22"/>
  <c r="A255" i="22"/>
  <c r="A254" i="22"/>
  <c r="A253" i="22"/>
  <c r="A252" i="22"/>
  <c r="A251" i="22"/>
  <c r="A250" i="22"/>
  <c r="A249" i="22"/>
  <c r="A205" i="22"/>
  <c r="A204" i="22"/>
  <c r="A203" i="22"/>
  <c r="A202" i="22"/>
  <c r="A201" i="22"/>
  <c r="A200" i="22"/>
  <c r="A199" i="22"/>
  <c r="A198" i="22"/>
  <c r="A197" i="22"/>
  <c r="A196" i="22"/>
  <c r="A195" i="22"/>
  <c r="A194" i="22"/>
  <c r="A193" i="22"/>
  <c r="A192" i="22"/>
  <c r="A191" i="22"/>
  <c r="A190" i="22"/>
  <c r="A189" i="22"/>
  <c r="A188" i="22"/>
  <c r="A187" i="22"/>
  <c r="A186" i="22"/>
  <c r="A184" i="22"/>
  <c r="A183" i="22"/>
  <c r="A182" i="22"/>
  <c r="A181" i="22"/>
  <c r="A180" i="22"/>
  <c r="A179" i="22"/>
  <c r="A178" i="22"/>
  <c r="A177" i="22"/>
  <c r="A176" i="22"/>
  <c r="A175" i="22"/>
  <c r="A174" i="22"/>
  <c r="A173" i="22"/>
  <c r="A172" i="22"/>
  <c r="A171" i="22"/>
  <c r="A170" i="22"/>
  <c r="A169" i="22"/>
  <c r="A168" i="22"/>
  <c r="A167" i="22"/>
  <c r="A166" i="22"/>
  <c r="A165" i="22"/>
  <c r="A162" i="22"/>
  <c r="A161" i="22"/>
  <c r="A160" i="22"/>
  <c r="A159" i="22"/>
  <c r="A158" i="22"/>
  <c r="A157" i="22"/>
  <c r="A156" i="22"/>
  <c r="A155" i="22"/>
  <c r="A154" i="22"/>
  <c r="A153" i="22"/>
  <c r="A152" i="22"/>
  <c r="A151" i="22"/>
  <c r="A150" i="22"/>
  <c r="A149" i="22"/>
  <c r="A148" i="22"/>
  <c r="A147" i="22"/>
  <c r="A146" i="22"/>
  <c r="A145" i="22"/>
  <c r="A144" i="22"/>
  <c r="A143" i="22"/>
  <c r="A141" i="22"/>
  <c r="A140" i="22"/>
  <c r="A139" i="22"/>
  <c r="A138" i="22"/>
  <c r="A137" i="22"/>
  <c r="A136" i="22"/>
  <c r="A135" i="22"/>
  <c r="A134" i="22"/>
  <c r="A133" i="22"/>
  <c r="A132" i="22"/>
  <c r="A131" i="22"/>
  <c r="A130" i="22"/>
  <c r="A129" i="22"/>
  <c r="A128" i="22"/>
  <c r="A127" i="22"/>
  <c r="A126" i="22"/>
  <c r="A125" i="22"/>
  <c r="A124" i="22"/>
  <c r="A123" i="22"/>
  <c r="A122" i="22"/>
  <c r="A120" i="22"/>
  <c r="A119" i="22"/>
  <c r="A118" i="22"/>
  <c r="A117" i="22"/>
  <c r="A116" i="22"/>
  <c r="A115" i="22"/>
  <c r="A114" i="22"/>
  <c r="A113" i="22"/>
  <c r="A112" i="22"/>
  <c r="A111" i="22"/>
  <c r="A110" i="22"/>
  <c r="A109" i="22"/>
  <c r="A108" i="22"/>
  <c r="A107" i="22"/>
  <c r="A106" i="22"/>
  <c r="A105" i="22"/>
  <c r="A104" i="22"/>
  <c r="A103" i="22"/>
  <c r="A102" i="22"/>
  <c r="A101" i="22"/>
  <c r="A99" i="22"/>
  <c r="A98" i="22"/>
  <c r="A97" i="22"/>
  <c r="A96" i="22"/>
  <c r="A95" i="22"/>
  <c r="A94" i="22"/>
  <c r="A93" i="22"/>
  <c r="A92" i="22"/>
  <c r="A91" i="22"/>
  <c r="A90" i="22"/>
  <c r="A89" i="22"/>
  <c r="A88" i="22"/>
  <c r="A87" i="22"/>
  <c r="A86" i="22"/>
  <c r="A85" i="22"/>
  <c r="A84" i="22"/>
  <c r="A83" i="22"/>
  <c r="A82" i="22"/>
  <c r="A81" i="22"/>
  <c r="A80" i="22"/>
  <c r="A78" i="22"/>
  <c r="A77" i="22"/>
  <c r="A76" i="22"/>
  <c r="A75" i="22"/>
  <c r="A74" i="22"/>
  <c r="A73" i="22"/>
  <c r="A72" i="22"/>
  <c r="A71" i="22"/>
  <c r="A70" i="22"/>
  <c r="A69" i="22"/>
  <c r="A68" i="22"/>
  <c r="A67" i="22"/>
  <c r="A66" i="22"/>
  <c r="A65" i="22"/>
  <c r="A64" i="22"/>
  <c r="A63" i="22"/>
  <c r="A62" i="22"/>
  <c r="A61" i="22"/>
  <c r="A60" i="22"/>
  <c r="A59" i="22"/>
  <c r="A57" i="22"/>
  <c r="A56" i="22"/>
  <c r="A55" i="22"/>
  <c r="A54" i="22"/>
  <c r="A53" i="22"/>
  <c r="A52" i="22"/>
  <c r="A51" i="22"/>
  <c r="A50" i="22"/>
  <c r="A49" i="22"/>
  <c r="A48" i="22"/>
  <c r="A47" i="22"/>
  <c r="A46" i="22"/>
  <c r="A45" i="22"/>
  <c r="A44" i="22"/>
  <c r="A43" i="22"/>
  <c r="A42" i="22"/>
  <c r="A41" i="22"/>
  <c r="A40" i="22"/>
  <c r="A39" i="22"/>
  <c r="A38" i="22"/>
  <c r="A36" i="22"/>
  <c r="A35" i="22"/>
  <c r="A34" i="22"/>
  <c r="A33" i="22"/>
  <c r="A32" i="22"/>
  <c r="A31" i="22"/>
  <c r="A30" i="22"/>
  <c r="A29" i="22"/>
  <c r="A28" i="22"/>
  <c r="A27" i="22"/>
  <c r="A26" i="22"/>
  <c r="A25" i="22"/>
  <c r="A24" i="22"/>
  <c r="A23" i="22"/>
  <c r="A22" i="22"/>
  <c r="A21" i="22"/>
  <c r="A20" i="22"/>
  <c r="A19" i="22"/>
  <c r="A18" i="22"/>
  <c r="A17" i="22"/>
  <c r="A157" i="20"/>
  <c r="A156" i="20"/>
  <c r="A155" i="20"/>
  <c r="A154" i="20"/>
  <c r="A153" i="20"/>
  <c r="A152" i="20"/>
  <c r="A151" i="20"/>
  <c r="A150" i="20"/>
  <c r="A149" i="20"/>
  <c r="A148" i="20"/>
  <c r="A147" i="20"/>
  <c r="A146" i="20"/>
  <c r="A145" i="20"/>
  <c r="A144" i="20"/>
  <c r="A143" i="20"/>
  <c r="A142" i="20"/>
  <c r="A141" i="20"/>
  <c r="A140" i="20"/>
  <c r="A139" i="20"/>
  <c r="A138" i="20"/>
  <c r="A136" i="20"/>
  <c r="A135" i="20"/>
  <c r="A134" i="20"/>
  <c r="A133" i="20"/>
  <c r="A132" i="20"/>
  <c r="A131" i="20"/>
  <c r="A130" i="20"/>
  <c r="A129" i="20"/>
  <c r="A128" i="20"/>
  <c r="A127" i="20"/>
  <c r="A126" i="20"/>
  <c r="A125" i="20"/>
  <c r="A124" i="20"/>
  <c r="A123" i="20"/>
  <c r="A122" i="20"/>
  <c r="A121" i="20"/>
  <c r="A120" i="20"/>
  <c r="A119" i="20"/>
  <c r="A118" i="20"/>
  <c r="A117" i="20"/>
  <c r="A115" i="20"/>
  <c r="A114" i="20"/>
  <c r="A113" i="20"/>
  <c r="A112" i="20"/>
  <c r="A111" i="20"/>
  <c r="A110" i="20"/>
  <c r="A109" i="20"/>
  <c r="A108" i="20"/>
  <c r="A107" i="20"/>
  <c r="A106" i="20"/>
  <c r="A105" i="20"/>
  <c r="A104" i="20"/>
  <c r="A103" i="20"/>
  <c r="A102" i="20"/>
  <c r="A101" i="20"/>
  <c r="A100" i="20"/>
  <c r="A99" i="20"/>
  <c r="A98" i="20"/>
  <c r="A97" i="20"/>
  <c r="A96" i="20"/>
  <c r="A94" i="20"/>
  <c r="A93" i="20"/>
  <c r="A92" i="20"/>
  <c r="A91" i="20"/>
  <c r="A90" i="20"/>
  <c r="A89" i="20"/>
  <c r="A88" i="20"/>
  <c r="A87" i="20"/>
  <c r="A86" i="20"/>
  <c r="A85" i="20"/>
  <c r="A84" i="20"/>
  <c r="A83" i="20"/>
  <c r="A82" i="20"/>
  <c r="A81" i="20"/>
  <c r="A80" i="20"/>
  <c r="A79" i="20"/>
  <c r="A78" i="20"/>
  <c r="A77" i="20"/>
  <c r="A76" i="20"/>
  <c r="A75" i="20"/>
  <c r="A73" i="20"/>
  <c r="A72" i="20"/>
  <c r="A71" i="20"/>
  <c r="A70" i="20"/>
  <c r="A69" i="20"/>
  <c r="A68" i="20"/>
  <c r="A67" i="20"/>
  <c r="A66" i="20"/>
  <c r="A65" i="20"/>
  <c r="A64" i="20"/>
  <c r="A63" i="20"/>
  <c r="A62" i="20"/>
  <c r="A61" i="20"/>
  <c r="A60" i="20"/>
  <c r="A59" i="20"/>
  <c r="A58" i="20"/>
  <c r="A57" i="20"/>
  <c r="A56" i="20"/>
  <c r="A55" i="20"/>
  <c r="A54" i="20"/>
  <c r="A52" i="20"/>
  <c r="A51" i="20"/>
  <c r="A50" i="20"/>
  <c r="A49" i="20"/>
  <c r="A48" i="20"/>
  <c r="A47" i="20"/>
  <c r="A46" i="20"/>
  <c r="A45" i="20"/>
  <c r="A44" i="20"/>
  <c r="A43" i="20"/>
  <c r="A42" i="20"/>
  <c r="A41" i="20"/>
  <c r="A40" i="20"/>
  <c r="A39" i="20"/>
  <c r="A38" i="20"/>
  <c r="A37" i="20"/>
  <c r="A36" i="20"/>
  <c r="A35" i="20"/>
  <c r="A34" i="20"/>
  <c r="A33" i="20"/>
  <c r="A31" i="20"/>
  <c r="A30" i="20"/>
  <c r="A29" i="20"/>
  <c r="A28" i="20"/>
  <c r="A27" i="20"/>
  <c r="A26" i="20"/>
  <c r="A25" i="20"/>
  <c r="A24" i="20"/>
  <c r="A23" i="20"/>
  <c r="A22" i="20"/>
  <c r="A21" i="20"/>
  <c r="A20" i="20"/>
  <c r="A19" i="20"/>
  <c r="A18" i="20"/>
  <c r="A17" i="20"/>
  <c r="A16" i="20"/>
  <c r="A15" i="20"/>
  <c r="A14" i="20"/>
  <c r="A12" i="20"/>
  <c r="A158" i="19"/>
  <c r="A157" i="19"/>
  <c r="A156" i="19"/>
  <c r="A155" i="19"/>
  <c r="A154" i="19"/>
  <c r="A153" i="19"/>
  <c r="A152" i="19"/>
  <c r="A151" i="19"/>
  <c r="A150" i="19"/>
  <c r="A149" i="19"/>
  <c r="A148" i="19"/>
  <c r="A147" i="19"/>
  <c r="A146" i="19"/>
  <c r="A145" i="19"/>
  <c r="A144" i="19"/>
  <c r="A143" i="19"/>
  <c r="A142" i="19"/>
  <c r="A141" i="19"/>
  <c r="A140" i="19"/>
  <c r="A139" i="19"/>
  <c r="A137" i="19"/>
  <c r="A136" i="19"/>
  <c r="A135" i="19"/>
  <c r="A134" i="19"/>
  <c r="A133" i="19"/>
  <c r="A132" i="19"/>
  <c r="A131" i="19"/>
  <c r="A130" i="19"/>
  <c r="A129" i="19"/>
  <c r="A128" i="19"/>
  <c r="A127" i="19"/>
  <c r="A126" i="19"/>
  <c r="A125" i="19"/>
  <c r="A124" i="19"/>
  <c r="A123" i="19"/>
  <c r="A122" i="19"/>
  <c r="A121" i="19"/>
  <c r="A120" i="19"/>
  <c r="A119" i="19"/>
  <c r="A118" i="19"/>
  <c r="A116" i="19"/>
  <c r="A115" i="19"/>
  <c r="A114" i="19"/>
  <c r="A113" i="19"/>
  <c r="A112" i="19"/>
  <c r="A111" i="19"/>
  <c r="A110" i="19"/>
  <c r="A109" i="19"/>
  <c r="A108" i="19"/>
  <c r="A107" i="19"/>
  <c r="A106" i="19"/>
  <c r="A105" i="19"/>
  <c r="A104" i="19"/>
  <c r="A103" i="19"/>
  <c r="A102" i="19"/>
  <c r="A101" i="19"/>
  <c r="A100" i="19"/>
  <c r="A99" i="19"/>
  <c r="A98" i="19"/>
  <c r="A97" i="19"/>
  <c r="A95" i="19"/>
  <c r="A94" i="19"/>
  <c r="A93" i="19"/>
  <c r="A92" i="19"/>
  <c r="A91" i="19"/>
  <c r="A90" i="19"/>
  <c r="A89" i="19"/>
  <c r="A88" i="19"/>
  <c r="A87" i="19"/>
  <c r="A86" i="19"/>
  <c r="A85" i="19"/>
  <c r="A84" i="19"/>
  <c r="A83" i="19"/>
  <c r="A82" i="19"/>
  <c r="A81" i="19"/>
  <c r="A80" i="19"/>
  <c r="A79" i="19"/>
  <c r="A78" i="19"/>
  <c r="A77" i="19"/>
  <c r="A76" i="19"/>
  <c r="A74" i="19"/>
  <c r="A73" i="19"/>
  <c r="A72" i="19"/>
  <c r="A71" i="19"/>
  <c r="A70" i="19"/>
  <c r="A69" i="19"/>
  <c r="A68" i="19"/>
  <c r="A67" i="19"/>
  <c r="A66" i="19"/>
  <c r="A65" i="19"/>
  <c r="A64" i="19"/>
  <c r="A63" i="19"/>
  <c r="A62" i="19"/>
  <c r="A61" i="19"/>
  <c r="A60" i="19"/>
  <c r="A59" i="19"/>
  <c r="A58" i="19"/>
  <c r="A57" i="19"/>
  <c r="A56" i="19"/>
  <c r="A55" i="19"/>
  <c r="A53" i="19"/>
  <c r="A52" i="19"/>
  <c r="A51" i="19"/>
  <c r="A50" i="19"/>
  <c r="A49" i="19"/>
  <c r="A48" i="19"/>
  <c r="A47" i="19"/>
  <c r="A46" i="19"/>
  <c r="A45" i="19"/>
  <c r="A44" i="19"/>
  <c r="A43" i="19"/>
  <c r="A42" i="19"/>
  <c r="A41" i="19"/>
  <c r="A40" i="19"/>
  <c r="A39" i="19"/>
  <c r="A38" i="19"/>
  <c r="A37" i="19"/>
  <c r="A36" i="19"/>
  <c r="A35" i="19"/>
  <c r="A34" i="19"/>
  <c r="A32" i="19"/>
  <c r="A31" i="19"/>
  <c r="A30" i="19"/>
  <c r="A29" i="19"/>
  <c r="A28" i="19"/>
  <c r="A27" i="19"/>
  <c r="A26" i="19"/>
  <c r="A25" i="19"/>
  <c r="A24" i="19"/>
  <c r="A23" i="19"/>
  <c r="A22" i="19"/>
  <c r="A21" i="19"/>
  <c r="A20" i="19"/>
  <c r="A19" i="19"/>
  <c r="A18" i="19"/>
  <c r="A17" i="19"/>
  <c r="A16" i="19"/>
  <c r="A15" i="19"/>
  <c r="A14" i="19"/>
  <c r="A13" i="19"/>
  <c r="A157" i="18"/>
  <c r="A156" i="18"/>
  <c r="A155" i="18"/>
  <c r="A154" i="18"/>
  <c r="A153" i="18"/>
  <c r="A152" i="18"/>
  <c r="A151" i="18"/>
  <c r="A150" i="18"/>
  <c r="A149" i="18"/>
  <c r="A148" i="18"/>
  <c r="A147" i="18"/>
  <c r="A146" i="18"/>
  <c r="A145" i="18"/>
  <c r="A144" i="18"/>
  <c r="A143" i="18"/>
  <c r="A142" i="18"/>
  <c r="A141" i="18"/>
  <c r="A140" i="18"/>
  <c r="A139" i="18"/>
  <c r="A138" i="18"/>
  <c r="A136" i="18"/>
  <c r="A135" i="18"/>
  <c r="A134" i="18"/>
  <c r="A133" i="18"/>
  <c r="A132" i="18"/>
  <c r="A131" i="18"/>
  <c r="A130" i="18"/>
  <c r="A129" i="18"/>
  <c r="A128" i="18"/>
  <c r="A127" i="18"/>
  <c r="A126" i="18"/>
  <c r="A125" i="18"/>
  <c r="A124" i="18"/>
  <c r="A123" i="18"/>
  <c r="A122" i="18"/>
  <c r="A121" i="18"/>
  <c r="A120" i="18"/>
  <c r="A119" i="18"/>
  <c r="A118" i="18"/>
  <c r="A117" i="18"/>
  <c r="A115" i="18"/>
  <c r="A114" i="18"/>
  <c r="A113" i="18"/>
  <c r="A112" i="18"/>
  <c r="A111" i="18"/>
  <c r="A110" i="18"/>
  <c r="A109" i="18"/>
  <c r="A108" i="18"/>
  <c r="A107" i="18"/>
  <c r="A106" i="18"/>
  <c r="A105" i="18"/>
  <c r="A104" i="18"/>
  <c r="A103" i="18"/>
  <c r="A102" i="18"/>
  <c r="A101" i="18"/>
  <c r="A100" i="18"/>
  <c r="A99" i="18"/>
  <c r="A98" i="18"/>
  <c r="A97" i="18"/>
  <c r="A96" i="18"/>
  <c r="A94" i="18"/>
  <c r="A93" i="18"/>
  <c r="A92" i="18"/>
  <c r="A91" i="18"/>
  <c r="A90" i="18"/>
  <c r="A89" i="18"/>
  <c r="A88" i="18"/>
  <c r="A87" i="18"/>
  <c r="A86" i="18"/>
  <c r="A85" i="18"/>
  <c r="A84" i="18"/>
  <c r="A83" i="18"/>
  <c r="A82" i="18"/>
  <c r="A81" i="18"/>
  <c r="A80" i="18"/>
  <c r="A79" i="18"/>
  <c r="A78" i="18"/>
  <c r="A77" i="18"/>
  <c r="A76" i="18"/>
  <c r="A75" i="18"/>
  <c r="A73" i="18"/>
  <c r="A72" i="18"/>
  <c r="A71" i="18"/>
  <c r="A70" i="18"/>
  <c r="A69" i="18"/>
  <c r="A68" i="18"/>
  <c r="A67" i="18"/>
  <c r="A66" i="18"/>
  <c r="A65" i="18"/>
  <c r="A64" i="18"/>
  <c r="A63" i="18"/>
  <c r="A62" i="18"/>
  <c r="A61" i="18"/>
  <c r="A60" i="18"/>
  <c r="A59" i="18"/>
  <c r="A58" i="18"/>
  <c r="A57" i="18"/>
  <c r="A56" i="18"/>
  <c r="A55" i="18"/>
  <c r="A54" i="18"/>
  <c r="A52" i="18"/>
  <c r="A51" i="18"/>
  <c r="A50" i="18"/>
  <c r="A49" i="18"/>
  <c r="A48" i="18"/>
  <c r="A47" i="18"/>
  <c r="A46" i="18"/>
  <c r="A45" i="18"/>
  <c r="A44" i="18"/>
  <c r="A43" i="18"/>
  <c r="A42" i="18"/>
  <c r="A41" i="18"/>
  <c r="A40" i="18"/>
  <c r="A39" i="18"/>
  <c r="A38" i="18"/>
  <c r="A37" i="18"/>
  <c r="A36" i="18"/>
  <c r="A35" i="18"/>
  <c r="A34" i="18"/>
  <c r="A33" i="18"/>
  <c r="A31" i="18"/>
  <c r="A30" i="18"/>
  <c r="A29" i="18"/>
  <c r="A28" i="18"/>
  <c r="A27" i="18"/>
  <c r="A26" i="18"/>
  <c r="A25" i="18"/>
  <c r="A24" i="18"/>
  <c r="A23" i="18"/>
  <c r="A22" i="18"/>
  <c r="A21" i="18"/>
  <c r="A20" i="18"/>
  <c r="A19" i="18"/>
  <c r="A18" i="18"/>
  <c r="A17" i="18"/>
  <c r="A16" i="18"/>
  <c r="A15" i="18"/>
  <c r="A14" i="18"/>
  <c r="A13" i="18"/>
  <c r="A12" i="18"/>
  <c r="A157" i="17"/>
  <c r="A156" i="17"/>
  <c r="A155" i="17"/>
  <c r="A154" i="17"/>
  <c r="A153" i="17"/>
  <c r="A152" i="17"/>
  <c r="A151" i="17"/>
  <c r="A150" i="17"/>
  <c r="A149" i="17"/>
  <c r="A148" i="17"/>
  <c r="A147" i="17"/>
  <c r="A146" i="17"/>
  <c r="A145" i="17"/>
  <c r="A144" i="17"/>
  <c r="A143" i="17"/>
  <c r="A142" i="17"/>
  <c r="A141" i="17"/>
  <c r="A140" i="17"/>
  <c r="A139" i="17"/>
  <c r="A138" i="17"/>
  <c r="A136" i="17"/>
  <c r="A135" i="17"/>
  <c r="A134" i="17"/>
  <c r="A133" i="17"/>
  <c r="A132" i="17"/>
  <c r="A131" i="17"/>
  <c r="A130" i="17"/>
  <c r="A129" i="17"/>
  <c r="A128" i="17"/>
  <c r="A127" i="17"/>
  <c r="A126" i="17"/>
  <c r="A125" i="17"/>
  <c r="A124" i="17"/>
  <c r="A123" i="17"/>
  <c r="A122" i="17"/>
  <c r="A121" i="17"/>
  <c r="A120" i="17"/>
  <c r="A119" i="17"/>
  <c r="A118" i="17"/>
  <c r="A117" i="17"/>
  <c r="A115" i="17"/>
  <c r="A114" i="17"/>
  <c r="A113" i="17"/>
  <c r="A112" i="17"/>
  <c r="A111" i="17"/>
  <c r="A110" i="17"/>
  <c r="A109" i="17"/>
  <c r="A108" i="17"/>
  <c r="A107" i="17"/>
  <c r="A106" i="17"/>
  <c r="A105" i="17"/>
  <c r="A104" i="17"/>
  <c r="A103" i="17"/>
  <c r="A102" i="17"/>
  <c r="A101" i="17"/>
  <c r="A100" i="17"/>
  <c r="A99" i="17"/>
  <c r="A98" i="17"/>
  <c r="A97" i="17"/>
  <c r="A96" i="17"/>
  <c r="A94" i="17"/>
  <c r="A93" i="17"/>
  <c r="A92" i="17"/>
  <c r="A91" i="17"/>
  <c r="A90" i="17"/>
  <c r="A89" i="17"/>
  <c r="A88" i="17"/>
  <c r="A87" i="17"/>
  <c r="A86" i="17"/>
  <c r="A85" i="17"/>
  <c r="A84" i="17"/>
  <c r="A83" i="17"/>
  <c r="A82" i="17"/>
  <c r="A81" i="17"/>
  <c r="A80" i="17"/>
  <c r="A79" i="17"/>
  <c r="A78" i="17"/>
  <c r="A77" i="17"/>
  <c r="A76" i="17"/>
  <c r="A75" i="17"/>
  <c r="A73" i="17"/>
  <c r="A72" i="17"/>
  <c r="A71" i="17"/>
  <c r="A70" i="17"/>
  <c r="A69" i="17"/>
  <c r="A68" i="17"/>
  <c r="A67" i="17"/>
  <c r="A66" i="17"/>
  <c r="A65" i="17"/>
  <c r="A64" i="17"/>
  <c r="A63" i="17"/>
  <c r="A62" i="17"/>
  <c r="A61" i="17"/>
  <c r="A60" i="17"/>
  <c r="A59" i="17"/>
  <c r="A58" i="17"/>
  <c r="A57" i="17"/>
  <c r="A56" i="17"/>
  <c r="A55" i="17"/>
  <c r="A54" i="17"/>
  <c r="A52" i="17"/>
  <c r="A51" i="17"/>
  <c r="A50" i="17"/>
  <c r="A49" i="17"/>
  <c r="A48" i="17"/>
  <c r="A47" i="17"/>
  <c r="A46" i="17"/>
  <c r="A45" i="17"/>
  <c r="A44" i="17"/>
  <c r="A43" i="17"/>
  <c r="A42" i="17"/>
  <c r="A41" i="17"/>
  <c r="A40" i="17"/>
  <c r="A39" i="17"/>
  <c r="A38" i="17"/>
  <c r="A37" i="17"/>
  <c r="A36" i="17"/>
  <c r="A35" i="17"/>
  <c r="A34" i="17"/>
  <c r="A33" i="17"/>
  <c r="A31" i="17"/>
  <c r="A30" i="17"/>
  <c r="A29" i="17"/>
  <c r="A28" i="17"/>
  <c r="A27" i="17"/>
  <c r="A26" i="17"/>
  <c r="A25" i="17"/>
  <c r="A24" i="17"/>
  <c r="A23" i="17"/>
  <c r="A22" i="17"/>
  <c r="A21" i="17"/>
  <c r="A20" i="17"/>
  <c r="A19" i="17"/>
  <c r="A18" i="17"/>
  <c r="A17" i="17"/>
  <c r="A16" i="17"/>
  <c r="A15" i="17"/>
  <c r="A14" i="17"/>
  <c r="A13" i="17"/>
  <c r="E67" i="23"/>
  <c r="P16" i="23" s="1"/>
  <c r="D67" i="23"/>
  <c r="O16" i="23" s="1"/>
  <c r="E63" i="23"/>
  <c r="D63" i="23"/>
  <c r="E59" i="23"/>
  <c r="D59" i="23"/>
  <c r="C59" i="23"/>
  <c r="B59" i="23"/>
  <c r="E55" i="23"/>
  <c r="D55" i="23"/>
  <c r="C55" i="23"/>
  <c r="B55" i="23"/>
  <c r="E51" i="23"/>
  <c r="D51" i="23"/>
  <c r="C51" i="23"/>
  <c r="B51" i="23"/>
  <c r="E66" i="23"/>
  <c r="D66" i="23"/>
  <c r="O15" i="23" s="1"/>
  <c r="E62" i="23"/>
  <c r="D62" i="23"/>
  <c r="E58" i="23"/>
  <c r="D58" i="23"/>
  <c r="C58" i="23"/>
  <c r="B58" i="23"/>
  <c r="E54" i="23"/>
  <c r="D54" i="23"/>
  <c r="C54" i="23"/>
  <c r="B54" i="23"/>
  <c r="E50" i="23"/>
  <c r="D50" i="23"/>
  <c r="C50" i="23"/>
  <c r="B50" i="23"/>
  <c r="A11" i="19"/>
  <c r="I9" i="9"/>
  <c r="H86" i="25"/>
  <c r="A86" i="25"/>
  <c r="H85" i="25"/>
  <c r="A85" i="25"/>
  <c r="H84" i="25"/>
  <c r="A84" i="25"/>
  <c r="H83" i="25"/>
  <c r="A83" i="25"/>
  <c r="H82" i="25"/>
  <c r="A82" i="25"/>
  <c r="H81" i="25"/>
  <c r="A81" i="25"/>
  <c r="H80" i="25"/>
  <c r="A80" i="25"/>
  <c r="H79" i="25"/>
  <c r="A79" i="25"/>
  <c r="H78" i="25"/>
  <c r="A78" i="25"/>
  <c r="H77" i="25"/>
  <c r="A77" i="25"/>
  <c r="H76" i="25"/>
  <c r="A76" i="25"/>
  <c r="H75" i="25"/>
  <c r="A75" i="25"/>
  <c r="H74" i="25"/>
  <c r="A74" i="25"/>
  <c r="H73" i="25"/>
  <c r="A73" i="25"/>
  <c r="H72" i="25"/>
  <c r="A72" i="25"/>
  <c r="H71" i="25"/>
  <c r="A71" i="25"/>
  <c r="H70" i="25"/>
  <c r="A70" i="25"/>
  <c r="H69" i="25"/>
  <c r="A69" i="25"/>
  <c r="H68" i="25"/>
  <c r="A68" i="25"/>
  <c r="H67" i="25"/>
  <c r="A67" i="25"/>
  <c r="H66" i="25"/>
  <c r="A66" i="25"/>
  <c r="H65" i="25"/>
  <c r="A65" i="25"/>
  <c r="H64" i="25"/>
  <c r="A64" i="25"/>
  <c r="H63" i="25"/>
  <c r="A63" i="25"/>
  <c r="H62" i="25"/>
  <c r="A62" i="25"/>
  <c r="H61" i="25"/>
  <c r="A61" i="25"/>
  <c r="H60" i="25"/>
  <c r="A60" i="25"/>
  <c r="H59" i="25"/>
  <c r="A59" i="25"/>
  <c r="H58" i="25"/>
  <c r="A58" i="25"/>
  <c r="H57" i="25"/>
  <c r="A57" i="25"/>
  <c r="H56" i="25"/>
  <c r="A56" i="25"/>
  <c r="H55" i="25"/>
  <c r="A55" i="25"/>
  <c r="H54" i="25"/>
  <c r="A54" i="25"/>
  <c r="H53" i="25"/>
  <c r="A53" i="25"/>
  <c r="H52" i="25"/>
  <c r="A52" i="25"/>
  <c r="H51" i="25"/>
  <c r="A51" i="25"/>
  <c r="H50" i="25"/>
  <c r="A50" i="25"/>
  <c r="H49" i="25"/>
  <c r="A49" i="25"/>
  <c r="H48" i="25"/>
  <c r="A48" i="25"/>
  <c r="H47" i="25"/>
  <c r="A47" i="25"/>
  <c r="H46" i="25"/>
  <c r="A46" i="25"/>
  <c r="H45" i="25"/>
  <c r="A45" i="25"/>
  <c r="A86" i="30"/>
  <c r="A85" i="30"/>
  <c r="A84" i="30"/>
  <c r="A83" i="30"/>
  <c r="A82" i="30"/>
  <c r="A81" i="30"/>
  <c r="A80" i="30"/>
  <c r="A79" i="30"/>
  <c r="A78" i="30"/>
  <c r="A77" i="30"/>
  <c r="AG76" i="30"/>
  <c r="A76" i="30"/>
  <c r="A75" i="30"/>
  <c r="Q74" i="30"/>
  <c r="K74" i="30" s="1"/>
  <c r="A74" i="30"/>
  <c r="A73" i="30"/>
  <c r="A72" i="30"/>
  <c r="AO71" i="30"/>
  <c r="A71" i="30"/>
  <c r="AS70" i="30"/>
  <c r="A70" i="30"/>
  <c r="A69" i="30"/>
  <c r="A68" i="30"/>
  <c r="A67" i="30"/>
  <c r="A66" i="30"/>
  <c r="A65" i="30"/>
  <c r="A64" i="30"/>
  <c r="A63" i="30"/>
  <c r="A62" i="30"/>
  <c r="A61" i="30"/>
  <c r="A60" i="30"/>
  <c r="A59" i="30"/>
  <c r="A58" i="30"/>
  <c r="A57" i="30"/>
  <c r="A56" i="30"/>
  <c r="A55" i="30"/>
  <c r="A54" i="30"/>
  <c r="A53" i="30"/>
  <c r="A52" i="30"/>
  <c r="A51" i="30"/>
  <c r="A50" i="30"/>
  <c r="A49" i="30"/>
  <c r="A48" i="30"/>
  <c r="A47" i="30"/>
  <c r="Y46" i="30"/>
  <c r="U46" i="30" s="1"/>
  <c r="A46" i="30"/>
  <c r="A45" i="30"/>
  <c r="A86" i="29"/>
  <c r="A85" i="29"/>
  <c r="A84" i="29"/>
  <c r="A83" i="29"/>
  <c r="A82" i="29"/>
  <c r="A81" i="29"/>
  <c r="A80" i="29"/>
  <c r="A79" i="29"/>
  <c r="A78" i="29"/>
  <c r="A77" i="29"/>
  <c r="Q76" i="29"/>
  <c r="M76" i="29" s="1"/>
  <c r="A76" i="29"/>
  <c r="A75" i="29"/>
  <c r="A74" i="29"/>
  <c r="A73" i="29"/>
  <c r="A72" i="29"/>
  <c r="A71" i="29"/>
  <c r="A70" i="29"/>
  <c r="A69" i="29"/>
  <c r="A68" i="29"/>
  <c r="A67" i="29"/>
  <c r="A66" i="29"/>
  <c r="A65" i="29"/>
  <c r="AQ64" i="29"/>
  <c r="A64" i="29"/>
  <c r="A63" i="29"/>
  <c r="A62" i="29"/>
  <c r="A61" i="29"/>
  <c r="A60" i="29"/>
  <c r="A59" i="29"/>
  <c r="A58" i="29"/>
  <c r="A57" i="29"/>
  <c r="BE56" i="29"/>
  <c r="AY56" i="29" s="1"/>
  <c r="A56" i="29"/>
  <c r="A55" i="29"/>
  <c r="A54" i="29"/>
  <c r="A53" i="29"/>
  <c r="BE52" i="29"/>
  <c r="AY52" i="29" s="1"/>
  <c r="A52" i="29"/>
  <c r="A51" i="29"/>
  <c r="A50" i="29"/>
  <c r="A49" i="29"/>
  <c r="A48" i="29"/>
  <c r="A47" i="29"/>
  <c r="A46" i="29"/>
  <c r="A45" i="29"/>
  <c r="A65" i="24"/>
  <c r="B65" i="24"/>
  <c r="C65" i="24"/>
  <c r="D65" i="24"/>
  <c r="E65" i="24"/>
  <c r="F65" i="24"/>
  <c r="A55" i="24"/>
  <c r="B55" i="24"/>
  <c r="C55" i="24"/>
  <c r="D55" i="24"/>
  <c r="E55" i="24"/>
  <c r="F55" i="24"/>
  <c r="A47" i="24"/>
  <c r="B47" i="24"/>
  <c r="C47" i="24"/>
  <c r="D47" i="24"/>
  <c r="E47" i="24"/>
  <c r="F47" i="24"/>
  <c r="A48" i="24"/>
  <c r="B48" i="24"/>
  <c r="C48" i="24"/>
  <c r="D48" i="24"/>
  <c r="E48" i="24"/>
  <c r="F48" i="24"/>
  <c r="A49" i="24"/>
  <c r="B49" i="24"/>
  <c r="C49" i="24"/>
  <c r="D49" i="24"/>
  <c r="E49" i="24"/>
  <c r="F49" i="24"/>
  <c r="A50" i="24"/>
  <c r="B50" i="24"/>
  <c r="C50" i="24"/>
  <c r="D50" i="24"/>
  <c r="E50" i="24"/>
  <c r="F50" i="24"/>
  <c r="A51" i="24"/>
  <c r="B51" i="24"/>
  <c r="C51" i="24"/>
  <c r="D51" i="24"/>
  <c r="E51" i="24"/>
  <c r="F51" i="24"/>
  <c r="A52" i="24"/>
  <c r="B52" i="24"/>
  <c r="C52" i="24"/>
  <c r="D52" i="24"/>
  <c r="E52" i="24"/>
  <c r="F52" i="24"/>
  <c r="A53" i="24"/>
  <c r="B53" i="24"/>
  <c r="C53" i="24"/>
  <c r="D53" i="24"/>
  <c r="E53" i="24"/>
  <c r="F53" i="24"/>
  <c r="A54" i="24"/>
  <c r="B54" i="24"/>
  <c r="C54" i="24"/>
  <c r="D54" i="24"/>
  <c r="E54" i="24"/>
  <c r="F54" i="24"/>
  <c r="F46" i="24"/>
  <c r="E46" i="24"/>
  <c r="D46" i="24"/>
  <c r="C46" i="24"/>
  <c r="B46" i="24"/>
  <c r="A46" i="24"/>
  <c r="A37" i="24"/>
  <c r="B37" i="24"/>
  <c r="C37" i="24"/>
  <c r="D37" i="24"/>
  <c r="E37" i="24"/>
  <c r="F37" i="24"/>
  <c r="A38" i="24"/>
  <c r="B38" i="24"/>
  <c r="C38" i="24"/>
  <c r="D38" i="24"/>
  <c r="E38" i="24"/>
  <c r="F38" i="24"/>
  <c r="A39" i="24"/>
  <c r="B39" i="24"/>
  <c r="C39" i="24"/>
  <c r="D39" i="24"/>
  <c r="E39" i="24"/>
  <c r="F39" i="24"/>
  <c r="A40" i="24"/>
  <c r="B40" i="24"/>
  <c r="C40" i="24"/>
  <c r="D40" i="24"/>
  <c r="E40" i="24"/>
  <c r="F40" i="24"/>
  <c r="A41" i="24"/>
  <c r="B41" i="24"/>
  <c r="C41" i="24"/>
  <c r="D41" i="24"/>
  <c r="E41" i="24"/>
  <c r="F41" i="24"/>
  <c r="A42" i="24"/>
  <c r="B42" i="24"/>
  <c r="C42" i="24"/>
  <c r="D42" i="24"/>
  <c r="E42" i="24"/>
  <c r="F42" i="24"/>
  <c r="A43" i="24"/>
  <c r="B43" i="24"/>
  <c r="C43" i="24"/>
  <c r="D43" i="24"/>
  <c r="E43" i="24"/>
  <c r="F43" i="24"/>
  <c r="A44" i="24"/>
  <c r="B44" i="24"/>
  <c r="C44" i="24"/>
  <c r="D44" i="24"/>
  <c r="E44" i="24"/>
  <c r="F44" i="24"/>
  <c r="A45" i="24"/>
  <c r="B45" i="24"/>
  <c r="C45" i="24"/>
  <c r="D45" i="24"/>
  <c r="E45" i="24"/>
  <c r="F45" i="24"/>
  <c r="F36" i="24"/>
  <c r="E36" i="24"/>
  <c r="D36" i="24"/>
  <c r="C36" i="24"/>
  <c r="B36" i="24"/>
  <c r="A36" i="24"/>
  <c r="V19" i="24"/>
  <c r="U19" i="24"/>
  <c r="V18" i="24"/>
  <c r="U18" i="24"/>
  <c r="P19" i="24"/>
  <c r="O19" i="24"/>
  <c r="P18" i="24"/>
  <c r="O18" i="24"/>
  <c r="G37" i="24"/>
  <c r="H37" i="24"/>
  <c r="I37" i="24"/>
  <c r="J37" i="24"/>
  <c r="K37" i="24"/>
  <c r="L37" i="24"/>
  <c r="G38" i="24"/>
  <c r="H38" i="24"/>
  <c r="I38" i="24"/>
  <c r="J38" i="24"/>
  <c r="K38" i="24"/>
  <c r="L38" i="24"/>
  <c r="G39" i="24"/>
  <c r="H39" i="24"/>
  <c r="I39" i="24"/>
  <c r="J39" i="24"/>
  <c r="K39" i="24"/>
  <c r="L39" i="24"/>
  <c r="G40" i="24"/>
  <c r="H40" i="24"/>
  <c r="I40" i="24"/>
  <c r="J40" i="24"/>
  <c r="K40" i="24"/>
  <c r="L40" i="24"/>
  <c r="G41" i="24"/>
  <c r="H41" i="24"/>
  <c r="I41" i="24"/>
  <c r="J41" i="24"/>
  <c r="K41" i="24"/>
  <c r="L41" i="24"/>
  <c r="G42" i="24"/>
  <c r="H42" i="24"/>
  <c r="I42" i="24"/>
  <c r="J42" i="24"/>
  <c r="K42" i="24"/>
  <c r="L42" i="24"/>
  <c r="G43" i="24"/>
  <c r="H43" i="24"/>
  <c r="I43" i="24"/>
  <c r="J43" i="24"/>
  <c r="K43" i="24"/>
  <c r="L43" i="24"/>
  <c r="G30" i="24"/>
  <c r="H30" i="24"/>
  <c r="I30" i="24"/>
  <c r="J30" i="24"/>
  <c r="K30" i="24"/>
  <c r="L30" i="24"/>
  <c r="G31" i="24"/>
  <c r="H31" i="24"/>
  <c r="I31" i="24"/>
  <c r="J31" i="24"/>
  <c r="K31" i="24"/>
  <c r="L31" i="24"/>
  <c r="G32" i="24"/>
  <c r="H32" i="24"/>
  <c r="I32" i="24"/>
  <c r="J32" i="24"/>
  <c r="K32" i="24"/>
  <c r="L32" i="24"/>
  <c r="G33" i="24"/>
  <c r="H33" i="24"/>
  <c r="I33" i="24"/>
  <c r="J33" i="24"/>
  <c r="K33" i="24"/>
  <c r="L33" i="24"/>
  <c r="G34" i="24"/>
  <c r="H34" i="24"/>
  <c r="I34" i="24"/>
  <c r="J34" i="24"/>
  <c r="K34" i="24"/>
  <c r="L34" i="24"/>
  <c r="G35" i="24"/>
  <c r="H35" i="24"/>
  <c r="I35" i="24"/>
  <c r="J35" i="24"/>
  <c r="K35" i="24"/>
  <c r="L35" i="24"/>
  <c r="G36" i="24"/>
  <c r="H36" i="24"/>
  <c r="I36" i="24"/>
  <c r="J36" i="24"/>
  <c r="K36" i="24"/>
  <c r="L36" i="24"/>
  <c r="I6" i="24"/>
  <c r="H6" i="24"/>
  <c r="I5" i="24"/>
  <c r="H5" i="24"/>
  <c r="C6" i="24"/>
  <c r="C5" i="24"/>
  <c r="B6" i="24"/>
  <c r="B5" i="24"/>
  <c r="F16" i="33"/>
  <c r="E16" i="33"/>
  <c r="F15" i="33"/>
  <c r="E15" i="33"/>
  <c r="D16" i="33"/>
  <c r="D15" i="33"/>
  <c r="C16" i="33"/>
  <c r="C15" i="33"/>
  <c r="F7" i="33"/>
  <c r="E7" i="33"/>
  <c r="D7" i="33"/>
  <c r="C7" i="33"/>
  <c r="F6" i="33"/>
  <c r="E6" i="33"/>
  <c r="D6" i="33"/>
  <c r="C6" i="33"/>
  <c r="C5" i="33"/>
  <c r="B16" i="33"/>
  <c r="B15" i="33"/>
  <c r="B7" i="33"/>
  <c r="B6" i="33"/>
  <c r="M99" i="22"/>
  <c r="P86" i="25"/>
  <c r="L99" i="22"/>
  <c r="O86" i="25"/>
  <c r="Q86" i="25" s="1"/>
  <c r="M98" i="22"/>
  <c r="P85" i="25"/>
  <c r="L98" i="22"/>
  <c r="O85" i="25"/>
  <c r="Q85" i="25" s="1"/>
  <c r="M97" i="22"/>
  <c r="P84" i="25"/>
  <c r="L97" i="22"/>
  <c r="O84" i="25"/>
  <c r="M96" i="22"/>
  <c r="P83" i="25"/>
  <c r="L96" i="22"/>
  <c r="O83" i="25"/>
  <c r="Q83" i="25" s="1"/>
  <c r="M95" i="22"/>
  <c r="P82" i="25"/>
  <c r="L95" i="22"/>
  <c r="O82" i="25"/>
  <c r="M94" i="22"/>
  <c r="P81" i="25"/>
  <c r="L94" i="22"/>
  <c r="O81" i="25"/>
  <c r="Q81" i="25" s="1"/>
  <c r="M93" i="22"/>
  <c r="P80" i="25"/>
  <c r="L93" i="22"/>
  <c r="O80" i="25"/>
  <c r="M92" i="22"/>
  <c r="P79" i="25"/>
  <c r="L92" i="22"/>
  <c r="O79" i="25"/>
  <c r="M91" i="22"/>
  <c r="P78" i="25"/>
  <c r="L91" i="22"/>
  <c r="O78" i="25"/>
  <c r="M90" i="22"/>
  <c r="P77" i="25"/>
  <c r="L90" i="22"/>
  <c r="O77" i="25"/>
  <c r="Q77" i="25" s="1"/>
  <c r="M89" i="22"/>
  <c r="P76" i="25"/>
  <c r="L89" i="22"/>
  <c r="O76" i="25"/>
  <c r="Q76" i="25" s="1"/>
  <c r="M88" i="22"/>
  <c r="P75" i="25"/>
  <c r="L88" i="22"/>
  <c r="O75" i="25"/>
  <c r="Q75" i="25" s="1"/>
  <c r="M87" i="22"/>
  <c r="P74" i="25"/>
  <c r="L87" i="22"/>
  <c r="O74" i="25"/>
  <c r="Q74" i="25" s="1"/>
  <c r="M86" i="22"/>
  <c r="P73" i="25"/>
  <c r="L86" i="22"/>
  <c r="O73" i="25"/>
  <c r="Q73" i="25" s="1"/>
  <c r="M85" i="22"/>
  <c r="P72" i="25"/>
  <c r="L85" i="22"/>
  <c r="O72" i="25"/>
  <c r="M84" i="22"/>
  <c r="P71" i="25"/>
  <c r="L84" i="22"/>
  <c r="O71" i="25"/>
  <c r="Q71" i="25" s="1"/>
  <c r="M83" i="22"/>
  <c r="P70" i="25"/>
  <c r="L83" i="22"/>
  <c r="O70" i="25"/>
  <c r="Q70" i="25" s="1"/>
  <c r="M82" i="22"/>
  <c r="P69" i="25"/>
  <c r="L82" i="22"/>
  <c r="O69" i="25"/>
  <c r="Q69" i="25" s="1"/>
  <c r="M81" i="22"/>
  <c r="P68" i="25"/>
  <c r="L81" i="22"/>
  <c r="O68" i="25"/>
  <c r="M80" i="22"/>
  <c r="P67" i="25"/>
  <c r="L80" i="22"/>
  <c r="O67" i="25"/>
  <c r="M79" i="22"/>
  <c r="P66" i="25"/>
  <c r="L79" i="22"/>
  <c r="O66" i="25"/>
  <c r="Q66" i="25" s="1"/>
  <c r="M78" i="22"/>
  <c r="P65" i="25"/>
  <c r="L78" i="22"/>
  <c r="O65" i="25"/>
  <c r="Q65" i="25" s="1"/>
  <c r="M77" i="22"/>
  <c r="P64" i="25"/>
  <c r="L77" i="22"/>
  <c r="O64" i="25"/>
  <c r="Q64" i="25" s="1"/>
  <c r="M76" i="22"/>
  <c r="P63" i="25"/>
  <c r="L76" i="22"/>
  <c r="O63" i="25"/>
  <c r="Q63" i="25" s="1"/>
  <c r="M75" i="22"/>
  <c r="P62" i="25"/>
  <c r="L75" i="22"/>
  <c r="O62" i="25"/>
  <c r="Q62" i="25" s="1"/>
  <c r="M74" i="22"/>
  <c r="P61" i="25"/>
  <c r="L74" i="22"/>
  <c r="O61" i="25"/>
  <c r="Q61" i="25" s="1"/>
  <c r="M73" i="22"/>
  <c r="P60" i="25"/>
  <c r="L73" i="22"/>
  <c r="O60" i="25"/>
  <c r="Q60" i="25" s="1"/>
  <c r="M72" i="22"/>
  <c r="P59" i="25"/>
  <c r="L72" i="22"/>
  <c r="O59" i="25"/>
  <c r="Q59" i="25" s="1"/>
  <c r="M71" i="22"/>
  <c r="P58" i="25"/>
  <c r="L71" i="22"/>
  <c r="O58" i="25"/>
  <c r="M70" i="22"/>
  <c r="P57" i="25"/>
  <c r="L70" i="22"/>
  <c r="O57" i="25"/>
  <c r="M69" i="22"/>
  <c r="P56" i="25"/>
  <c r="L69" i="22"/>
  <c r="O56" i="25"/>
  <c r="Q56" i="25" s="1"/>
  <c r="M68" i="22"/>
  <c r="P55" i="25"/>
  <c r="L68" i="22"/>
  <c r="O55" i="25"/>
  <c r="Q55" i="25" s="1"/>
  <c r="M67" i="22"/>
  <c r="P54" i="25"/>
  <c r="L67" i="22"/>
  <c r="O54" i="25"/>
  <c r="Q54" i="25" s="1"/>
  <c r="M66" i="22"/>
  <c r="P53" i="25"/>
  <c r="L66" i="22"/>
  <c r="O53" i="25"/>
  <c r="Q53" i="25" s="1"/>
  <c r="M65" i="22"/>
  <c r="P52" i="25"/>
  <c r="L65" i="22"/>
  <c r="O52" i="25"/>
  <c r="Q52" i="25" s="1"/>
  <c r="M64" i="22"/>
  <c r="P51" i="25"/>
  <c r="L64" i="22"/>
  <c r="O51" i="25"/>
  <c r="M63" i="22"/>
  <c r="P50" i="25"/>
  <c r="L63" i="22"/>
  <c r="O50" i="25"/>
  <c r="Q50" i="25" s="1"/>
  <c r="M62" i="22"/>
  <c r="P49" i="25"/>
  <c r="L62" i="22"/>
  <c r="O49" i="25"/>
  <c r="Q49" i="25" s="1"/>
  <c r="M61" i="22"/>
  <c r="P48" i="25"/>
  <c r="L61" i="22"/>
  <c r="O48" i="25"/>
  <c r="M60" i="22"/>
  <c r="P47" i="25"/>
  <c r="L60" i="22"/>
  <c r="O47" i="25"/>
  <c r="M59" i="22"/>
  <c r="P46" i="25"/>
  <c r="L59" i="22"/>
  <c r="O46" i="25"/>
  <c r="Q46" i="25" s="1"/>
  <c r="M58" i="22"/>
  <c r="P45" i="25"/>
  <c r="R45" i="25" s="1"/>
  <c r="L58" i="22"/>
  <c r="O45" i="25"/>
  <c r="Q45" i="25" s="1"/>
  <c r="CP94" i="20"/>
  <c r="L86" i="25"/>
  <c r="CO94" i="20"/>
  <c r="K86" i="25"/>
  <c r="M86" i="25" s="1"/>
  <c r="CP93" i="20"/>
  <c r="L85" i="25"/>
  <c r="CO93" i="20"/>
  <c r="K85" i="25"/>
  <c r="CP92" i="20"/>
  <c r="L84" i="25"/>
  <c r="CO92" i="20"/>
  <c r="K84" i="25"/>
  <c r="CP91" i="20"/>
  <c r="L83" i="25"/>
  <c r="CO91" i="20"/>
  <c r="K83" i="25"/>
  <c r="M83" i="25" s="1"/>
  <c r="CP90" i="20"/>
  <c r="L82" i="25"/>
  <c r="CO90" i="20"/>
  <c r="K82" i="25"/>
  <c r="M82" i="25" s="1"/>
  <c r="CP89" i="20"/>
  <c r="L81" i="25"/>
  <c r="CO89" i="20"/>
  <c r="K81" i="25"/>
  <c r="M81" i="25" s="1"/>
  <c r="CP88" i="20"/>
  <c r="L80" i="25"/>
  <c r="CO88" i="20"/>
  <c r="K80" i="25"/>
  <c r="M80" i="25" s="1"/>
  <c r="CP87" i="20"/>
  <c r="L79" i="25"/>
  <c r="CO87" i="20"/>
  <c r="K79" i="25"/>
  <c r="M79" i="25" s="1"/>
  <c r="CP86" i="20"/>
  <c r="L78" i="25"/>
  <c r="CO86" i="20"/>
  <c r="K78" i="25"/>
  <c r="M78" i="25" s="1"/>
  <c r="CP85" i="20"/>
  <c r="L77" i="25"/>
  <c r="CO85" i="20"/>
  <c r="K77" i="25"/>
  <c r="M77" i="25" s="1"/>
  <c r="CP84" i="20"/>
  <c r="L76" i="25"/>
  <c r="CO84" i="20"/>
  <c r="K76" i="25"/>
  <c r="M76" i="25" s="1"/>
  <c r="CP83" i="20"/>
  <c r="L75" i="25"/>
  <c r="CO83" i="20"/>
  <c r="K75" i="25"/>
  <c r="CP82" i="20"/>
  <c r="L74" i="25"/>
  <c r="CO82" i="20"/>
  <c r="K74" i="25"/>
  <c r="CP81" i="20"/>
  <c r="L73" i="25"/>
  <c r="CO81" i="20"/>
  <c r="K73" i="25"/>
  <c r="M73" i="25" s="1"/>
  <c r="CP80" i="20"/>
  <c r="L72" i="25"/>
  <c r="CO80" i="20"/>
  <c r="K72" i="25"/>
  <c r="M72" i="25" s="1"/>
  <c r="CP79" i="20"/>
  <c r="L71" i="25"/>
  <c r="CO79" i="20"/>
  <c r="K71" i="25"/>
  <c r="M71" i="25" s="1"/>
  <c r="CP78" i="20"/>
  <c r="L70" i="25"/>
  <c r="CO78" i="20"/>
  <c r="K70" i="25"/>
  <c r="CP77" i="20"/>
  <c r="L69" i="25"/>
  <c r="CO77" i="20"/>
  <c r="K69" i="25"/>
  <c r="M69" i="25" s="1"/>
  <c r="CP76" i="20"/>
  <c r="L68" i="25"/>
  <c r="CO76" i="20"/>
  <c r="K68" i="25"/>
  <c r="CP75" i="20"/>
  <c r="L67" i="25"/>
  <c r="CO75" i="20"/>
  <c r="K67" i="25"/>
  <c r="CP74" i="20"/>
  <c r="L66" i="25"/>
  <c r="CO74" i="20"/>
  <c r="K66" i="25"/>
  <c r="CP73" i="20"/>
  <c r="L65" i="25"/>
  <c r="CO73" i="20"/>
  <c r="K65" i="25"/>
  <c r="M65" i="25" s="1"/>
  <c r="CP72" i="20"/>
  <c r="L64" i="25"/>
  <c r="CO72" i="20"/>
  <c r="K64" i="25"/>
  <c r="CP71" i="20"/>
  <c r="L63" i="25"/>
  <c r="CO71" i="20"/>
  <c r="K63" i="25"/>
  <c r="M63" i="25" s="1"/>
  <c r="CP70" i="20"/>
  <c r="L62" i="25"/>
  <c r="CO70" i="20"/>
  <c r="K62" i="25"/>
  <c r="M62" i="25" s="1"/>
  <c r="CP69" i="20"/>
  <c r="L61" i="25"/>
  <c r="CO69" i="20"/>
  <c r="K61" i="25"/>
  <c r="M61" i="25" s="1"/>
  <c r="CP68" i="20"/>
  <c r="L60" i="25"/>
  <c r="CO68" i="20"/>
  <c r="K60" i="25"/>
  <c r="M60" i="25" s="1"/>
  <c r="CP67" i="20"/>
  <c r="L59" i="25"/>
  <c r="CO67" i="20"/>
  <c r="K59" i="25"/>
  <c r="M59" i="25" s="1"/>
  <c r="CP66" i="20"/>
  <c r="L58" i="25"/>
  <c r="CO66" i="20"/>
  <c r="K58" i="25"/>
  <c r="CP65" i="20"/>
  <c r="L57" i="25"/>
  <c r="CO65" i="20"/>
  <c r="K57" i="25"/>
  <c r="M57" i="25" s="1"/>
  <c r="CP64" i="20"/>
  <c r="L56" i="25"/>
  <c r="CO64" i="20"/>
  <c r="K56" i="25"/>
  <c r="M56" i="25" s="1"/>
  <c r="CP63" i="20"/>
  <c r="L55" i="25"/>
  <c r="CO63" i="20"/>
  <c r="K55" i="25"/>
  <c r="M55" i="25" s="1"/>
  <c r="CP62" i="20"/>
  <c r="L54" i="25"/>
  <c r="CO62" i="20"/>
  <c r="K54" i="25"/>
  <c r="M54" i="25" s="1"/>
  <c r="CP61" i="20"/>
  <c r="L53" i="25"/>
  <c r="CO61" i="20"/>
  <c r="K53" i="25"/>
  <c r="CP60" i="20"/>
  <c r="L52" i="25"/>
  <c r="CO60" i="20"/>
  <c r="K52" i="25"/>
  <c r="CP59" i="20"/>
  <c r="L51" i="25"/>
  <c r="CO59" i="20"/>
  <c r="K51" i="25"/>
  <c r="M51" i="25" s="1"/>
  <c r="CP58" i="20"/>
  <c r="L50" i="25"/>
  <c r="CO58" i="20"/>
  <c r="K50" i="25"/>
  <c r="M50" i="25" s="1"/>
  <c r="CP57" i="20"/>
  <c r="L49" i="25"/>
  <c r="CO57" i="20"/>
  <c r="K49" i="25"/>
  <c r="M49" i="25" s="1"/>
  <c r="CP56" i="20"/>
  <c r="L48" i="25"/>
  <c r="CO56" i="20"/>
  <c r="K48" i="25"/>
  <c r="M48" i="25" s="1"/>
  <c r="CP55" i="20"/>
  <c r="L47" i="25"/>
  <c r="CO55" i="20"/>
  <c r="K47" i="25"/>
  <c r="M47" i="25" s="1"/>
  <c r="CP54" i="20"/>
  <c r="L46" i="25"/>
  <c r="CO54" i="20"/>
  <c r="K46" i="25"/>
  <c r="CP53" i="20"/>
  <c r="L45" i="25"/>
  <c r="CO53" i="20"/>
  <c r="K45" i="25"/>
  <c r="M45" i="25" s="1"/>
  <c r="CP95" i="19"/>
  <c r="E86" i="25"/>
  <c r="G86" i="25" s="1"/>
  <c r="CO95" i="19"/>
  <c r="D86" i="25"/>
  <c r="F86" i="25" s="1"/>
  <c r="CP94" i="19"/>
  <c r="E85" i="25"/>
  <c r="CO94" i="19"/>
  <c r="D85" i="25"/>
  <c r="F85" i="25" s="1"/>
  <c r="CP93" i="19"/>
  <c r="E84" i="25"/>
  <c r="CO93" i="19"/>
  <c r="D84" i="25"/>
  <c r="F84" i="25" s="1"/>
  <c r="CP92" i="19"/>
  <c r="E83" i="25"/>
  <c r="CO92" i="19"/>
  <c r="D83" i="25"/>
  <c r="F83" i="25" s="1"/>
  <c r="CP91" i="19"/>
  <c r="E82" i="25"/>
  <c r="CO91" i="19"/>
  <c r="D82" i="25"/>
  <c r="F82" i="25" s="1"/>
  <c r="CP90" i="19"/>
  <c r="E81" i="25"/>
  <c r="G81" i="25" s="1"/>
  <c r="CO90" i="19"/>
  <c r="D81" i="25"/>
  <c r="CP89" i="19"/>
  <c r="E80" i="25"/>
  <c r="CO89" i="19"/>
  <c r="D80" i="25"/>
  <c r="F80" i="25" s="1"/>
  <c r="CP88" i="19"/>
  <c r="E79" i="25"/>
  <c r="G79" i="25" s="1"/>
  <c r="CO88" i="19"/>
  <c r="D79" i="25"/>
  <c r="F79" i="25" s="1"/>
  <c r="CP87" i="19"/>
  <c r="E78" i="25"/>
  <c r="CO87" i="19"/>
  <c r="D78" i="25"/>
  <c r="F78" i="25" s="1"/>
  <c r="CP86" i="19"/>
  <c r="E77" i="25"/>
  <c r="CO86" i="19"/>
  <c r="D77" i="25"/>
  <c r="F77" i="25" s="1"/>
  <c r="CP85" i="19"/>
  <c r="E76" i="25"/>
  <c r="G76" i="25" s="1"/>
  <c r="CO85" i="19"/>
  <c r="D76" i="25"/>
  <c r="F76" i="25" s="1"/>
  <c r="CP84" i="19"/>
  <c r="E75" i="25"/>
  <c r="G75" i="25" s="1"/>
  <c r="CO84" i="19"/>
  <c r="D75" i="25"/>
  <c r="CP83" i="19"/>
  <c r="E74" i="25"/>
  <c r="CO83" i="19"/>
  <c r="D74" i="25"/>
  <c r="F74" i="25" s="1"/>
  <c r="CP82" i="19"/>
  <c r="E73" i="25"/>
  <c r="G73" i="25" s="1"/>
  <c r="CO82" i="19"/>
  <c r="D73" i="25"/>
  <c r="F73" i="25" s="1"/>
  <c r="CP81" i="19"/>
  <c r="E72" i="25"/>
  <c r="G72" i="25" s="1"/>
  <c r="CO81" i="19"/>
  <c r="D72" i="25"/>
  <c r="CP80" i="19"/>
  <c r="E71" i="25"/>
  <c r="G71" i="25" s="1"/>
  <c r="CO80" i="19"/>
  <c r="D71" i="25"/>
  <c r="F71" i="25" s="1"/>
  <c r="CP79" i="19"/>
  <c r="E70" i="25"/>
  <c r="CO79" i="19"/>
  <c r="D70" i="25"/>
  <c r="F70" i="25" s="1"/>
  <c r="CP78" i="19"/>
  <c r="E69" i="25"/>
  <c r="CO78" i="19"/>
  <c r="D69" i="25"/>
  <c r="F69" i="25" s="1"/>
  <c r="CP77" i="19"/>
  <c r="E68" i="25"/>
  <c r="CO77" i="19"/>
  <c r="D68" i="25"/>
  <c r="CP76" i="19"/>
  <c r="E67" i="25"/>
  <c r="CO76" i="19"/>
  <c r="D67" i="25"/>
  <c r="F67" i="25" s="1"/>
  <c r="CP75" i="19"/>
  <c r="E66" i="25"/>
  <c r="CO75" i="19"/>
  <c r="D66" i="25"/>
  <c r="F66" i="25" s="1"/>
  <c r="CP74" i="19"/>
  <c r="E65" i="25"/>
  <c r="CO74" i="19"/>
  <c r="D65" i="25"/>
  <c r="CP73" i="19"/>
  <c r="E64" i="25"/>
  <c r="CO73" i="19"/>
  <c r="D64" i="25"/>
  <c r="F64" i="25" s="1"/>
  <c r="CP72" i="19"/>
  <c r="E63" i="25"/>
  <c r="CO72" i="19"/>
  <c r="D63" i="25"/>
  <c r="CP71" i="19"/>
  <c r="E62" i="25"/>
  <c r="CO71" i="19"/>
  <c r="D62" i="25"/>
  <c r="F62" i="25" s="1"/>
  <c r="CP70" i="19"/>
  <c r="E61" i="25"/>
  <c r="CO70" i="19"/>
  <c r="D61" i="25"/>
  <c r="F61" i="25" s="1"/>
  <c r="CP69" i="19"/>
  <c r="E60" i="25"/>
  <c r="G60" i="25" s="1"/>
  <c r="CO69" i="19"/>
  <c r="D60" i="25"/>
  <c r="F60" i="25" s="1"/>
  <c r="CP68" i="19"/>
  <c r="E59" i="25"/>
  <c r="CO68" i="19"/>
  <c r="D59" i="25"/>
  <c r="F59" i="25" s="1"/>
  <c r="CP67" i="19"/>
  <c r="E58" i="25"/>
  <c r="CO67" i="19"/>
  <c r="D58" i="25"/>
  <c r="F58" i="25" s="1"/>
  <c r="CP66" i="19"/>
  <c r="E57" i="25"/>
  <c r="CO66" i="19"/>
  <c r="D57" i="25"/>
  <c r="CP65" i="19"/>
  <c r="E56" i="25"/>
  <c r="G56" i="25" s="1"/>
  <c r="CO65" i="19"/>
  <c r="D56" i="25"/>
  <c r="F56" i="25" s="1"/>
  <c r="CP64" i="19"/>
  <c r="E55" i="25"/>
  <c r="G55" i="25" s="1"/>
  <c r="CO64" i="19"/>
  <c r="D55" i="25"/>
  <c r="F55" i="25" s="1"/>
  <c r="CP63" i="19"/>
  <c r="E54" i="25"/>
  <c r="CO63" i="19"/>
  <c r="D54" i="25"/>
  <c r="F54" i="25" s="1"/>
  <c r="CP62" i="19"/>
  <c r="E53" i="25"/>
  <c r="CO62" i="19"/>
  <c r="D53" i="25"/>
  <c r="F53" i="25" s="1"/>
  <c r="CP61" i="19"/>
  <c r="E52" i="25"/>
  <c r="CO61" i="19"/>
  <c r="D52" i="25"/>
  <c r="F52" i="25" s="1"/>
  <c r="CP60" i="19"/>
  <c r="E51" i="25"/>
  <c r="CO60" i="19"/>
  <c r="D51" i="25"/>
  <c r="F51" i="25" s="1"/>
  <c r="CP59" i="19"/>
  <c r="E50" i="25"/>
  <c r="CO59" i="19"/>
  <c r="D50" i="25"/>
  <c r="F50" i="25" s="1"/>
  <c r="CP58" i="19"/>
  <c r="E49" i="25"/>
  <c r="CO58" i="19"/>
  <c r="D49" i="25"/>
  <c r="F49" i="25" s="1"/>
  <c r="CP57" i="19"/>
  <c r="E48" i="25"/>
  <c r="CO57" i="19"/>
  <c r="D48" i="25"/>
  <c r="F48" i="25" s="1"/>
  <c r="CP56" i="19"/>
  <c r="E47" i="25"/>
  <c r="CO56" i="19"/>
  <c r="D47" i="25"/>
  <c r="F47" i="25" s="1"/>
  <c r="CP55" i="19"/>
  <c r="E46" i="25"/>
  <c r="CO55" i="19"/>
  <c r="D46" i="25"/>
  <c r="F46" i="25" s="1"/>
  <c r="CP54" i="19"/>
  <c r="E45" i="25"/>
  <c r="G45" i="25" s="1"/>
  <c r="CO54" i="19"/>
  <c r="D45" i="25"/>
  <c r="F45" i="25" s="1"/>
  <c r="BH94" i="18"/>
  <c r="BG94" i="18"/>
  <c r="BH93" i="18"/>
  <c r="BG93" i="18"/>
  <c r="BH92" i="18"/>
  <c r="BG92" i="18"/>
  <c r="BH91" i="18"/>
  <c r="BG91" i="18"/>
  <c r="BH90" i="18"/>
  <c r="BG90" i="18"/>
  <c r="BH89" i="18"/>
  <c r="BG89" i="18"/>
  <c r="BH88" i="18"/>
  <c r="BG88" i="18"/>
  <c r="BH87" i="18"/>
  <c r="BG87" i="18"/>
  <c r="BH86" i="18"/>
  <c r="BG86" i="18"/>
  <c r="BH85" i="18"/>
  <c r="BG85" i="18"/>
  <c r="BH84" i="18"/>
  <c r="BG84" i="18"/>
  <c r="BH83" i="18"/>
  <c r="BG83" i="18"/>
  <c r="BH82" i="18"/>
  <c r="BG82" i="18"/>
  <c r="BH81" i="18"/>
  <c r="BG81" i="18"/>
  <c r="BH80" i="18"/>
  <c r="BG80" i="18"/>
  <c r="BH79" i="18"/>
  <c r="BG79" i="18"/>
  <c r="BH78" i="18"/>
  <c r="BG78" i="18"/>
  <c r="BH77" i="18"/>
  <c r="BG77" i="18"/>
  <c r="BH76" i="18"/>
  <c r="BG76" i="18"/>
  <c r="BH75" i="18"/>
  <c r="BG75" i="18"/>
  <c r="BH74" i="18"/>
  <c r="BG74" i="18"/>
  <c r="BH73" i="18"/>
  <c r="BG73" i="18"/>
  <c r="BH72" i="18"/>
  <c r="BG72" i="18"/>
  <c r="BH71" i="18"/>
  <c r="BG71" i="18"/>
  <c r="BH70" i="18"/>
  <c r="BG70" i="18"/>
  <c r="BH69" i="18"/>
  <c r="BG69" i="18"/>
  <c r="BH68" i="18"/>
  <c r="BG68" i="18"/>
  <c r="BH67" i="18"/>
  <c r="BG67" i="18"/>
  <c r="BH66" i="18"/>
  <c r="BG66" i="18"/>
  <c r="BH65" i="18"/>
  <c r="BG65" i="18"/>
  <c r="BH64" i="18"/>
  <c r="BG64" i="18"/>
  <c r="BH63" i="18"/>
  <c r="BG63" i="18"/>
  <c r="BH62" i="18"/>
  <c r="BG62" i="18"/>
  <c r="BH61" i="18"/>
  <c r="BG61" i="18"/>
  <c r="BH60" i="18"/>
  <c r="BG60" i="18"/>
  <c r="BH59" i="18"/>
  <c r="BG59" i="18"/>
  <c r="BH58" i="18"/>
  <c r="BG58" i="18"/>
  <c r="BH57" i="18"/>
  <c r="BG57" i="18"/>
  <c r="BH56" i="18"/>
  <c r="BG56" i="18"/>
  <c r="BH55" i="18"/>
  <c r="BG55" i="18"/>
  <c r="BH54" i="18"/>
  <c r="BG54" i="18"/>
  <c r="BH53" i="18"/>
  <c r="BG53" i="18"/>
  <c r="BH94" i="17"/>
  <c r="BG94" i="17"/>
  <c r="BH93" i="17"/>
  <c r="BG93" i="17"/>
  <c r="BH92" i="17"/>
  <c r="BG92" i="17"/>
  <c r="BH91" i="17"/>
  <c r="BG91" i="17"/>
  <c r="BH90" i="17"/>
  <c r="BG90" i="17"/>
  <c r="BH89" i="17"/>
  <c r="BG89" i="17"/>
  <c r="BH88" i="17"/>
  <c r="BG88" i="17"/>
  <c r="BH87" i="17"/>
  <c r="BG87" i="17"/>
  <c r="BH86" i="17"/>
  <c r="BG86" i="17"/>
  <c r="BH85" i="17"/>
  <c r="BG85" i="17"/>
  <c r="BH84" i="17"/>
  <c r="BG84" i="17"/>
  <c r="BH83" i="17"/>
  <c r="BG83" i="17"/>
  <c r="BH82" i="17"/>
  <c r="BG82" i="17"/>
  <c r="BH81" i="17"/>
  <c r="BG81" i="17"/>
  <c r="BH80" i="17"/>
  <c r="BG80" i="17"/>
  <c r="BH79" i="17"/>
  <c r="BG79" i="17"/>
  <c r="BH78" i="17"/>
  <c r="BG78" i="17"/>
  <c r="BH77" i="17"/>
  <c r="BG77" i="17"/>
  <c r="BH76" i="17"/>
  <c r="BG76" i="17"/>
  <c r="BH75" i="17"/>
  <c r="BG75" i="17"/>
  <c r="BH74" i="17"/>
  <c r="BG74" i="17"/>
  <c r="BH73" i="17"/>
  <c r="BG73" i="17"/>
  <c r="BH72" i="17"/>
  <c r="BG72" i="17"/>
  <c r="BH71" i="17"/>
  <c r="BG71" i="17"/>
  <c r="BH70" i="17"/>
  <c r="BG70" i="17"/>
  <c r="BH69" i="17"/>
  <c r="BG69" i="17"/>
  <c r="BH68" i="17"/>
  <c r="BG68" i="17"/>
  <c r="BH67" i="17"/>
  <c r="BG67" i="17"/>
  <c r="BH66" i="17"/>
  <c r="BG66" i="17"/>
  <c r="BH65" i="17"/>
  <c r="BG65" i="17"/>
  <c r="BH64" i="17"/>
  <c r="BG64" i="17"/>
  <c r="BH63" i="17"/>
  <c r="BG63" i="17"/>
  <c r="BH62" i="17"/>
  <c r="BG62" i="17"/>
  <c r="BH61" i="17"/>
  <c r="BG61" i="17"/>
  <c r="BH60" i="17"/>
  <c r="BG60" i="17"/>
  <c r="BH59" i="17"/>
  <c r="BG59" i="17"/>
  <c r="BH58" i="17"/>
  <c r="BG58" i="17"/>
  <c r="BH57" i="17"/>
  <c r="BG57" i="17"/>
  <c r="BH56" i="17"/>
  <c r="BG56" i="17"/>
  <c r="BH55" i="17"/>
  <c r="BG55" i="17"/>
  <c r="BH54" i="17"/>
  <c r="BG54" i="17"/>
  <c r="BH53" i="17"/>
  <c r="BG53" i="17"/>
  <c r="A55" i="9"/>
  <c r="A71" i="9"/>
  <c r="A39" i="9"/>
  <c r="I48" i="9"/>
  <c r="I47" i="9"/>
  <c r="I46" i="9"/>
  <c r="I45" i="9"/>
  <c r="I44" i="9"/>
  <c r="I43" i="9"/>
  <c r="I42" i="9"/>
  <c r="I41" i="9"/>
  <c r="I40" i="9"/>
  <c r="I39" i="9"/>
  <c r="I64" i="9"/>
  <c r="I63" i="9"/>
  <c r="I62" i="9"/>
  <c r="I61" i="9"/>
  <c r="I60" i="9"/>
  <c r="I59" i="9"/>
  <c r="I58" i="9"/>
  <c r="I57" i="9"/>
  <c r="I56" i="9"/>
  <c r="I55" i="9"/>
  <c r="K10" i="9"/>
  <c r="K9" i="9"/>
  <c r="A69" i="8"/>
  <c r="A49" i="8"/>
  <c r="I60" i="8"/>
  <c r="I59" i="8"/>
  <c r="I58" i="8"/>
  <c r="I57" i="8"/>
  <c r="I56" i="8"/>
  <c r="I55" i="8"/>
  <c r="I54" i="8"/>
  <c r="I53" i="8"/>
  <c r="I52" i="8"/>
  <c r="I51" i="8"/>
  <c r="I80" i="8"/>
  <c r="I79" i="8"/>
  <c r="I78" i="8"/>
  <c r="I77" i="8"/>
  <c r="I76" i="8"/>
  <c r="I75" i="8"/>
  <c r="I74" i="8"/>
  <c r="I73" i="8"/>
  <c r="I72" i="8"/>
  <c r="I71" i="8"/>
  <c r="K12" i="8"/>
  <c r="K11" i="8"/>
  <c r="A135" i="7"/>
  <c r="A94" i="7"/>
  <c r="H15" i="7"/>
  <c r="H14" i="7"/>
  <c r="Y50" i="29"/>
  <c r="S50" i="29" s="1"/>
  <c r="BM66" i="29"/>
  <c r="BI66" i="29" s="1"/>
  <c r="Y69" i="29"/>
  <c r="S69" i="29" s="1"/>
  <c r="AG75" i="29"/>
  <c r="AC75" i="29" s="1"/>
  <c r="Y49" i="29"/>
  <c r="S49" i="29" s="1"/>
  <c r="Y52" i="29"/>
  <c r="S52" i="29" s="1"/>
  <c r="S72" i="29"/>
  <c r="BM78" i="29"/>
  <c r="BM81" i="29"/>
  <c r="BI81" i="29" s="1"/>
  <c r="AY85" i="29"/>
  <c r="Y75" i="30"/>
  <c r="BM49" i="30"/>
  <c r="BG49" i="30" s="1"/>
  <c r="Y66" i="30"/>
  <c r="U66" i="30" s="1"/>
  <c r="BM77" i="30"/>
  <c r="BG77" i="30"/>
  <c r="AK80" i="29"/>
  <c r="AG86" i="29"/>
  <c r="AC86" i="29" s="1"/>
  <c r="AS46" i="30"/>
  <c r="Y56" i="30"/>
  <c r="U56" i="30" s="1"/>
  <c r="BE66" i="30"/>
  <c r="BA66" i="30" s="1"/>
  <c r="AY80" i="30"/>
  <c r="M50" i="30"/>
  <c r="S60" i="29"/>
  <c r="AK71" i="30"/>
  <c r="AW66" i="30"/>
  <c r="BM71" i="30"/>
  <c r="BG71" i="30" s="1"/>
  <c r="Y84" i="30"/>
  <c r="U84" i="30" s="1"/>
  <c r="E56" i="30"/>
  <c r="AC66" i="30"/>
  <c r="AC70" i="30"/>
  <c r="BE71" i="30"/>
  <c r="Y80" i="30"/>
  <c r="S80" i="30" s="1"/>
  <c r="AG81" i="30"/>
  <c r="AQ83" i="30"/>
  <c r="K85" i="30"/>
  <c r="BM46" i="30"/>
  <c r="BG72" i="30"/>
  <c r="Q53" i="30"/>
  <c r="K53" i="30" s="1"/>
  <c r="BM60" i="30"/>
  <c r="BG60" i="30" s="1"/>
  <c r="AS64" i="30"/>
  <c r="BG68" i="30"/>
  <c r="AG77" i="30"/>
  <c r="AA77" i="30" s="1"/>
  <c r="Q79" i="30"/>
  <c r="K79" i="30" s="1"/>
  <c r="AQ79" i="30"/>
  <c r="Q80" i="30"/>
  <c r="K80" i="30" s="1"/>
  <c r="BI77" i="30"/>
  <c r="BE79" i="30"/>
  <c r="BE83" i="30"/>
  <c r="BE46" i="30"/>
  <c r="BA46" i="30" s="1"/>
  <c r="E66" i="30"/>
  <c r="BI67" i="30"/>
  <c r="AW71" i="30"/>
  <c r="AA84" i="30"/>
  <c r="AG47" i="30"/>
  <c r="E74" i="30"/>
  <c r="M45" i="30"/>
  <c r="E46" i="30"/>
  <c r="AS61" i="30"/>
  <c r="BM64" i="30"/>
  <c r="I71" i="30"/>
  <c r="E71" i="30" s="1"/>
  <c r="Q77" i="30"/>
  <c r="K77" i="30" s="1"/>
  <c r="AQ77" i="30"/>
  <c r="AQ81" i="30"/>
  <c r="BM50" i="30"/>
  <c r="AW53" i="30"/>
  <c r="I55" i="30"/>
  <c r="E55" i="30" s="1"/>
  <c r="Q56" i="30"/>
  <c r="K56" i="30" s="1"/>
  <c r="I58" i="30"/>
  <c r="E58" i="30" s="1"/>
  <c r="AK59" i="30"/>
  <c r="AG67" i="30"/>
  <c r="AA67" i="30" s="1"/>
  <c r="AC67" i="30"/>
  <c r="AK68" i="30"/>
  <c r="Q72" i="30"/>
  <c r="K72" i="30" s="1"/>
  <c r="AG74" i="30"/>
  <c r="AA74" i="30" s="1"/>
  <c r="AC74" i="30"/>
  <c r="BI76" i="30"/>
  <c r="I83" i="30"/>
  <c r="E83" i="30" s="1"/>
  <c r="BM53" i="30"/>
  <c r="BI53" i="30" s="1"/>
  <c r="BG53" i="30"/>
  <c r="Q61" i="30"/>
  <c r="K61" i="30" s="1"/>
  <c r="I64" i="30"/>
  <c r="BI65" i="30"/>
  <c r="AW68" i="30"/>
  <c r="AQ68" i="30" s="1"/>
  <c r="M71" i="30"/>
  <c r="I72" i="30"/>
  <c r="E72" i="30" s="1"/>
  <c r="AA72" i="30"/>
  <c r="AO75" i="30"/>
  <c r="AK75" i="30" s="1"/>
  <c r="AO76" i="30"/>
  <c r="AK76" i="30" s="1"/>
  <c r="K78" i="30"/>
  <c r="AG79" i="30"/>
  <c r="AA79" i="30" s="1"/>
  <c r="BM79" i="30"/>
  <c r="BG79" i="30" s="1"/>
  <c r="BM80" i="30"/>
  <c r="Q82" i="30"/>
  <c r="K82" i="30"/>
  <c r="BM83" i="30"/>
  <c r="BI83" i="30"/>
  <c r="BG85" i="30"/>
  <c r="AG86" i="30"/>
  <c r="AQ86" i="30"/>
  <c r="BA83" i="30"/>
  <c r="AY83" i="30"/>
  <c r="AS57" i="30"/>
  <c r="Q46" i="30"/>
  <c r="K46" i="30" s="1"/>
  <c r="AY56" i="30"/>
  <c r="K70" i="30"/>
  <c r="E79" i="30"/>
  <c r="M83" i="30"/>
  <c r="BG47" i="30"/>
  <c r="AG48" i="30"/>
  <c r="AA48" i="30" s="1"/>
  <c r="AO61" i="30"/>
  <c r="AK61" i="30" s="1"/>
  <c r="BA79" i="30"/>
  <c r="AQ50" i="30"/>
  <c r="AG56" i="30"/>
  <c r="AC56" i="30" s="1"/>
  <c r="S66" i="30"/>
  <c r="M72" i="30"/>
  <c r="U75" i="30"/>
  <c r="U80" i="30"/>
  <c r="BI84" i="30"/>
  <c r="AW62" i="30"/>
  <c r="AQ62" i="30" s="1"/>
  <c r="I69" i="30"/>
  <c r="Y69" i="30"/>
  <c r="U69" i="30" s="1"/>
  <c r="AO69" i="30"/>
  <c r="AK69" i="30" s="1"/>
  <c r="I73" i="30"/>
  <c r="C73" i="30" s="1"/>
  <c r="AO73" i="30"/>
  <c r="AI73" i="30" s="1"/>
  <c r="BE73" i="30"/>
  <c r="BA73" i="30" s="1"/>
  <c r="AQ74" i="30"/>
  <c r="M76" i="30"/>
  <c r="AW78" i="30"/>
  <c r="AQ78" i="30" s="1"/>
  <c r="AW82" i="30"/>
  <c r="AS82" i="30" s="1"/>
  <c r="AQ82" i="30"/>
  <c r="AG50" i="30"/>
  <c r="AC50" i="30" s="1"/>
  <c r="BM52" i="30"/>
  <c r="I54" i="30"/>
  <c r="E54" i="30" s="1"/>
  <c r="AO54" i="30"/>
  <c r="AK54" i="30" s="1"/>
  <c r="Q57" i="30"/>
  <c r="K57" i="30" s="1"/>
  <c r="Q58" i="30"/>
  <c r="K58" i="30"/>
  <c r="AW58" i="30"/>
  <c r="AQ58" i="30" s="1"/>
  <c r="BA60" i="30"/>
  <c r="M65" i="30"/>
  <c r="Q69" i="30"/>
  <c r="K69" i="30"/>
  <c r="AW69" i="30"/>
  <c r="AQ69" i="30"/>
  <c r="K73" i="30"/>
  <c r="AG73" i="30"/>
  <c r="AW73" i="30"/>
  <c r="AQ73" i="30" s="1"/>
  <c r="AI76" i="30"/>
  <c r="K86" i="30"/>
  <c r="AQ46" i="30"/>
  <c r="Q47" i="30"/>
  <c r="K47" i="30" s="1"/>
  <c r="AW47" i="30"/>
  <c r="AQ47" i="30" s="1"/>
  <c r="K48" i="30"/>
  <c r="AQ48" i="30"/>
  <c r="K49" i="30"/>
  <c r="AA49" i="30"/>
  <c r="I50" i="30"/>
  <c r="E50" i="30"/>
  <c r="AG51" i="30"/>
  <c r="AG53" i="30"/>
  <c r="AA53" i="30" s="1"/>
  <c r="Q54" i="30"/>
  <c r="K54" i="30" s="1"/>
  <c r="AW54" i="30"/>
  <c r="E57" i="30"/>
  <c r="Y57" i="30"/>
  <c r="U57" i="30"/>
  <c r="S58" i="30"/>
  <c r="BE59" i="30"/>
  <c r="BA59" i="30" s="1"/>
  <c r="I62" i="30"/>
  <c r="C62" i="30"/>
  <c r="AI63" i="30"/>
  <c r="AQ64" i="30"/>
  <c r="C65" i="30"/>
  <c r="AK65" i="30"/>
  <c r="E73" i="30"/>
  <c r="BG74" i="30"/>
  <c r="AQ76" i="30"/>
  <c r="AA78" i="30"/>
  <c r="AQ80" i="30"/>
  <c r="BM82" i="30"/>
  <c r="AW84" i="30"/>
  <c r="M86" i="30"/>
  <c r="AG45" i="30"/>
  <c r="AA45" i="30" s="1"/>
  <c r="AO46" i="30"/>
  <c r="AK46" i="30" s="1"/>
  <c r="K50" i="30"/>
  <c r="BE51" i="30"/>
  <c r="BA51" i="30" s="1"/>
  <c r="Y53" i="30"/>
  <c r="U53" i="30" s="1"/>
  <c r="BE54" i="30"/>
  <c r="BA54" i="30" s="1"/>
  <c r="AY54" i="30"/>
  <c r="AY55" i="30"/>
  <c r="M58" i="30"/>
  <c r="AA58" i="30"/>
  <c r="BG58" i="30"/>
  <c r="AG62" i="30"/>
  <c r="AA62" i="30"/>
  <c r="AC65" i="30"/>
  <c r="AA76" i="30"/>
  <c r="I78" i="30"/>
  <c r="E78" i="30" s="1"/>
  <c r="AO78" i="30"/>
  <c r="BE78" i="30"/>
  <c r="BA78" i="30" s="1"/>
  <c r="C82" i="30"/>
  <c r="Y82" i="30"/>
  <c r="U82" i="30" s="1"/>
  <c r="BE82" i="30"/>
  <c r="BA82" i="30" s="1"/>
  <c r="C86" i="30"/>
  <c r="Y86" i="30"/>
  <c r="BE86" i="30"/>
  <c r="BA86" i="30"/>
  <c r="I45" i="30"/>
  <c r="AK45" i="30"/>
  <c r="C48" i="30"/>
  <c r="Y48" i="30"/>
  <c r="S48" i="30" s="1"/>
  <c r="AY48" i="30"/>
  <c r="E49" i="30"/>
  <c r="BE49" i="30"/>
  <c r="BA49" i="30" s="1"/>
  <c r="AI52" i="30"/>
  <c r="BG46" i="30"/>
  <c r="C47" i="30"/>
  <c r="K52" i="30"/>
  <c r="BG56" i="30"/>
  <c r="I59" i="30"/>
  <c r="E59" i="30" s="1"/>
  <c r="I63" i="30"/>
  <c r="E63" i="30" s="1"/>
  <c r="BG64" i="30"/>
  <c r="AW51" i="30"/>
  <c r="AQ51" i="30" s="1"/>
  <c r="AQ53" i="30"/>
  <c r="K55" i="30"/>
  <c r="AG55" i="30"/>
  <c r="AA55" i="30" s="1"/>
  <c r="AQ55" i="30"/>
  <c r="BM55" i="30"/>
  <c r="BG55" i="30"/>
  <c r="AK58" i="30"/>
  <c r="E62" i="30"/>
  <c r="AK55" i="30"/>
  <c r="Q59" i="30"/>
  <c r="K59" i="30"/>
  <c r="AG59" i="30"/>
  <c r="AA59" i="30" s="1"/>
  <c r="AQ59" i="30"/>
  <c r="BM59" i="30"/>
  <c r="BG59" i="30" s="1"/>
  <c r="AQ61" i="30"/>
  <c r="AG63" i="30"/>
  <c r="AW63" i="30"/>
  <c r="AQ63" i="30"/>
  <c r="K65" i="30"/>
  <c r="BE47" i="29"/>
  <c r="AY47" i="29" s="1"/>
  <c r="BE48" i="29"/>
  <c r="AY48" i="29" s="1"/>
  <c r="BE55" i="29"/>
  <c r="AY55" i="29" s="1"/>
  <c r="BG75" i="29"/>
  <c r="BA77" i="29"/>
  <c r="AG49" i="29"/>
  <c r="AC49" i="29" s="1"/>
  <c r="S68" i="29"/>
  <c r="M85" i="29"/>
  <c r="AO74" i="29"/>
  <c r="Y75" i="29"/>
  <c r="S75" i="29" s="1"/>
  <c r="BE75" i="29"/>
  <c r="AY75" i="29"/>
  <c r="S78" i="29"/>
  <c r="AI78" i="29"/>
  <c r="BE78" i="29"/>
  <c r="AY78" i="29" s="1"/>
  <c r="BE79" i="29"/>
  <c r="AY79" i="29" s="1"/>
  <c r="AY80" i="29"/>
  <c r="I82" i="29"/>
  <c r="C82" i="29" s="1"/>
  <c r="S82" i="29"/>
  <c r="AS82" i="29"/>
  <c r="BE82" i="29"/>
  <c r="AY82" i="29" s="1"/>
  <c r="Y83" i="29"/>
  <c r="S83" i="29" s="1"/>
  <c r="BE83" i="29"/>
  <c r="AY83" i="29" s="1"/>
  <c r="S84" i="29"/>
  <c r="AY84" i="29"/>
  <c r="Y86" i="29"/>
  <c r="S86" i="29" s="1"/>
  <c r="AY86" i="29"/>
  <c r="BE71" i="29"/>
  <c r="AY71" i="29" s="1"/>
  <c r="AI77" i="29"/>
  <c r="C85" i="29"/>
  <c r="Y51" i="29"/>
  <c r="S51" i="29" s="1"/>
  <c r="AY51" i="29"/>
  <c r="S62" i="29"/>
  <c r="BE62" i="29"/>
  <c r="S53" i="29"/>
  <c r="AY53" i="29"/>
  <c r="S54" i="29"/>
  <c r="C57" i="29"/>
  <c r="Y57" i="29"/>
  <c r="S57" i="29" s="1"/>
  <c r="BE57" i="29"/>
  <c r="AY57" i="29" s="1"/>
  <c r="Y61" i="29"/>
  <c r="S61" i="29"/>
  <c r="AY61" i="29"/>
  <c r="Y65" i="29"/>
  <c r="S65" i="29" s="1"/>
  <c r="H14" i="5"/>
  <c r="A132" i="5"/>
  <c r="A92" i="5"/>
  <c r="P96" i="6"/>
  <c r="J86" i="25"/>
  <c r="N86" i="25"/>
  <c r="O96" i="6"/>
  <c r="I86" i="25"/>
  <c r="H96" i="6"/>
  <c r="C86" i="25"/>
  <c r="G96" i="6"/>
  <c r="B86" i="25"/>
  <c r="P95" i="6"/>
  <c r="J85" i="25"/>
  <c r="O95" i="6"/>
  <c r="I85" i="25"/>
  <c r="M85" i="25"/>
  <c r="H95" i="6"/>
  <c r="C85" i="25"/>
  <c r="R85" i="25"/>
  <c r="G95" i="6"/>
  <c r="B85" i="25"/>
  <c r="P94" i="6"/>
  <c r="J84" i="25"/>
  <c r="N84" i="25"/>
  <c r="O94" i="6"/>
  <c r="I84" i="25"/>
  <c r="H94" i="6"/>
  <c r="C84" i="25"/>
  <c r="G84" i="25"/>
  <c r="G94" i="6"/>
  <c r="B84" i="25"/>
  <c r="P93" i="6"/>
  <c r="J83" i="25"/>
  <c r="N83" i="25"/>
  <c r="O93" i="6"/>
  <c r="I83" i="25"/>
  <c r="H93" i="6"/>
  <c r="C83" i="25"/>
  <c r="R83" i="25"/>
  <c r="G93" i="6"/>
  <c r="B83" i="25"/>
  <c r="P92" i="6"/>
  <c r="J82" i="25"/>
  <c r="N82" i="25"/>
  <c r="O92" i="6"/>
  <c r="I82" i="25"/>
  <c r="H92" i="6"/>
  <c r="C82" i="25"/>
  <c r="G82" i="25"/>
  <c r="G92" i="6"/>
  <c r="B82" i="25"/>
  <c r="P91" i="6"/>
  <c r="J81" i="25"/>
  <c r="O91" i="6"/>
  <c r="I81" i="25"/>
  <c r="H91" i="6"/>
  <c r="C81" i="25"/>
  <c r="R81" i="25"/>
  <c r="G91" i="6"/>
  <c r="B81" i="25"/>
  <c r="F81" i="25"/>
  <c r="P90" i="6"/>
  <c r="J80" i="25"/>
  <c r="N80" i="25"/>
  <c r="O90" i="6"/>
  <c r="I80" i="25"/>
  <c r="H90" i="6"/>
  <c r="C80" i="25"/>
  <c r="G80" i="25"/>
  <c r="G90" i="6"/>
  <c r="B80" i="25"/>
  <c r="Q80" i="25"/>
  <c r="P89" i="6"/>
  <c r="J79" i="25"/>
  <c r="O89" i="6"/>
  <c r="I79" i="25"/>
  <c r="H89" i="6"/>
  <c r="C79" i="25"/>
  <c r="R79" i="25"/>
  <c r="G89" i="6"/>
  <c r="B79" i="25"/>
  <c r="P88" i="6"/>
  <c r="J78" i="25"/>
  <c r="N78" i="25"/>
  <c r="O88" i="6"/>
  <c r="I78" i="25"/>
  <c r="H88" i="6"/>
  <c r="C78" i="25"/>
  <c r="G78" i="25"/>
  <c r="G88" i="6"/>
  <c r="B78" i="25"/>
  <c r="Q78" i="25"/>
  <c r="P87" i="6"/>
  <c r="J77" i="25"/>
  <c r="N77" i="25"/>
  <c r="O87" i="6"/>
  <c r="I77" i="25"/>
  <c r="H87" i="6"/>
  <c r="C77" i="25"/>
  <c r="R77" i="25"/>
  <c r="G87" i="6"/>
  <c r="B77" i="25"/>
  <c r="P86" i="6"/>
  <c r="J76" i="25"/>
  <c r="N76" i="25"/>
  <c r="O86" i="6"/>
  <c r="I76" i="25"/>
  <c r="H86" i="6"/>
  <c r="C76" i="25"/>
  <c r="G86" i="6"/>
  <c r="B76" i="25"/>
  <c r="P85" i="6"/>
  <c r="J75" i="25"/>
  <c r="O85" i="6"/>
  <c r="I75" i="25"/>
  <c r="M75" i="25"/>
  <c r="H85" i="6"/>
  <c r="C75" i="25"/>
  <c r="R75" i="25"/>
  <c r="G85" i="6"/>
  <c r="B75" i="25"/>
  <c r="F75" i="25"/>
  <c r="P84" i="6"/>
  <c r="J74" i="25"/>
  <c r="N74" i="25"/>
  <c r="O84" i="6"/>
  <c r="I74" i="25"/>
  <c r="H84" i="6"/>
  <c r="C74" i="25"/>
  <c r="G74" i="25"/>
  <c r="G84" i="6"/>
  <c r="B74" i="25"/>
  <c r="P83" i="6"/>
  <c r="J73" i="25"/>
  <c r="O83" i="6"/>
  <c r="I73" i="25"/>
  <c r="H83" i="6"/>
  <c r="C73" i="25"/>
  <c r="R73" i="25"/>
  <c r="G83" i="6"/>
  <c r="B73" i="25"/>
  <c r="P82" i="6"/>
  <c r="J72" i="25"/>
  <c r="N72" i="25"/>
  <c r="O82" i="6"/>
  <c r="I72" i="25"/>
  <c r="H82" i="6"/>
  <c r="C72" i="25"/>
  <c r="G82" i="6"/>
  <c r="B72" i="25"/>
  <c r="Q72" i="25"/>
  <c r="P81" i="6"/>
  <c r="J71" i="25"/>
  <c r="O81" i="6"/>
  <c r="I71" i="25"/>
  <c r="H81" i="6"/>
  <c r="C71" i="25"/>
  <c r="R71" i="25"/>
  <c r="G81" i="6"/>
  <c r="B71" i="25"/>
  <c r="P80" i="6"/>
  <c r="J70" i="25"/>
  <c r="N70" i="25"/>
  <c r="O80" i="6"/>
  <c r="I70" i="25"/>
  <c r="H80" i="6"/>
  <c r="C70" i="25"/>
  <c r="G70" i="25"/>
  <c r="G80" i="6"/>
  <c r="B70" i="25"/>
  <c r="P79" i="6"/>
  <c r="J69" i="25"/>
  <c r="N69" i="25"/>
  <c r="O79" i="6"/>
  <c r="I69" i="25"/>
  <c r="H79" i="6"/>
  <c r="C69" i="25"/>
  <c r="R69" i="25"/>
  <c r="G79" i="6"/>
  <c r="B69" i="25"/>
  <c r="P78" i="6"/>
  <c r="J68" i="25"/>
  <c r="N68" i="25"/>
  <c r="O78" i="6"/>
  <c r="I68" i="25"/>
  <c r="H78" i="6"/>
  <c r="C68" i="25"/>
  <c r="G68" i="25"/>
  <c r="G78" i="6"/>
  <c r="B68" i="25"/>
  <c r="Q68" i="25"/>
  <c r="P77" i="6"/>
  <c r="J67" i="25"/>
  <c r="O77" i="6"/>
  <c r="I67" i="25"/>
  <c r="M67" i="25"/>
  <c r="H77" i="6"/>
  <c r="C67" i="25"/>
  <c r="R67" i="25"/>
  <c r="G77" i="6"/>
  <c r="B67" i="25"/>
  <c r="P76" i="6"/>
  <c r="H76" i="6"/>
  <c r="P75" i="6"/>
  <c r="J65" i="25"/>
  <c r="N65" i="25"/>
  <c r="O75" i="6"/>
  <c r="I65" i="25"/>
  <c r="H75" i="6"/>
  <c r="C65" i="25"/>
  <c r="R65" i="25"/>
  <c r="G75" i="6"/>
  <c r="B65" i="25"/>
  <c r="P74" i="6"/>
  <c r="J64" i="25"/>
  <c r="N64" i="25"/>
  <c r="O74" i="6"/>
  <c r="I64" i="25"/>
  <c r="M64" i="25"/>
  <c r="H74" i="6"/>
  <c r="C64" i="25"/>
  <c r="G64" i="25"/>
  <c r="G74" i="6"/>
  <c r="B64" i="25"/>
  <c r="P73" i="6"/>
  <c r="J63" i="25"/>
  <c r="N63" i="25"/>
  <c r="O73" i="6"/>
  <c r="I63" i="25"/>
  <c r="H73" i="6"/>
  <c r="C63" i="25"/>
  <c r="R63" i="25"/>
  <c r="G73" i="6"/>
  <c r="B63" i="25"/>
  <c r="P72" i="6"/>
  <c r="J62" i="25"/>
  <c r="N62" i="25"/>
  <c r="O72" i="6"/>
  <c r="I62" i="25"/>
  <c r="H72" i="6"/>
  <c r="C62" i="25"/>
  <c r="R62" i="25"/>
  <c r="G72" i="6"/>
  <c r="B62" i="25"/>
  <c r="P71" i="6"/>
  <c r="J61" i="25"/>
  <c r="N61" i="25"/>
  <c r="O71" i="6"/>
  <c r="I61" i="25"/>
  <c r="H71" i="6"/>
  <c r="C61" i="25"/>
  <c r="G61" i="25"/>
  <c r="G71" i="6"/>
  <c r="B61" i="25"/>
  <c r="P70" i="6"/>
  <c r="J60" i="25"/>
  <c r="N60" i="25"/>
  <c r="O70" i="6"/>
  <c r="I60" i="25"/>
  <c r="H70" i="6"/>
  <c r="C60" i="25"/>
  <c r="R60" i="25"/>
  <c r="G70" i="6"/>
  <c r="B60" i="25"/>
  <c r="P69" i="6"/>
  <c r="J59" i="25"/>
  <c r="N59" i="25"/>
  <c r="O69" i="6"/>
  <c r="I59" i="25"/>
  <c r="H69" i="6"/>
  <c r="C59" i="25"/>
  <c r="R59" i="25"/>
  <c r="G69" i="6"/>
  <c r="B59" i="25"/>
  <c r="P68" i="6"/>
  <c r="J58" i="25"/>
  <c r="N58" i="25"/>
  <c r="O68" i="6"/>
  <c r="I58" i="25"/>
  <c r="M58" i="25"/>
  <c r="H68" i="6"/>
  <c r="C58" i="25"/>
  <c r="R58" i="25"/>
  <c r="G68" i="6"/>
  <c r="B58" i="25"/>
  <c r="P67" i="6"/>
  <c r="J57" i="25"/>
  <c r="N57" i="25"/>
  <c r="O67" i="6"/>
  <c r="I57" i="25"/>
  <c r="H67" i="6"/>
  <c r="C57" i="25"/>
  <c r="G57" i="25"/>
  <c r="G67" i="6"/>
  <c r="B57" i="25"/>
  <c r="Q57" i="25"/>
  <c r="P66" i="6"/>
  <c r="J56" i="25"/>
  <c r="N56" i="25"/>
  <c r="O66" i="6"/>
  <c r="I56" i="25"/>
  <c r="H66" i="6"/>
  <c r="C56" i="25"/>
  <c r="R56" i="25"/>
  <c r="G66" i="6"/>
  <c r="B56" i="25"/>
  <c r="P65" i="6"/>
  <c r="J55" i="25"/>
  <c r="N55" i="25"/>
  <c r="O65" i="6"/>
  <c r="I55" i="25"/>
  <c r="H65" i="6"/>
  <c r="C55" i="25"/>
  <c r="R55" i="25"/>
  <c r="G65" i="6"/>
  <c r="B55" i="25"/>
  <c r="P64" i="6"/>
  <c r="J54" i="25"/>
  <c r="N54" i="25"/>
  <c r="O64" i="6"/>
  <c r="I54" i="25"/>
  <c r="H64" i="6"/>
  <c r="C54" i="25"/>
  <c r="R54" i="25"/>
  <c r="G64" i="6"/>
  <c r="B54" i="25"/>
  <c r="P63" i="6"/>
  <c r="J53" i="25"/>
  <c r="N53" i="25"/>
  <c r="O63" i="6"/>
  <c r="I53" i="25"/>
  <c r="M53" i="25"/>
  <c r="H63" i="6"/>
  <c r="C53" i="25"/>
  <c r="G53" i="25"/>
  <c r="G63" i="6"/>
  <c r="B53" i="25"/>
  <c r="P62" i="6"/>
  <c r="J52" i="25"/>
  <c r="N52" i="25"/>
  <c r="O62" i="6"/>
  <c r="I52" i="25"/>
  <c r="M52" i="25"/>
  <c r="H62" i="6"/>
  <c r="C52" i="25"/>
  <c r="G52" i="25"/>
  <c r="G62" i="6"/>
  <c r="B52" i="25"/>
  <c r="P61" i="6"/>
  <c r="J51" i="25"/>
  <c r="N51" i="25"/>
  <c r="O61" i="6"/>
  <c r="I51" i="25"/>
  <c r="H61" i="6"/>
  <c r="C51" i="25"/>
  <c r="R51" i="25"/>
  <c r="G61" i="6"/>
  <c r="B51" i="25"/>
  <c r="Q51" i="25"/>
  <c r="P60" i="6"/>
  <c r="J50" i="25"/>
  <c r="N50" i="25"/>
  <c r="O60" i="6"/>
  <c r="I50" i="25"/>
  <c r="H60" i="6"/>
  <c r="C50" i="25"/>
  <c r="G50" i="25"/>
  <c r="G60" i="6"/>
  <c r="B50" i="25"/>
  <c r="P59" i="6"/>
  <c r="J49" i="25"/>
  <c r="N49" i="25"/>
  <c r="O59" i="6"/>
  <c r="I49" i="25"/>
  <c r="H59" i="6"/>
  <c r="C49" i="25"/>
  <c r="G49" i="25"/>
  <c r="G59" i="6"/>
  <c r="B49" i="25"/>
  <c r="P58" i="6"/>
  <c r="J48" i="25"/>
  <c r="N48" i="25"/>
  <c r="O58" i="6"/>
  <c r="I48" i="25"/>
  <c r="H58" i="6"/>
  <c r="C48" i="25"/>
  <c r="R48" i="25"/>
  <c r="G58" i="6"/>
  <c r="B48" i="25"/>
  <c r="P57" i="6"/>
  <c r="J47" i="25"/>
  <c r="N47" i="25"/>
  <c r="O57" i="6"/>
  <c r="I47" i="25"/>
  <c r="H57" i="6"/>
  <c r="C47" i="25"/>
  <c r="R47" i="25"/>
  <c r="G57" i="6"/>
  <c r="B47" i="25"/>
  <c r="P56" i="6"/>
  <c r="J46" i="25"/>
  <c r="N46" i="25"/>
  <c r="O56" i="6"/>
  <c r="I46" i="25"/>
  <c r="M46" i="25"/>
  <c r="H56" i="6"/>
  <c r="C46" i="25"/>
  <c r="R46" i="25"/>
  <c r="G56" i="6"/>
  <c r="B46" i="25"/>
  <c r="P55" i="6"/>
  <c r="H55" i="6"/>
  <c r="AI84" i="30"/>
  <c r="AA83" i="30"/>
  <c r="G55" i="6"/>
  <c r="Q18" i="24"/>
  <c r="S18" i="24"/>
  <c r="O55" i="6"/>
  <c r="W18" i="24"/>
  <c r="Y18" i="24"/>
  <c r="G76" i="6"/>
  <c r="Q19" i="24"/>
  <c r="S19" i="24"/>
  <c r="O76" i="6"/>
  <c r="C57" i="30"/>
  <c r="BG80" i="30"/>
  <c r="AC53" i="30"/>
  <c r="C66" i="30"/>
  <c r="BA80" i="30"/>
  <c r="C50" i="30"/>
  <c r="BA81" i="30"/>
  <c r="BA55" i="30"/>
  <c r="K60" i="30"/>
  <c r="AS85" i="30"/>
  <c r="BG70" i="30"/>
  <c r="C51" i="30"/>
  <c r="K71" i="30"/>
  <c r="AA71" i="30"/>
  <c r="AS67" i="30"/>
  <c r="BI85" i="30"/>
  <c r="AS83" i="30"/>
  <c r="BI78" i="29"/>
  <c r="M77" i="29"/>
  <c r="U82" i="29"/>
  <c r="U86" i="30"/>
  <c r="R64" i="25"/>
  <c r="Q48" i="25"/>
  <c r="R52" i="25"/>
  <c r="G58" i="25"/>
  <c r="F65" i="25"/>
  <c r="R61" i="25"/>
  <c r="R57" i="25"/>
  <c r="R53" i="25"/>
  <c r="R49" i="25"/>
  <c r="Q79" i="25"/>
  <c r="F72" i="25"/>
  <c r="M70" i="25"/>
  <c r="R72" i="25"/>
  <c r="R78" i="25"/>
  <c r="S67" i="29"/>
  <c r="R86" i="25"/>
  <c r="F57" i="25"/>
  <c r="G63" i="25"/>
  <c r="G59" i="25"/>
  <c r="G51" i="25"/>
  <c r="G47" i="25"/>
  <c r="R50" i="25"/>
  <c r="G65" i="25"/>
  <c r="G85" i="25"/>
  <c r="G69" i="25"/>
  <c r="M84" i="25"/>
  <c r="N85" i="25"/>
  <c r="N71" i="25"/>
  <c r="Q47" i="25"/>
  <c r="R84" i="25"/>
  <c r="R68" i="25"/>
  <c r="Q82" i="25"/>
  <c r="R82" i="25"/>
  <c r="E5" i="24"/>
  <c r="G5" i="24"/>
  <c r="C45" i="25"/>
  <c r="R18" i="24"/>
  <c r="T18" i="24"/>
  <c r="J45" i="25"/>
  <c r="N45" i="25"/>
  <c r="K5" i="24"/>
  <c r="M5" i="24"/>
  <c r="X18" i="24"/>
  <c r="Z18" i="24"/>
  <c r="B45" i="25"/>
  <c r="I45" i="25"/>
  <c r="B66" i="25"/>
  <c r="D6" i="24"/>
  <c r="F6" i="24"/>
  <c r="I66" i="25"/>
  <c r="W19" i="24"/>
  <c r="Y19" i="24"/>
  <c r="J6" i="24"/>
  <c r="L6" i="24"/>
  <c r="Q58" i="25"/>
  <c r="G48" i="25"/>
  <c r="G67" i="25"/>
  <c r="M68" i="25"/>
  <c r="N79" i="25"/>
  <c r="N73" i="25"/>
  <c r="F68" i="25"/>
  <c r="G77" i="25"/>
  <c r="R80" i="25"/>
  <c r="Q84" i="25"/>
  <c r="R74" i="25"/>
  <c r="C66" i="25"/>
  <c r="R19" i="24"/>
  <c r="T19" i="24"/>
  <c r="E6" i="24"/>
  <c r="G6" i="24"/>
  <c r="J66" i="25"/>
  <c r="N66" i="25"/>
  <c r="X19" i="24"/>
  <c r="Z19" i="24"/>
  <c r="K6" i="24"/>
  <c r="M6" i="24"/>
  <c r="BA74" i="29"/>
  <c r="F63" i="25"/>
  <c r="G54" i="25"/>
  <c r="G62" i="25"/>
  <c r="G46" i="25"/>
  <c r="M74" i="25"/>
  <c r="Q67" i="25"/>
  <c r="N81" i="25"/>
  <c r="N75" i="25"/>
  <c r="N67" i="25"/>
  <c r="G83" i="25"/>
  <c r="R76" i="25"/>
  <c r="R70" i="25"/>
  <c r="AI51" i="30"/>
  <c r="AK57" i="30"/>
  <c r="AS73" i="30"/>
  <c r="AI70" i="30"/>
  <c r="S53" i="30"/>
  <c r="AQ56" i="30"/>
  <c r="BI72" i="30"/>
  <c r="AI86" i="30"/>
  <c r="AQ66" i="30"/>
  <c r="BI81" i="30"/>
  <c r="C64" i="30"/>
  <c r="BG65" i="30"/>
  <c r="BA48" i="30"/>
  <c r="K45" i="30"/>
  <c r="AI80" i="30"/>
  <c r="AS72" i="30"/>
  <c r="BI69" i="30"/>
  <c r="BG57" i="30"/>
  <c r="AK53" i="30"/>
  <c r="C53" i="30"/>
  <c r="E53" i="30"/>
  <c r="M77" i="30"/>
  <c r="AS71" i="30"/>
  <c r="AQ71" i="30"/>
  <c r="AA50" i="30"/>
  <c r="BI45" i="30"/>
  <c r="AQ84" i="30"/>
  <c r="AS84" i="30"/>
  <c r="C72" i="30"/>
  <c r="K63" i="30"/>
  <c r="M63" i="30"/>
  <c r="AI62" i="30"/>
  <c r="C49" i="30"/>
  <c r="E69" i="30"/>
  <c r="U62" i="30"/>
  <c r="BI54" i="30"/>
  <c r="AK66" i="30"/>
  <c r="AI46" i="30"/>
  <c r="AC68" i="30"/>
  <c r="BI74" i="30"/>
  <c r="K62" i="30"/>
  <c r="M62" i="30"/>
  <c r="E65" i="30"/>
  <c r="AQ60" i="30"/>
  <c r="AK79" i="30"/>
  <c r="AI79" i="30"/>
  <c r="AY46" i="30"/>
  <c r="E76" i="30"/>
  <c r="BG83" i="30"/>
  <c r="AQ65" i="30"/>
  <c r="AC54" i="30"/>
  <c r="AS76" i="30"/>
  <c r="AC62" i="30"/>
  <c r="M69" i="30"/>
  <c r="K64" i="30"/>
  <c r="M81" i="30"/>
  <c r="AA86" i="30"/>
  <c r="E68" i="30"/>
  <c r="U47" i="30"/>
  <c r="E86" i="30"/>
  <c r="AC45" i="30"/>
  <c r="S82" i="30"/>
  <c r="U58" i="30"/>
  <c r="BI63" i="30"/>
  <c r="BI51" i="30"/>
  <c r="AI50" i="30"/>
  <c r="M49" i="30"/>
  <c r="AS50" i="30"/>
  <c r="BI58" i="30"/>
  <c r="AY60" i="30"/>
  <c r="AC69" i="30"/>
  <c r="AC59" i="30"/>
  <c r="AK82" i="30"/>
  <c r="AC48" i="30"/>
  <c r="E82" i="30"/>
  <c r="AS69" i="30"/>
  <c r="M54" i="30"/>
  <c r="AS63" i="30"/>
  <c r="AI45" i="30"/>
  <c r="AK49" i="30"/>
  <c r="E48" i="30"/>
  <c r="BI55" i="30"/>
  <c r="U48" i="30"/>
  <c r="AY58" i="29"/>
  <c r="U75" i="29"/>
  <c r="U86" i="29"/>
  <c r="AS48" i="29"/>
  <c r="E82" i="29"/>
  <c r="BA61" i="29"/>
  <c r="AY62" i="29"/>
  <c r="BG13" i="18"/>
  <c r="BH13" i="18"/>
  <c r="BG14" i="18"/>
  <c r="BH14" i="18"/>
  <c r="BG15" i="18"/>
  <c r="BH15" i="18"/>
  <c r="BG16" i="18"/>
  <c r="BH16" i="18"/>
  <c r="BG17" i="18"/>
  <c r="BH17" i="18"/>
  <c r="BG18" i="18"/>
  <c r="BH18" i="18"/>
  <c r="BG19" i="18"/>
  <c r="BH19" i="18"/>
  <c r="BG20" i="18"/>
  <c r="BH20" i="18"/>
  <c r="BG21" i="18"/>
  <c r="BH21" i="18"/>
  <c r="BG22" i="18"/>
  <c r="BH22" i="18"/>
  <c r="BG23" i="18"/>
  <c r="BH23" i="18"/>
  <c r="BG24" i="18"/>
  <c r="BH24" i="18"/>
  <c r="BG25" i="18"/>
  <c r="BH25" i="18"/>
  <c r="BG26" i="18"/>
  <c r="BH26" i="18"/>
  <c r="BG27" i="18"/>
  <c r="BH27" i="18"/>
  <c r="BG28" i="18"/>
  <c r="BH28" i="18"/>
  <c r="BG29" i="18"/>
  <c r="BH29" i="18"/>
  <c r="BG30" i="18"/>
  <c r="BH30" i="18"/>
  <c r="BG31" i="18"/>
  <c r="BH31" i="18"/>
  <c r="BG32" i="18"/>
  <c r="BH32" i="18"/>
  <c r="BG33" i="18"/>
  <c r="BH33" i="18"/>
  <c r="BG34" i="18"/>
  <c r="BH34" i="18"/>
  <c r="BG35" i="18"/>
  <c r="BH35" i="18"/>
  <c r="BG36" i="18"/>
  <c r="BH36" i="18"/>
  <c r="BG37" i="18"/>
  <c r="BH37" i="18"/>
  <c r="BG38" i="18"/>
  <c r="BH38" i="18"/>
  <c r="BG39" i="18"/>
  <c r="BH39" i="18"/>
  <c r="BG40" i="18"/>
  <c r="BH40" i="18"/>
  <c r="BG41" i="18"/>
  <c r="BH41" i="18"/>
  <c r="BG42" i="18"/>
  <c r="BH42" i="18"/>
  <c r="BG43" i="18"/>
  <c r="BH43" i="18"/>
  <c r="BG44" i="18"/>
  <c r="BH44" i="18"/>
  <c r="BG45" i="18"/>
  <c r="BH45" i="18"/>
  <c r="BG46" i="18"/>
  <c r="BH46" i="18"/>
  <c r="BG47" i="18"/>
  <c r="BH47" i="18"/>
  <c r="BG48" i="18"/>
  <c r="BH48" i="18"/>
  <c r="BG49" i="18"/>
  <c r="BH49" i="18"/>
  <c r="BG50" i="18"/>
  <c r="BH50" i="18"/>
  <c r="BG51" i="18"/>
  <c r="BH51" i="18"/>
  <c r="BG52" i="18"/>
  <c r="BH52" i="18"/>
  <c r="BG95" i="18"/>
  <c r="BH95" i="18"/>
  <c r="BG96" i="18"/>
  <c r="BH96" i="18"/>
  <c r="BG97" i="18"/>
  <c r="BH97" i="18"/>
  <c r="BG98" i="18"/>
  <c r="BH98" i="18"/>
  <c r="BG99" i="18"/>
  <c r="BH99" i="18"/>
  <c r="BG100" i="18"/>
  <c r="BH100" i="18"/>
  <c r="BG101" i="18"/>
  <c r="BH101" i="18"/>
  <c r="BG102" i="18"/>
  <c r="BH102" i="18"/>
  <c r="BG103" i="18"/>
  <c r="BH103" i="18"/>
  <c r="BG104" i="18"/>
  <c r="BH104" i="18"/>
  <c r="BG105" i="18"/>
  <c r="BH105" i="18"/>
  <c r="BG106" i="18"/>
  <c r="BH106" i="18"/>
  <c r="BG107" i="18"/>
  <c r="BH107" i="18"/>
  <c r="BG108" i="18"/>
  <c r="BH108" i="18"/>
  <c r="BG109" i="18"/>
  <c r="BH109" i="18"/>
  <c r="BG110" i="18"/>
  <c r="BH110" i="18"/>
  <c r="BG111" i="18"/>
  <c r="BH111" i="18"/>
  <c r="BG112" i="18"/>
  <c r="BH112" i="18"/>
  <c r="BG113" i="18"/>
  <c r="BH113" i="18"/>
  <c r="BG114" i="18"/>
  <c r="BH114" i="18"/>
  <c r="BG115" i="18"/>
  <c r="BH115" i="18"/>
  <c r="BG116" i="18"/>
  <c r="BH116" i="18"/>
  <c r="BG117" i="18"/>
  <c r="BH117" i="18"/>
  <c r="BG118" i="18"/>
  <c r="BH118" i="18"/>
  <c r="BG119" i="18"/>
  <c r="BH119" i="18"/>
  <c r="BG120" i="18"/>
  <c r="BH120" i="18"/>
  <c r="BG121" i="18"/>
  <c r="BH121" i="18"/>
  <c r="BG122" i="18"/>
  <c r="BH122" i="18"/>
  <c r="BG123" i="18"/>
  <c r="BH123" i="18"/>
  <c r="BG124" i="18"/>
  <c r="BH124" i="18"/>
  <c r="BG125" i="18"/>
  <c r="BH125" i="18"/>
  <c r="BG126" i="18"/>
  <c r="BH126" i="18"/>
  <c r="BG127" i="18"/>
  <c r="BH127" i="18"/>
  <c r="BG128" i="18"/>
  <c r="BH128" i="18"/>
  <c r="BG129" i="18"/>
  <c r="BH129" i="18"/>
  <c r="BG130" i="18"/>
  <c r="BH130" i="18"/>
  <c r="BG131" i="18"/>
  <c r="BH131" i="18"/>
  <c r="BG132" i="18"/>
  <c r="BH132" i="18"/>
  <c r="BG133" i="18"/>
  <c r="BH133" i="18"/>
  <c r="BG134" i="18"/>
  <c r="BH134" i="18"/>
  <c r="BG135" i="18"/>
  <c r="BH135" i="18"/>
  <c r="BG136" i="18"/>
  <c r="BH136" i="18"/>
  <c r="BG137" i="18"/>
  <c r="BH137" i="18"/>
  <c r="BG138" i="18"/>
  <c r="BH138" i="18"/>
  <c r="BG139" i="18"/>
  <c r="BH139" i="18"/>
  <c r="BG140" i="18"/>
  <c r="BH140" i="18"/>
  <c r="BG141" i="18"/>
  <c r="BH141" i="18"/>
  <c r="BG142" i="18"/>
  <c r="BH142" i="18"/>
  <c r="BG143" i="18"/>
  <c r="BH143" i="18"/>
  <c r="BG144" i="18"/>
  <c r="BH144" i="18"/>
  <c r="BG145" i="18"/>
  <c r="BH145" i="18"/>
  <c r="BG146" i="18"/>
  <c r="BH146" i="18"/>
  <c r="BG147" i="18"/>
  <c r="BH147" i="18"/>
  <c r="BG148" i="18"/>
  <c r="BH148" i="18"/>
  <c r="BG149" i="18"/>
  <c r="BH149" i="18"/>
  <c r="BG150" i="18"/>
  <c r="BH150" i="18"/>
  <c r="BG151" i="18"/>
  <c r="BH151" i="18"/>
  <c r="BG152" i="18"/>
  <c r="BH152" i="18"/>
  <c r="BG153" i="18"/>
  <c r="BH153" i="18"/>
  <c r="BG154" i="18"/>
  <c r="BH154" i="18"/>
  <c r="BG155" i="18"/>
  <c r="BH155" i="18"/>
  <c r="BG156" i="18"/>
  <c r="BH156" i="18"/>
  <c r="BG157" i="18"/>
  <c r="BH157" i="18"/>
  <c r="BH12" i="18"/>
  <c r="BG12" i="18"/>
  <c r="BG13" i="17"/>
  <c r="BH13" i="17"/>
  <c r="BG14" i="17"/>
  <c r="BH14" i="17"/>
  <c r="BG15" i="17"/>
  <c r="BH15" i="17"/>
  <c r="BG16" i="17"/>
  <c r="BH16" i="17"/>
  <c r="BG17" i="17"/>
  <c r="BH17" i="17"/>
  <c r="BG18" i="17"/>
  <c r="BH18" i="17"/>
  <c r="BG19" i="17"/>
  <c r="BH19" i="17"/>
  <c r="BG20" i="17"/>
  <c r="BH20" i="17"/>
  <c r="BG21" i="17"/>
  <c r="BH21" i="17"/>
  <c r="BG22" i="17"/>
  <c r="BH22" i="17"/>
  <c r="BG23" i="17"/>
  <c r="BH23" i="17"/>
  <c r="BG24" i="17"/>
  <c r="BH24" i="17"/>
  <c r="BG25" i="17"/>
  <c r="BH25" i="17"/>
  <c r="BG26" i="17"/>
  <c r="BH26" i="17"/>
  <c r="BG27" i="17"/>
  <c r="BH27" i="17"/>
  <c r="BG28" i="17"/>
  <c r="BH28" i="17"/>
  <c r="BG29" i="17"/>
  <c r="BH29" i="17"/>
  <c r="BG30" i="17"/>
  <c r="BH30" i="17"/>
  <c r="BG31" i="17"/>
  <c r="BH31" i="17"/>
  <c r="BG32" i="17"/>
  <c r="BH32" i="17"/>
  <c r="BG33" i="17"/>
  <c r="BH33" i="17"/>
  <c r="BG34" i="17"/>
  <c r="BH34" i="17"/>
  <c r="BG35" i="17"/>
  <c r="BH35" i="17"/>
  <c r="BG36" i="17"/>
  <c r="BH36" i="17"/>
  <c r="BG37" i="17"/>
  <c r="BH37" i="17"/>
  <c r="BG38" i="17"/>
  <c r="BH38" i="17"/>
  <c r="BG39" i="17"/>
  <c r="BH39" i="17"/>
  <c r="BG40" i="17"/>
  <c r="BH40" i="17"/>
  <c r="BG41" i="17"/>
  <c r="BH41" i="17"/>
  <c r="BG42" i="17"/>
  <c r="BH42" i="17"/>
  <c r="BG43" i="17"/>
  <c r="BH43" i="17"/>
  <c r="BG44" i="17"/>
  <c r="BH44" i="17"/>
  <c r="BG45" i="17"/>
  <c r="BH45" i="17"/>
  <c r="BG46" i="17"/>
  <c r="BH46" i="17"/>
  <c r="BG47" i="17"/>
  <c r="BH47" i="17"/>
  <c r="BG48" i="17"/>
  <c r="BH48" i="17"/>
  <c r="BG49" i="17"/>
  <c r="BH49" i="17"/>
  <c r="BG50" i="17"/>
  <c r="BH50" i="17"/>
  <c r="BG51" i="17"/>
  <c r="BH51" i="17"/>
  <c r="BG52" i="17"/>
  <c r="BH52" i="17"/>
  <c r="BG95" i="17"/>
  <c r="BH95" i="17"/>
  <c r="BG96" i="17"/>
  <c r="BH96" i="17"/>
  <c r="BG97" i="17"/>
  <c r="BH97" i="17"/>
  <c r="BG98" i="17"/>
  <c r="BH98" i="17"/>
  <c r="BG99" i="17"/>
  <c r="BH99" i="17"/>
  <c r="BG100" i="17"/>
  <c r="BH100" i="17"/>
  <c r="BG101" i="17"/>
  <c r="BH101" i="17"/>
  <c r="BG102" i="17"/>
  <c r="BH102" i="17"/>
  <c r="BG103" i="17"/>
  <c r="BH103" i="17"/>
  <c r="BG104" i="17"/>
  <c r="BH104" i="17"/>
  <c r="BG105" i="17"/>
  <c r="BH105" i="17"/>
  <c r="BG106" i="17"/>
  <c r="BH106" i="17"/>
  <c r="BG107" i="17"/>
  <c r="BH107" i="17"/>
  <c r="BG108" i="17"/>
  <c r="BH108" i="17"/>
  <c r="BG109" i="17"/>
  <c r="BH109" i="17"/>
  <c r="BG110" i="17"/>
  <c r="BH110" i="17"/>
  <c r="BG111" i="17"/>
  <c r="BH111" i="17"/>
  <c r="BG112" i="17"/>
  <c r="BH112" i="17"/>
  <c r="BG113" i="17"/>
  <c r="BH113" i="17"/>
  <c r="BG114" i="17"/>
  <c r="BH114" i="17"/>
  <c r="BG115" i="17"/>
  <c r="BH115" i="17"/>
  <c r="BG116" i="17"/>
  <c r="BH116" i="17"/>
  <c r="BG117" i="17"/>
  <c r="BH117" i="17"/>
  <c r="BG118" i="17"/>
  <c r="BH118" i="17"/>
  <c r="BG119" i="17"/>
  <c r="BH119" i="17"/>
  <c r="BG120" i="17"/>
  <c r="BH120" i="17"/>
  <c r="BG121" i="17"/>
  <c r="BH121" i="17"/>
  <c r="BG122" i="17"/>
  <c r="BH122" i="17"/>
  <c r="BG123" i="17"/>
  <c r="BH123" i="17"/>
  <c r="BG124" i="17"/>
  <c r="BH124" i="17"/>
  <c r="BG125" i="17"/>
  <c r="BH125" i="17"/>
  <c r="BG126" i="17"/>
  <c r="BH126" i="17"/>
  <c r="BG127" i="17"/>
  <c r="BH127" i="17"/>
  <c r="BG128" i="17"/>
  <c r="BH128" i="17"/>
  <c r="BG129" i="17"/>
  <c r="BH129" i="17"/>
  <c r="BG130" i="17"/>
  <c r="BH130" i="17"/>
  <c r="BG131" i="17"/>
  <c r="BH131" i="17"/>
  <c r="BG132" i="17"/>
  <c r="BH132" i="17"/>
  <c r="BG133" i="17"/>
  <c r="BH133" i="17"/>
  <c r="BG134" i="17"/>
  <c r="BH134" i="17"/>
  <c r="BG135" i="17"/>
  <c r="BH135" i="17"/>
  <c r="BG136" i="17"/>
  <c r="BH136" i="17"/>
  <c r="BG137" i="17"/>
  <c r="BH137" i="17"/>
  <c r="BG138" i="17"/>
  <c r="BH138" i="17"/>
  <c r="BG139" i="17"/>
  <c r="BH139" i="17"/>
  <c r="BG140" i="17"/>
  <c r="BH140" i="17"/>
  <c r="BG141" i="17"/>
  <c r="BH141" i="17"/>
  <c r="BG142" i="17"/>
  <c r="BH142" i="17"/>
  <c r="BG143" i="17"/>
  <c r="BH143" i="17"/>
  <c r="BG144" i="17"/>
  <c r="BH144" i="17"/>
  <c r="BG145" i="17"/>
  <c r="BH145" i="17"/>
  <c r="BG146" i="17"/>
  <c r="BH146" i="17"/>
  <c r="BG147" i="17"/>
  <c r="BH147" i="17"/>
  <c r="BG148" i="17"/>
  <c r="BH148" i="17"/>
  <c r="BG149" i="17"/>
  <c r="BH149" i="17"/>
  <c r="BG150" i="17"/>
  <c r="BH150" i="17"/>
  <c r="BG151" i="17"/>
  <c r="BH151" i="17"/>
  <c r="BG152" i="17"/>
  <c r="BH152" i="17"/>
  <c r="BG153" i="17"/>
  <c r="BH153" i="17"/>
  <c r="BG154" i="17"/>
  <c r="BH154" i="17"/>
  <c r="BG155" i="17"/>
  <c r="BH155" i="17"/>
  <c r="BG156" i="17"/>
  <c r="BH156" i="17"/>
  <c r="BG157" i="17"/>
  <c r="BH157" i="17"/>
  <c r="BH12" i="17"/>
  <c r="BG12" i="17"/>
  <c r="F14" i="33"/>
  <c r="F17" i="33"/>
  <c r="F18" i="33"/>
  <c r="F19" i="33"/>
  <c r="E19" i="33"/>
  <c r="E18" i="33"/>
  <c r="E17" i="33"/>
  <c r="E14" i="33"/>
  <c r="F13" i="33"/>
  <c r="E13" i="33"/>
  <c r="F10" i="33"/>
  <c r="F9" i="33"/>
  <c r="F8" i="33"/>
  <c r="F5" i="33"/>
  <c r="E10" i="33"/>
  <c r="E9" i="33"/>
  <c r="E8" i="33"/>
  <c r="E5" i="33"/>
  <c r="E4" i="33"/>
  <c r="F4" i="33"/>
  <c r="F12" i="33"/>
  <c r="E12" i="33"/>
  <c r="F3" i="33"/>
  <c r="E3" i="33"/>
  <c r="D19" i="33"/>
  <c r="C19" i="33"/>
  <c r="D18" i="33"/>
  <c r="C18" i="33"/>
  <c r="D17" i="33"/>
  <c r="C17" i="33"/>
  <c r="D14" i="33"/>
  <c r="C14" i="33"/>
  <c r="D13" i="33"/>
  <c r="C13" i="33"/>
  <c r="D10" i="33"/>
  <c r="C10" i="33"/>
  <c r="D8" i="33"/>
  <c r="C8" i="33"/>
  <c r="C9" i="33"/>
  <c r="D9" i="33"/>
  <c r="D5" i="33"/>
  <c r="D4" i="33"/>
  <c r="C4" i="33"/>
  <c r="B19" i="33"/>
  <c r="B18" i="33"/>
  <c r="B17" i="33"/>
  <c r="B14" i="33"/>
  <c r="B13" i="33"/>
  <c r="B10" i="33"/>
  <c r="B9" i="33"/>
  <c r="B8" i="33"/>
  <c r="B5" i="33"/>
  <c r="D12" i="33"/>
  <c r="C12" i="33"/>
  <c r="D3" i="33"/>
  <c r="C3" i="33"/>
  <c r="L17" i="22"/>
  <c r="O4" i="25"/>
  <c r="L18" i="22"/>
  <c r="O5" i="25"/>
  <c r="Q5" i="25" s="1"/>
  <c r="L19" i="22"/>
  <c r="O6" i="25"/>
  <c r="L20" i="22"/>
  <c r="O7" i="25"/>
  <c r="L21" i="22"/>
  <c r="O8" i="25"/>
  <c r="L22" i="22"/>
  <c r="O9" i="25"/>
  <c r="L23" i="22"/>
  <c r="O10" i="25"/>
  <c r="L24" i="22"/>
  <c r="O11" i="25"/>
  <c r="Q11" i="25" s="1"/>
  <c r="L25" i="22"/>
  <c r="O12" i="25"/>
  <c r="L26" i="22"/>
  <c r="O13" i="25"/>
  <c r="L27" i="22"/>
  <c r="O14" i="25"/>
  <c r="L28" i="22"/>
  <c r="O15" i="25"/>
  <c r="Q15" i="25" s="1"/>
  <c r="L29" i="22"/>
  <c r="O16" i="25"/>
  <c r="L30" i="22"/>
  <c r="O17" i="25"/>
  <c r="L31" i="22"/>
  <c r="O18" i="25"/>
  <c r="L32" i="22"/>
  <c r="O19" i="25"/>
  <c r="Q19" i="25" s="1"/>
  <c r="L33" i="22"/>
  <c r="O20" i="25"/>
  <c r="L34" i="22"/>
  <c r="O21" i="25"/>
  <c r="Q21" i="25" s="1"/>
  <c r="L35" i="22"/>
  <c r="O22" i="25"/>
  <c r="L36" i="22"/>
  <c r="O23" i="25"/>
  <c r="L37" i="22"/>
  <c r="O24" i="25"/>
  <c r="L38" i="22"/>
  <c r="O25" i="25"/>
  <c r="Q25" i="25" s="1"/>
  <c r="L39" i="22"/>
  <c r="O26" i="25"/>
  <c r="L40" i="22"/>
  <c r="O27" i="25"/>
  <c r="L41" i="22"/>
  <c r="O28" i="25"/>
  <c r="L42" i="22"/>
  <c r="O29" i="25"/>
  <c r="L43" i="22"/>
  <c r="O30" i="25"/>
  <c r="L44" i="22"/>
  <c r="O31" i="25"/>
  <c r="Q31" i="25" s="1"/>
  <c r="L45" i="22"/>
  <c r="O32" i="25"/>
  <c r="L46" i="22"/>
  <c r="O33" i="25"/>
  <c r="Q33" i="25" s="1"/>
  <c r="L47" i="22"/>
  <c r="O34" i="25"/>
  <c r="L48" i="22"/>
  <c r="O35" i="25"/>
  <c r="L49" i="22"/>
  <c r="O36" i="25"/>
  <c r="L50" i="22"/>
  <c r="O37" i="25"/>
  <c r="L51" i="22"/>
  <c r="O38" i="25"/>
  <c r="L52" i="22"/>
  <c r="O39" i="25"/>
  <c r="Q39" i="25" s="1"/>
  <c r="L53" i="22"/>
  <c r="O40" i="25"/>
  <c r="L54" i="22"/>
  <c r="O41" i="25"/>
  <c r="Q41" i="25" s="1"/>
  <c r="L55" i="22"/>
  <c r="O42" i="25"/>
  <c r="L56" i="22"/>
  <c r="O43" i="25"/>
  <c r="L57" i="22"/>
  <c r="O44" i="25"/>
  <c r="L100" i="22"/>
  <c r="O87" i="25"/>
  <c r="L101" i="22"/>
  <c r="O88" i="25"/>
  <c r="L102" i="22"/>
  <c r="O89" i="25"/>
  <c r="L103" i="22"/>
  <c r="O90" i="25"/>
  <c r="L104" i="22"/>
  <c r="O91" i="25"/>
  <c r="Q91" i="25" s="1"/>
  <c r="L105" i="22"/>
  <c r="O92" i="25"/>
  <c r="L106" i="22"/>
  <c r="O93" i="25"/>
  <c r="Q93" i="25" s="1"/>
  <c r="L107" i="22"/>
  <c r="O94" i="25"/>
  <c r="L108" i="22"/>
  <c r="O95" i="25"/>
  <c r="Q95" i="25" s="1"/>
  <c r="L109" i="22"/>
  <c r="O96" i="25"/>
  <c r="L110" i="22"/>
  <c r="O97" i="25"/>
  <c r="L111" i="22"/>
  <c r="O98" i="25"/>
  <c r="L112" i="22"/>
  <c r="O99" i="25"/>
  <c r="Q99" i="25" s="1"/>
  <c r="L113" i="22"/>
  <c r="O100" i="25"/>
  <c r="L114" i="22"/>
  <c r="O101" i="25"/>
  <c r="Q101" i="25" s="1"/>
  <c r="L115" i="22"/>
  <c r="O102" i="25"/>
  <c r="L116" i="22"/>
  <c r="O103" i="25"/>
  <c r="L117" i="22"/>
  <c r="O104" i="25"/>
  <c r="L118" i="22"/>
  <c r="O105" i="25"/>
  <c r="L119" i="22"/>
  <c r="O106" i="25"/>
  <c r="L120" i="22"/>
  <c r="O107" i="25"/>
  <c r="Q107" i="25" s="1"/>
  <c r="L121" i="22"/>
  <c r="O108" i="25"/>
  <c r="L122" i="22"/>
  <c r="O109" i="25"/>
  <c r="Q109" i="25" s="1"/>
  <c r="L123" i="22"/>
  <c r="O110" i="25"/>
  <c r="L124" i="22"/>
  <c r="O111" i="25"/>
  <c r="L125" i="22"/>
  <c r="O112" i="25"/>
  <c r="L126" i="22"/>
  <c r="O113" i="25"/>
  <c r="L127" i="22"/>
  <c r="O114" i="25"/>
  <c r="L128" i="22"/>
  <c r="O115" i="25"/>
  <c r="Q115" i="25" s="1"/>
  <c r="L129" i="22"/>
  <c r="O116" i="25"/>
  <c r="L130" i="22"/>
  <c r="O117" i="25"/>
  <c r="Q117" i="25" s="1"/>
  <c r="L131" i="22"/>
  <c r="O118" i="25"/>
  <c r="L132" i="22"/>
  <c r="O119" i="25"/>
  <c r="Q119" i="25" s="1"/>
  <c r="L133" i="22"/>
  <c r="O120" i="25"/>
  <c r="L134" i="22"/>
  <c r="O121" i="25"/>
  <c r="Q121" i="25" s="1"/>
  <c r="L135" i="22"/>
  <c r="O122" i="25"/>
  <c r="L136" i="22"/>
  <c r="O123" i="25"/>
  <c r="L137" i="22"/>
  <c r="O124" i="25"/>
  <c r="L138" i="22"/>
  <c r="O125" i="25"/>
  <c r="L139" i="22"/>
  <c r="O126" i="25"/>
  <c r="L140" i="22"/>
  <c r="O127" i="25"/>
  <c r="Q127" i="25" s="1"/>
  <c r="L141" i="22"/>
  <c r="O128" i="25"/>
  <c r="L142" i="22"/>
  <c r="O129" i="25"/>
  <c r="L143" i="22"/>
  <c r="O130" i="25"/>
  <c r="L144" i="22"/>
  <c r="O131" i="25"/>
  <c r="L145" i="22"/>
  <c r="O132" i="25"/>
  <c r="L146" i="22"/>
  <c r="O133" i="25"/>
  <c r="Q133" i="25" s="1"/>
  <c r="L147" i="22"/>
  <c r="O134" i="25"/>
  <c r="L148" i="22"/>
  <c r="O135" i="25"/>
  <c r="L149" i="22"/>
  <c r="O136" i="25"/>
  <c r="L150" i="22"/>
  <c r="O137" i="25"/>
  <c r="L151" i="22"/>
  <c r="O138" i="25"/>
  <c r="L152" i="22"/>
  <c r="O139" i="25"/>
  <c r="Q139" i="25" s="1"/>
  <c r="L153" i="22"/>
  <c r="O140" i="25"/>
  <c r="L154" i="22"/>
  <c r="O141" i="25"/>
  <c r="L155" i="22"/>
  <c r="O142" i="25"/>
  <c r="L156" i="22"/>
  <c r="O143" i="25"/>
  <c r="L157" i="22"/>
  <c r="O144" i="25"/>
  <c r="L158" i="22"/>
  <c r="O145" i="25"/>
  <c r="Q145" i="25" s="1"/>
  <c r="L159" i="22"/>
  <c r="O146" i="25"/>
  <c r="L160" i="22"/>
  <c r="O147" i="25"/>
  <c r="Q147" i="25" s="1"/>
  <c r="L161" i="22"/>
  <c r="O148" i="25"/>
  <c r="L162" i="22"/>
  <c r="O149" i="25"/>
  <c r="L163" i="22"/>
  <c r="L164" i="22"/>
  <c r="S3" i="25"/>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48" i="22"/>
  <c r="L249" i="22"/>
  <c r="U46" i="25"/>
  <c r="L250" i="22"/>
  <c r="U47" i="25"/>
  <c r="L251" i="22"/>
  <c r="U48" i="25"/>
  <c r="L252" i="22"/>
  <c r="U49" i="25"/>
  <c r="L253" i="22"/>
  <c r="U50" i="25"/>
  <c r="L254" i="22"/>
  <c r="U51" i="25"/>
  <c r="L255" i="22"/>
  <c r="U52" i="25"/>
  <c r="L256" i="22"/>
  <c r="U53" i="25"/>
  <c r="L257" i="22"/>
  <c r="U54" i="25"/>
  <c r="L258" i="22"/>
  <c r="U55" i="25"/>
  <c r="L259" i="22"/>
  <c r="U56" i="25"/>
  <c r="L260" i="22"/>
  <c r="U57" i="25"/>
  <c r="L261" i="22"/>
  <c r="U58" i="25"/>
  <c r="L262" i="22"/>
  <c r="U59" i="25"/>
  <c r="L263" i="22"/>
  <c r="U60" i="25"/>
  <c r="L264" i="22"/>
  <c r="U61" i="25"/>
  <c r="L265" i="22"/>
  <c r="U62" i="25"/>
  <c r="L266" i="22"/>
  <c r="U63" i="25"/>
  <c r="L267" i="22"/>
  <c r="U64" i="25"/>
  <c r="L268" i="22"/>
  <c r="U65" i="25"/>
  <c r="L269" i="22"/>
  <c r="L270" i="22"/>
  <c r="U67" i="25"/>
  <c r="L271" i="22"/>
  <c r="U68" i="25"/>
  <c r="L272" i="22"/>
  <c r="U69" i="25"/>
  <c r="L273" i="22"/>
  <c r="U70" i="25"/>
  <c r="L274" i="22"/>
  <c r="U71" i="25"/>
  <c r="L275" i="22"/>
  <c r="U72" i="25"/>
  <c r="L276" i="22"/>
  <c r="U73" i="25"/>
  <c r="L277" i="22"/>
  <c r="U74" i="25"/>
  <c r="L278" i="22"/>
  <c r="U75" i="25"/>
  <c r="L279" i="22"/>
  <c r="U76" i="25"/>
  <c r="L280" i="22"/>
  <c r="U77" i="25"/>
  <c r="L281" i="22"/>
  <c r="U78" i="25"/>
  <c r="L282" i="22"/>
  <c r="U79" i="25"/>
  <c r="L283" i="22"/>
  <c r="U80" i="25"/>
  <c r="L284" i="22"/>
  <c r="U81" i="25"/>
  <c r="L285" i="22"/>
  <c r="U82" i="25"/>
  <c r="L286" i="22"/>
  <c r="U83" i="25"/>
  <c r="L287" i="22"/>
  <c r="U84" i="25"/>
  <c r="L288" i="22"/>
  <c r="U85" i="25"/>
  <c r="L289" i="22"/>
  <c r="U86" i="25"/>
  <c r="L290" i="22"/>
  <c r="L291" i="22"/>
  <c r="L292" i="22"/>
  <c r="L293" i="22"/>
  <c r="L294" i="22"/>
  <c r="L295" i="22"/>
  <c r="L296" i="22"/>
  <c r="L297" i="22"/>
  <c r="L298" i="22"/>
  <c r="L299" i="22"/>
  <c r="L300" i="22"/>
  <c r="L301" i="22"/>
  <c r="L302" i="22"/>
  <c r="L303" i="22"/>
  <c r="L304" i="22"/>
  <c r="L305" i="22"/>
  <c r="L306" i="22"/>
  <c r="L307" i="22"/>
  <c r="L308" i="22"/>
  <c r="L309" i="22"/>
  <c r="L310" i="22"/>
  <c r="L16" i="22"/>
  <c r="O3" i="25"/>
  <c r="Q3" i="25" s="1"/>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100" i="22"/>
  <c r="M101" i="22"/>
  <c r="M102" i="22"/>
  <c r="M103" i="22"/>
  <c r="M104" i="22"/>
  <c r="M105" i="22"/>
  <c r="M106" i="22"/>
  <c r="M107" i="22"/>
  <c r="M108" i="22"/>
  <c r="M109" i="22"/>
  <c r="M110" i="22"/>
  <c r="M111" i="22"/>
  <c r="M112" i="22"/>
  <c r="M113" i="22"/>
  <c r="M114" i="22"/>
  <c r="M115" i="22"/>
  <c r="M116" i="22"/>
  <c r="M117" i="22"/>
  <c r="M118" i="22"/>
  <c r="M119" i="22"/>
  <c r="M120" i="22"/>
  <c r="M121" i="22"/>
  <c r="M122" i="22"/>
  <c r="M123" i="22"/>
  <c r="M124" i="22"/>
  <c r="M125" i="22"/>
  <c r="M126" i="22"/>
  <c r="M127" i="22"/>
  <c r="M128" i="22"/>
  <c r="M129" i="22"/>
  <c r="M130" i="22"/>
  <c r="M131" i="22"/>
  <c r="M132" i="22"/>
  <c r="M133" i="22"/>
  <c r="M134" i="22"/>
  <c r="M135" i="22"/>
  <c r="M136" i="22"/>
  <c r="M137" i="22"/>
  <c r="M138" i="22"/>
  <c r="M139" i="22"/>
  <c r="M140" i="22"/>
  <c r="M141" i="22"/>
  <c r="M142" i="22"/>
  <c r="M143" i="22"/>
  <c r="M144" i="22"/>
  <c r="M145" i="22"/>
  <c r="M146" i="22"/>
  <c r="M147" i="22"/>
  <c r="M148" i="22"/>
  <c r="M149" i="22"/>
  <c r="M150" i="22"/>
  <c r="M151" i="22"/>
  <c r="M152" i="22"/>
  <c r="M153" i="22"/>
  <c r="M154" i="22"/>
  <c r="M155" i="22"/>
  <c r="M156" i="22"/>
  <c r="M157" i="22"/>
  <c r="M158" i="22"/>
  <c r="M159" i="22"/>
  <c r="M160" i="22"/>
  <c r="M161" i="22"/>
  <c r="M162" i="22"/>
  <c r="M163" i="22"/>
  <c r="M164" i="22"/>
  <c r="M165" i="22"/>
  <c r="M166" i="22"/>
  <c r="M167" i="22"/>
  <c r="M168" i="22"/>
  <c r="M169" i="22"/>
  <c r="M170" i="22"/>
  <c r="M171" i="22"/>
  <c r="M172" i="22"/>
  <c r="M173" i="22"/>
  <c r="M174" i="22"/>
  <c r="M175" i="22"/>
  <c r="M176" i="22"/>
  <c r="M177" i="22"/>
  <c r="M178" i="22"/>
  <c r="M179" i="22"/>
  <c r="M180" i="22"/>
  <c r="M181" i="22"/>
  <c r="M182" i="22"/>
  <c r="M183" i="22"/>
  <c r="M184" i="22"/>
  <c r="M185" i="22"/>
  <c r="M186" i="22"/>
  <c r="M187" i="22"/>
  <c r="M188" i="22"/>
  <c r="M189" i="22"/>
  <c r="M190" i="22"/>
  <c r="M191" i="22"/>
  <c r="M192" i="22"/>
  <c r="M193" i="22"/>
  <c r="M194" i="22"/>
  <c r="M195" i="22"/>
  <c r="M196" i="22"/>
  <c r="M197" i="22"/>
  <c r="M198" i="22"/>
  <c r="M199" i="22"/>
  <c r="M200" i="22"/>
  <c r="M201" i="22"/>
  <c r="M202" i="22"/>
  <c r="M203" i="22"/>
  <c r="M204" i="22"/>
  <c r="M205" i="22"/>
  <c r="M248" i="22"/>
  <c r="M249" i="22"/>
  <c r="V46" i="25"/>
  <c r="M250" i="22"/>
  <c r="M251" i="22"/>
  <c r="V48" i="25"/>
  <c r="M252" i="22"/>
  <c r="M253" i="22"/>
  <c r="V50" i="25"/>
  <c r="M254" i="22"/>
  <c r="M255" i="22"/>
  <c r="V52" i="25"/>
  <c r="M256" i="22"/>
  <c r="M257" i="22"/>
  <c r="V54" i="25"/>
  <c r="M258" i="22"/>
  <c r="M259" i="22"/>
  <c r="V56" i="25"/>
  <c r="M260" i="22"/>
  <c r="M261" i="22"/>
  <c r="V58" i="25"/>
  <c r="M262" i="22"/>
  <c r="M263" i="22"/>
  <c r="V60" i="25"/>
  <c r="M264" i="22"/>
  <c r="M265" i="22"/>
  <c r="V62" i="25"/>
  <c r="M266" i="22"/>
  <c r="M267" i="22"/>
  <c r="V64" i="25"/>
  <c r="M268" i="22"/>
  <c r="M269" i="22"/>
  <c r="M270" i="22"/>
  <c r="V67" i="25"/>
  <c r="M271" i="22"/>
  <c r="V68" i="25"/>
  <c r="M272" i="22"/>
  <c r="V69" i="25"/>
  <c r="M273" i="22"/>
  <c r="V70" i="25"/>
  <c r="M274" i="22"/>
  <c r="V71" i="25"/>
  <c r="M275" i="22"/>
  <c r="V72" i="25"/>
  <c r="M276" i="22"/>
  <c r="V73" i="25"/>
  <c r="M277" i="22"/>
  <c r="V74" i="25"/>
  <c r="M278" i="22"/>
  <c r="V75" i="25"/>
  <c r="M279" i="22"/>
  <c r="V76" i="25"/>
  <c r="M280" i="22"/>
  <c r="V77" i="25"/>
  <c r="M281" i="22"/>
  <c r="V78" i="25"/>
  <c r="M282" i="22"/>
  <c r="V79" i="25"/>
  <c r="M283" i="22"/>
  <c r="V80" i="25"/>
  <c r="M284" i="22"/>
  <c r="V81" i="25"/>
  <c r="M285" i="22"/>
  <c r="V82" i="25"/>
  <c r="M286" i="22"/>
  <c r="V83" i="25"/>
  <c r="M287" i="22"/>
  <c r="V84" i="25"/>
  <c r="M288" i="22"/>
  <c r="V85" i="25"/>
  <c r="M289" i="22"/>
  <c r="V86" i="25"/>
  <c r="M290" i="22"/>
  <c r="M291" i="22"/>
  <c r="M292" i="22"/>
  <c r="M293" i="22"/>
  <c r="M294" i="22"/>
  <c r="M295" i="22"/>
  <c r="M296" i="22"/>
  <c r="M297" i="22"/>
  <c r="M298" i="22"/>
  <c r="M299" i="22"/>
  <c r="M300" i="22"/>
  <c r="M301" i="22"/>
  <c r="M302" i="22"/>
  <c r="M303" i="22"/>
  <c r="M304" i="22"/>
  <c r="M305" i="22"/>
  <c r="M306" i="22"/>
  <c r="M307" i="22"/>
  <c r="M308" i="22"/>
  <c r="M309" i="22"/>
  <c r="M310" i="22"/>
  <c r="E40" i="23"/>
  <c r="D40" i="23"/>
  <c r="C40" i="23"/>
  <c r="B40" i="23"/>
  <c r="K14" i="22"/>
  <c r="J14" i="22"/>
  <c r="J5" i="24"/>
  <c r="L5" i="24"/>
  <c r="D5" i="24"/>
  <c r="F5" i="24"/>
  <c r="E48" i="23"/>
  <c r="E44" i="23"/>
  <c r="D48" i="23"/>
  <c r="D44" i="23"/>
  <c r="E47" i="23"/>
  <c r="E43" i="23"/>
  <c r="E46" i="23"/>
  <c r="E42" i="23"/>
  <c r="D47" i="23"/>
  <c r="D43" i="23"/>
  <c r="D46" i="23"/>
  <c r="D42" i="23"/>
  <c r="C48" i="23"/>
  <c r="C44" i="23"/>
  <c r="B48" i="23"/>
  <c r="B44" i="23"/>
  <c r="B47" i="23"/>
  <c r="B46" i="23"/>
  <c r="B43" i="23"/>
  <c r="B42" i="23"/>
  <c r="M15" i="23" s="1"/>
  <c r="C47" i="23"/>
  <c r="C43" i="23"/>
  <c r="C46" i="23"/>
  <c r="C42" i="23"/>
  <c r="U66" i="25"/>
  <c r="M66" i="25"/>
  <c r="V66" i="25"/>
  <c r="V45" i="25"/>
  <c r="G66" i="25"/>
  <c r="R66" i="25"/>
  <c r="Q33" i="24"/>
  <c r="P33" i="24"/>
  <c r="Q32" i="24"/>
  <c r="P32" i="24"/>
  <c r="I9" i="24"/>
  <c r="I8" i="24"/>
  <c r="I7" i="24"/>
  <c r="I4" i="24"/>
  <c r="I3" i="24"/>
  <c r="H9" i="24"/>
  <c r="H8" i="24"/>
  <c r="H7" i="24"/>
  <c r="H4" i="24"/>
  <c r="H3" i="24"/>
  <c r="C9" i="24"/>
  <c r="C8" i="24"/>
  <c r="C7" i="24"/>
  <c r="C4" i="24"/>
  <c r="C3" i="24"/>
  <c r="B9" i="24"/>
  <c r="B8" i="24"/>
  <c r="B7" i="24"/>
  <c r="B4" i="24"/>
  <c r="B3" i="24"/>
  <c r="P19" i="7"/>
  <c r="O19" i="7"/>
  <c r="N19" i="7"/>
  <c r="M19" i="7"/>
  <c r="P11" i="7"/>
  <c r="O11" i="7"/>
  <c r="N11" i="7"/>
  <c r="M11" i="7"/>
  <c r="P19" i="5"/>
  <c r="O19" i="5"/>
  <c r="N19" i="5"/>
  <c r="M19" i="5"/>
  <c r="P11" i="5"/>
  <c r="O11" i="5"/>
  <c r="N11" i="5"/>
  <c r="M11" i="5"/>
  <c r="B2" i="24"/>
  <c r="C2" i="24"/>
  <c r="N6" i="9"/>
  <c r="O6" i="9"/>
  <c r="N14" i="9"/>
  <c r="O14" i="9"/>
  <c r="O16" i="8"/>
  <c r="N16" i="8"/>
  <c r="O8" i="8"/>
  <c r="N8" i="8"/>
  <c r="K19" i="5"/>
  <c r="L19" i="5"/>
  <c r="L11" i="5"/>
  <c r="K11" i="5"/>
  <c r="J11" i="5"/>
  <c r="I11" i="5"/>
  <c r="L19" i="7"/>
  <c r="K19" i="7"/>
  <c r="L11" i="7"/>
  <c r="K11" i="7"/>
  <c r="M16" i="23"/>
  <c r="O17" i="23"/>
  <c r="N16" i="23"/>
  <c r="P15" i="23"/>
  <c r="N17" i="23"/>
  <c r="J19" i="7"/>
  <c r="H18" i="7"/>
  <c r="H17" i="7"/>
  <c r="H16" i="7"/>
  <c r="H12" i="7"/>
  <c r="J11" i="7"/>
  <c r="I11" i="7"/>
  <c r="J19" i="5"/>
  <c r="I19" i="5"/>
  <c r="H18" i="5"/>
  <c r="H17" i="5"/>
  <c r="H16" i="5"/>
  <c r="H13" i="5"/>
  <c r="H12" i="5"/>
  <c r="L8" i="8"/>
  <c r="M8" i="8"/>
  <c r="K9" i="8"/>
  <c r="K10" i="8"/>
  <c r="K13" i="8"/>
  <c r="K14" i="8"/>
  <c r="K15" i="8"/>
  <c r="M16" i="8"/>
  <c r="K13" i="9"/>
  <c r="K12" i="9"/>
  <c r="K11" i="9"/>
  <c r="K8" i="9"/>
  <c r="K7" i="9"/>
  <c r="G16" i="24"/>
  <c r="L14" i="9"/>
  <c r="M14" i="9"/>
  <c r="M6" i="9"/>
  <c r="L6" i="9"/>
  <c r="V5" i="23"/>
  <c r="U5" i="23"/>
  <c r="T5" i="23"/>
  <c r="S5" i="23"/>
  <c r="V3" i="23"/>
  <c r="U3" i="23"/>
  <c r="T3" i="23"/>
  <c r="S3" i="23"/>
  <c r="R13" i="6"/>
  <c r="R12" i="6"/>
  <c r="CP158" i="19"/>
  <c r="E149" i="25"/>
  <c r="CO158" i="19"/>
  <c r="D149" i="25"/>
  <c r="F149" i="25" s="1"/>
  <c r="CP157" i="19"/>
  <c r="E148" i="25"/>
  <c r="CO157" i="19"/>
  <c r="D148" i="25"/>
  <c r="F148" i="25" s="1"/>
  <c r="CP156" i="19"/>
  <c r="E147" i="25"/>
  <c r="CO156" i="19"/>
  <c r="D147" i="25"/>
  <c r="CP155" i="19"/>
  <c r="E146" i="25"/>
  <c r="CO155" i="19"/>
  <c r="D146" i="25"/>
  <c r="F146" i="25" s="1"/>
  <c r="CP154" i="19"/>
  <c r="E145" i="25"/>
  <c r="G145" i="25" s="1"/>
  <c r="CO154" i="19"/>
  <c r="D145" i="25"/>
  <c r="F145" i="25" s="1"/>
  <c r="CP153" i="19"/>
  <c r="E144" i="25"/>
  <c r="CO153" i="19"/>
  <c r="D144" i="25"/>
  <c r="F144" i="25" s="1"/>
  <c r="CP152" i="19"/>
  <c r="E143" i="25"/>
  <c r="CO152" i="19"/>
  <c r="D143" i="25"/>
  <c r="CP151" i="19"/>
  <c r="E142" i="25"/>
  <c r="CO151" i="19"/>
  <c r="D142" i="25"/>
  <c r="F142" i="25" s="1"/>
  <c r="CP150" i="19"/>
  <c r="E141" i="25"/>
  <c r="G141" i="25" s="1"/>
  <c r="CO150" i="19"/>
  <c r="D141" i="25"/>
  <c r="F141" i="25" s="1"/>
  <c r="CP149" i="19"/>
  <c r="E140" i="25"/>
  <c r="CO149" i="19"/>
  <c r="D140" i="25"/>
  <c r="CP148" i="19"/>
  <c r="E139" i="25"/>
  <c r="G139" i="25" s="1"/>
  <c r="CO148" i="19"/>
  <c r="D139" i="25"/>
  <c r="F139" i="25" s="1"/>
  <c r="CP147" i="19"/>
  <c r="E138" i="25"/>
  <c r="CO147" i="19"/>
  <c r="D138" i="25"/>
  <c r="CP146" i="19"/>
  <c r="E137" i="25"/>
  <c r="CO146" i="19"/>
  <c r="D137" i="25"/>
  <c r="F137" i="25" s="1"/>
  <c r="CP145" i="19"/>
  <c r="E136" i="25"/>
  <c r="CO145" i="19"/>
  <c r="D136" i="25"/>
  <c r="F136" i="25" s="1"/>
  <c r="CP144" i="19"/>
  <c r="E135" i="25"/>
  <c r="CO144" i="19"/>
  <c r="D135" i="25"/>
  <c r="CP143" i="19"/>
  <c r="E134" i="25"/>
  <c r="CO143" i="19"/>
  <c r="D134" i="25"/>
  <c r="F134" i="25" s="1"/>
  <c r="CP142" i="19"/>
  <c r="E133" i="25"/>
  <c r="CO142" i="19"/>
  <c r="D133" i="25"/>
  <c r="CP141" i="19"/>
  <c r="E132" i="25"/>
  <c r="G132" i="25" s="1"/>
  <c r="CO141" i="19"/>
  <c r="D132" i="25"/>
  <c r="F132" i="25" s="1"/>
  <c r="CP140" i="19"/>
  <c r="E131" i="25"/>
  <c r="G131" i="25" s="1"/>
  <c r="CO140" i="19"/>
  <c r="D131" i="25"/>
  <c r="F131" i="25" s="1"/>
  <c r="CP139" i="19"/>
  <c r="E130" i="25"/>
  <c r="CO139" i="19"/>
  <c r="D130" i="25"/>
  <c r="F130" i="25" s="1"/>
  <c r="CP138" i="19"/>
  <c r="E129" i="25"/>
  <c r="CO138" i="19"/>
  <c r="D129" i="25"/>
  <c r="F129" i="25" s="1"/>
  <c r="CP137" i="19"/>
  <c r="E128" i="25"/>
  <c r="CO137" i="19"/>
  <c r="D128" i="25"/>
  <c r="F128" i="25" s="1"/>
  <c r="CP136" i="19"/>
  <c r="E127" i="25"/>
  <c r="G127" i="25" s="1"/>
  <c r="CO136" i="19"/>
  <c r="D127" i="25"/>
  <c r="F127" i="25" s="1"/>
  <c r="CP135" i="19"/>
  <c r="E126" i="25"/>
  <c r="CO135" i="19"/>
  <c r="D126" i="25"/>
  <c r="F126" i="25" s="1"/>
  <c r="CP134" i="19"/>
  <c r="E125" i="25"/>
  <c r="CO134" i="19"/>
  <c r="D125" i="25"/>
  <c r="F125" i="25" s="1"/>
  <c r="CP133" i="19"/>
  <c r="E124" i="25"/>
  <c r="CO133" i="19"/>
  <c r="D124" i="25"/>
  <c r="CP132" i="19"/>
  <c r="E123" i="25"/>
  <c r="G123" i="25" s="1"/>
  <c r="CO132" i="19"/>
  <c r="D123" i="25"/>
  <c r="CP131" i="19"/>
  <c r="E122" i="25"/>
  <c r="CO131" i="19"/>
  <c r="D122" i="25"/>
  <c r="CP130" i="19"/>
  <c r="E121" i="25"/>
  <c r="CO130" i="19"/>
  <c r="D121" i="25"/>
  <c r="CP129" i="19"/>
  <c r="E120" i="25"/>
  <c r="CO129" i="19"/>
  <c r="D120" i="25"/>
  <c r="F120" i="25" s="1"/>
  <c r="CP128" i="19"/>
  <c r="E119" i="25"/>
  <c r="G119" i="25" s="1"/>
  <c r="CO128" i="19"/>
  <c r="D119" i="25"/>
  <c r="F119" i="25" s="1"/>
  <c r="CP127" i="19"/>
  <c r="E118" i="25"/>
  <c r="CO127" i="19"/>
  <c r="D118" i="25"/>
  <c r="F118" i="25" s="1"/>
  <c r="CP126" i="19"/>
  <c r="E117" i="25"/>
  <c r="CO126" i="19"/>
  <c r="D117" i="25"/>
  <c r="F117" i="25" s="1"/>
  <c r="CP125" i="19"/>
  <c r="E116" i="25"/>
  <c r="CO125" i="19"/>
  <c r="D116" i="25"/>
  <c r="F116" i="25" s="1"/>
  <c r="CP124" i="19"/>
  <c r="E115" i="25"/>
  <c r="CO124" i="19"/>
  <c r="D115" i="25"/>
  <c r="F115" i="25" s="1"/>
  <c r="CP123" i="19"/>
  <c r="E114" i="25"/>
  <c r="CO123" i="19"/>
  <c r="D114" i="25"/>
  <c r="CP122" i="19"/>
  <c r="E113" i="25"/>
  <c r="CO122" i="19"/>
  <c r="D113" i="25"/>
  <c r="CP121" i="19"/>
  <c r="E112" i="25"/>
  <c r="G112" i="25" s="1"/>
  <c r="CO121" i="19"/>
  <c r="D112" i="25"/>
  <c r="F112" i="25" s="1"/>
  <c r="CP120" i="19"/>
  <c r="E111" i="25"/>
  <c r="CO120" i="19"/>
  <c r="D111" i="25"/>
  <c r="F111" i="25" s="1"/>
  <c r="CP119" i="19"/>
  <c r="E110" i="25"/>
  <c r="CO119" i="19"/>
  <c r="D110" i="25"/>
  <c r="CP118" i="19"/>
  <c r="E109" i="25"/>
  <c r="G109" i="25" s="1"/>
  <c r="CO118" i="19"/>
  <c r="D109" i="25"/>
  <c r="CP117" i="19"/>
  <c r="E108" i="25"/>
  <c r="CO117" i="19"/>
  <c r="D108" i="25"/>
  <c r="F108" i="25" s="1"/>
  <c r="CP116" i="19"/>
  <c r="E107" i="25"/>
  <c r="CO116" i="19"/>
  <c r="D107" i="25"/>
  <c r="F107" i="25" s="1"/>
  <c r="CP115" i="19"/>
  <c r="E106" i="25"/>
  <c r="CO115" i="19"/>
  <c r="D106" i="25"/>
  <c r="F106" i="25" s="1"/>
  <c r="CP114" i="19"/>
  <c r="E105" i="25"/>
  <c r="CO114" i="19"/>
  <c r="D105" i="25"/>
  <c r="F105" i="25" s="1"/>
  <c r="CP113" i="19"/>
  <c r="E104" i="25"/>
  <c r="G104" i="25" s="1"/>
  <c r="CO113" i="19"/>
  <c r="D104" i="25"/>
  <c r="F104" i="25" s="1"/>
  <c r="CP112" i="19"/>
  <c r="E103" i="25"/>
  <c r="CO112" i="19"/>
  <c r="D103" i="25"/>
  <c r="F103" i="25" s="1"/>
  <c r="CP111" i="19"/>
  <c r="E102" i="25"/>
  <c r="CO111" i="19"/>
  <c r="D102" i="25"/>
  <c r="F102" i="25" s="1"/>
  <c r="CP110" i="19"/>
  <c r="E101" i="25"/>
  <c r="CO110" i="19"/>
  <c r="D101" i="25"/>
  <c r="CP109" i="19"/>
  <c r="E100" i="25"/>
  <c r="G100" i="25" s="1"/>
  <c r="CO109" i="19"/>
  <c r="D100" i="25"/>
  <c r="CP108" i="19"/>
  <c r="E99" i="25"/>
  <c r="CO108" i="19"/>
  <c r="D99" i="25"/>
  <c r="CP107" i="19"/>
  <c r="E98" i="25"/>
  <c r="CO107" i="19"/>
  <c r="D98" i="25"/>
  <c r="CP106" i="19"/>
  <c r="E97" i="25"/>
  <c r="CO106" i="19"/>
  <c r="D97" i="25"/>
  <c r="F97" i="25" s="1"/>
  <c r="CP105" i="19"/>
  <c r="E96" i="25"/>
  <c r="G96" i="25" s="1"/>
  <c r="CO105" i="19"/>
  <c r="D96" i="25"/>
  <c r="F96" i="25" s="1"/>
  <c r="CP104" i="19"/>
  <c r="E95" i="25"/>
  <c r="CO104" i="19"/>
  <c r="D95" i="25"/>
  <c r="F95" i="25" s="1"/>
  <c r="CP103" i="19"/>
  <c r="E94" i="25"/>
  <c r="CO103" i="19"/>
  <c r="D94" i="25"/>
  <c r="F94" i="25" s="1"/>
  <c r="CP102" i="19"/>
  <c r="E93" i="25"/>
  <c r="G93" i="25" s="1"/>
  <c r="CO102" i="19"/>
  <c r="D93" i="25"/>
  <c r="F93" i="25" s="1"/>
  <c r="CP101" i="19"/>
  <c r="E92" i="25"/>
  <c r="CO101" i="19"/>
  <c r="D92" i="25"/>
  <c r="F92" i="25" s="1"/>
  <c r="CP100" i="19"/>
  <c r="E91" i="25"/>
  <c r="CO100" i="19"/>
  <c r="D91" i="25"/>
  <c r="CP99" i="19"/>
  <c r="E90" i="25"/>
  <c r="G90" i="25" s="1"/>
  <c r="CO99" i="19"/>
  <c r="D90" i="25"/>
  <c r="CP98" i="19"/>
  <c r="E89" i="25"/>
  <c r="CO98" i="19"/>
  <c r="D89" i="25"/>
  <c r="CP97" i="19"/>
  <c r="E88" i="25"/>
  <c r="CO97" i="19"/>
  <c r="D88" i="25"/>
  <c r="CP96" i="19"/>
  <c r="E87" i="25"/>
  <c r="CO96" i="19"/>
  <c r="D87" i="25"/>
  <c r="F87" i="25" s="1"/>
  <c r="CP53" i="19"/>
  <c r="E44" i="25"/>
  <c r="CO53" i="19"/>
  <c r="D44" i="25"/>
  <c r="F44" i="25" s="1"/>
  <c r="CP52" i="19"/>
  <c r="E43" i="25"/>
  <c r="CO52" i="19"/>
  <c r="D43" i="25"/>
  <c r="F43" i="25" s="1"/>
  <c r="CP51" i="19"/>
  <c r="E42" i="25"/>
  <c r="CO51" i="19"/>
  <c r="D42" i="25"/>
  <c r="F42" i="25" s="1"/>
  <c r="CP50" i="19"/>
  <c r="E41" i="25"/>
  <c r="G41" i="25" s="1"/>
  <c r="CO50" i="19"/>
  <c r="D41" i="25"/>
  <c r="F41" i="25" s="1"/>
  <c r="CP49" i="19"/>
  <c r="E40" i="25"/>
  <c r="CO49" i="19"/>
  <c r="D40" i="25"/>
  <c r="F40" i="25" s="1"/>
  <c r="CP48" i="19"/>
  <c r="E39" i="25"/>
  <c r="CO48" i="19"/>
  <c r="D39" i="25"/>
  <c r="F39" i="25" s="1"/>
  <c r="CP47" i="19"/>
  <c r="E38" i="25"/>
  <c r="CO47" i="19"/>
  <c r="D38" i="25"/>
  <c r="CP46" i="19"/>
  <c r="E37" i="25"/>
  <c r="G37" i="25" s="1"/>
  <c r="CO46" i="19"/>
  <c r="D37" i="25"/>
  <c r="CP45" i="19"/>
  <c r="E36" i="25"/>
  <c r="CO45" i="19"/>
  <c r="D36" i="25"/>
  <c r="F36" i="25" s="1"/>
  <c r="CP44" i="19"/>
  <c r="E35" i="25"/>
  <c r="CO44" i="19"/>
  <c r="D35" i="25"/>
  <c r="F35" i="25" s="1"/>
  <c r="CP43" i="19"/>
  <c r="E34" i="25"/>
  <c r="CO43" i="19"/>
  <c r="D34" i="25"/>
  <c r="CP42" i="19"/>
  <c r="E33" i="25"/>
  <c r="CO42" i="19"/>
  <c r="D33" i="25"/>
  <c r="CP41" i="19"/>
  <c r="E32" i="25"/>
  <c r="G32" i="25" s="1"/>
  <c r="CO41" i="19"/>
  <c r="D32" i="25"/>
  <c r="F32" i="25" s="1"/>
  <c r="CP40" i="19"/>
  <c r="E31" i="25"/>
  <c r="CO40" i="19"/>
  <c r="D31" i="25"/>
  <c r="F31" i="25" s="1"/>
  <c r="CP39" i="19"/>
  <c r="E30" i="25"/>
  <c r="CO39" i="19"/>
  <c r="D30" i="25"/>
  <c r="F30" i="25" s="1"/>
  <c r="CP38" i="19"/>
  <c r="E29" i="25"/>
  <c r="CO38" i="19"/>
  <c r="D29" i="25"/>
  <c r="F29" i="25" s="1"/>
  <c r="CP37" i="19"/>
  <c r="E28" i="25"/>
  <c r="CO37" i="19"/>
  <c r="D28" i="25"/>
  <c r="F28" i="25" s="1"/>
  <c r="CP36" i="19"/>
  <c r="E27" i="25"/>
  <c r="CO36" i="19"/>
  <c r="D27" i="25"/>
  <c r="F27" i="25" s="1"/>
  <c r="CP35" i="19"/>
  <c r="E26" i="25"/>
  <c r="CO35" i="19"/>
  <c r="D26" i="25"/>
  <c r="CP34" i="19"/>
  <c r="E25" i="25"/>
  <c r="CO34" i="19"/>
  <c r="D25" i="25"/>
  <c r="CP33" i="19"/>
  <c r="E24" i="25"/>
  <c r="CO33" i="19"/>
  <c r="D24" i="25"/>
  <c r="CP32" i="19"/>
  <c r="E23" i="25"/>
  <c r="CO32" i="19"/>
  <c r="D23" i="25"/>
  <c r="CP31" i="19"/>
  <c r="E22" i="25"/>
  <c r="G22" i="25" s="1"/>
  <c r="CO31" i="19"/>
  <c r="D22" i="25"/>
  <c r="CP30" i="19"/>
  <c r="E21" i="25"/>
  <c r="CO30" i="19"/>
  <c r="D21" i="25"/>
  <c r="F21" i="25" s="1"/>
  <c r="CP29" i="19"/>
  <c r="E20" i="25"/>
  <c r="CO29" i="19"/>
  <c r="D20" i="25"/>
  <c r="F20" i="25" s="1"/>
  <c r="CP28" i="19"/>
  <c r="E19" i="25"/>
  <c r="CO28" i="19"/>
  <c r="D19" i="25"/>
  <c r="F19" i="25" s="1"/>
  <c r="CP27" i="19"/>
  <c r="E18" i="25"/>
  <c r="G18" i="25" s="1"/>
  <c r="CO27" i="19"/>
  <c r="D18" i="25"/>
  <c r="F18" i="25" s="1"/>
  <c r="CP26" i="19"/>
  <c r="E17" i="25"/>
  <c r="CO26" i="19"/>
  <c r="D17" i="25"/>
  <c r="F17" i="25" s="1"/>
  <c r="CP25" i="19"/>
  <c r="E16" i="25"/>
  <c r="CO25" i="19"/>
  <c r="D16" i="25"/>
  <c r="F16" i="25" s="1"/>
  <c r="CP24" i="19"/>
  <c r="E15" i="25"/>
  <c r="CO24" i="19"/>
  <c r="D15" i="25"/>
  <c r="F15" i="25" s="1"/>
  <c r="CP23" i="19"/>
  <c r="E14" i="25"/>
  <c r="CO23" i="19"/>
  <c r="D14" i="25"/>
  <c r="F14" i="25" s="1"/>
  <c r="CP22" i="19"/>
  <c r="E13" i="25"/>
  <c r="G13" i="25" s="1"/>
  <c r="CO22" i="19"/>
  <c r="D13" i="25"/>
  <c r="CP21" i="19"/>
  <c r="E12" i="25"/>
  <c r="CO21" i="19"/>
  <c r="D12" i="25"/>
  <c r="CP20" i="19"/>
  <c r="E11" i="25"/>
  <c r="CO20" i="19"/>
  <c r="D11" i="25"/>
  <c r="CP19" i="19"/>
  <c r="E10" i="25"/>
  <c r="CO19" i="19"/>
  <c r="D10" i="25"/>
  <c r="CP18" i="19"/>
  <c r="E9" i="25"/>
  <c r="CO18" i="19"/>
  <c r="D9" i="25"/>
  <c r="F9" i="25" s="1"/>
  <c r="CP17" i="19"/>
  <c r="E8" i="25"/>
  <c r="CO17" i="19"/>
  <c r="D8" i="25"/>
  <c r="F8" i="25" s="1"/>
  <c r="CP16" i="19"/>
  <c r="E7" i="25"/>
  <c r="CO16" i="19"/>
  <c r="D7" i="25"/>
  <c r="F7" i="25" s="1"/>
  <c r="CP15" i="19"/>
  <c r="E6" i="25"/>
  <c r="CO15" i="19"/>
  <c r="D6" i="25"/>
  <c r="F6" i="25" s="1"/>
  <c r="CP14" i="19"/>
  <c r="E5" i="25"/>
  <c r="G5" i="25" s="1"/>
  <c r="CO14" i="19"/>
  <c r="D5" i="25"/>
  <c r="F5" i="25" s="1"/>
  <c r="CP13" i="19"/>
  <c r="E4" i="25"/>
  <c r="CO13" i="19"/>
  <c r="D4" i="25"/>
  <c r="F4" i="25" s="1"/>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A3" i="30"/>
  <c r="A149" i="29"/>
  <c r="A143" i="29"/>
  <c r="A144" i="29"/>
  <c r="A145" i="29"/>
  <c r="A146" i="29"/>
  <c r="A147" i="29"/>
  <c r="A148"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5" i="29"/>
  <c r="A4" i="29"/>
  <c r="A3" i="29"/>
  <c r="G17" i="24"/>
  <c r="H17" i="24"/>
  <c r="I17" i="24"/>
  <c r="J17" i="24"/>
  <c r="K17" i="24"/>
  <c r="L17" i="24"/>
  <c r="G18" i="24"/>
  <c r="H18" i="24"/>
  <c r="I18" i="24"/>
  <c r="J18" i="24"/>
  <c r="K18" i="24"/>
  <c r="L18" i="24"/>
  <c r="G19" i="24"/>
  <c r="H19" i="24"/>
  <c r="I19" i="24"/>
  <c r="J19" i="24"/>
  <c r="K19" i="24"/>
  <c r="L19" i="24"/>
  <c r="G20" i="24"/>
  <c r="H20" i="24"/>
  <c r="I20" i="24"/>
  <c r="J20" i="24"/>
  <c r="K20" i="24"/>
  <c r="L20" i="24"/>
  <c r="G21" i="24"/>
  <c r="H21" i="24"/>
  <c r="I21" i="24"/>
  <c r="J21" i="24"/>
  <c r="K21" i="24"/>
  <c r="L21" i="24"/>
  <c r="G22" i="24"/>
  <c r="H22" i="24"/>
  <c r="I22" i="24"/>
  <c r="J22" i="24"/>
  <c r="K22" i="24"/>
  <c r="L22" i="24"/>
  <c r="G23" i="24"/>
  <c r="H23" i="24"/>
  <c r="I23" i="24"/>
  <c r="J23" i="24"/>
  <c r="K23" i="24"/>
  <c r="L23" i="24"/>
  <c r="G24" i="24"/>
  <c r="H24" i="24"/>
  <c r="I24" i="24"/>
  <c r="J24" i="24"/>
  <c r="K24" i="24"/>
  <c r="L24" i="24"/>
  <c r="G25" i="24"/>
  <c r="H25" i="24"/>
  <c r="I25" i="24"/>
  <c r="J25" i="24"/>
  <c r="K25" i="24"/>
  <c r="L25" i="24"/>
  <c r="G26" i="24"/>
  <c r="H26" i="24"/>
  <c r="I26" i="24"/>
  <c r="J26" i="24"/>
  <c r="K26" i="24"/>
  <c r="L26" i="24"/>
  <c r="G27" i="24"/>
  <c r="H27" i="24"/>
  <c r="I27" i="24"/>
  <c r="J27" i="24"/>
  <c r="K27" i="24"/>
  <c r="L27" i="24"/>
  <c r="G28" i="24"/>
  <c r="H28" i="24"/>
  <c r="I28" i="24"/>
  <c r="J28" i="24"/>
  <c r="K28" i="24"/>
  <c r="L28" i="24"/>
  <c r="G29" i="24"/>
  <c r="H29" i="24"/>
  <c r="I29" i="24"/>
  <c r="J29" i="24"/>
  <c r="K29" i="24"/>
  <c r="L29" i="24"/>
  <c r="G44" i="24"/>
  <c r="H44" i="24"/>
  <c r="I44" i="24"/>
  <c r="J44" i="24"/>
  <c r="K44" i="24"/>
  <c r="L44" i="24"/>
  <c r="G45" i="24"/>
  <c r="H45" i="24"/>
  <c r="I45" i="24"/>
  <c r="J45" i="24"/>
  <c r="K45" i="24"/>
  <c r="L45" i="24"/>
  <c r="G46" i="24"/>
  <c r="H46" i="24"/>
  <c r="I46" i="24"/>
  <c r="J46" i="24"/>
  <c r="K46" i="24"/>
  <c r="L46" i="24"/>
  <c r="G47" i="24"/>
  <c r="H47" i="24"/>
  <c r="I47" i="24"/>
  <c r="J47" i="24"/>
  <c r="K47" i="24"/>
  <c r="L47" i="24"/>
  <c r="G48" i="24"/>
  <c r="H48" i="24"/>
  <c r="I48" i="24"/>
  <c r="J48" i="24"/>
  <c r="K48" i="24"/>
  <c r="L48" i="24"/>
  <c r="G49" i="24"/>
  <c r="H49" i="24"/>
  <c r="I49" i="24"/>
  <c r="J49" i="24"/>
  <c r="K49" i="24"/>
  <c r="L49" i="24"/>
  <c r="G50" i="24"/>
  <c r="H50" i="24"/>
  <c r="I50" i="24"/>
  <c r="J50" i="24"/>
  <c r="K50" i="24"/>
  <c r="L50" i="24"/>
  <c r="G51" i="24"/>
  <c r="H51" i="24"/>
  <c r="I51" i="24"/>
  <c r="J51" i="24"/>
  <c r="K51" i="24"/>
  <c r="L51" i="24"/>
  <c r="G52" i="24"/>
  <c r="H52" i="24"/>
  <c r="I52" i="24"/>
  <c r="J52" i="24"/>
  <c r="K52" i="24"/>
  <c r="L52" i="24"/>
  <c r="G53" i="24"/>
  <c r="H53" i="24"/>
  <c r="I53" i="24"/>
  <c r="J53" i="24"/>
  <c r="K53" i="24"/>
  <c r="L53" i="24"/>
  <c r="G54" i="24"/>
  <c r="H54" i="24"/>
  <c r="I54" i="24"/>
  <c r="J54" i="24"/>
  <c r="K54" i="24"/>
  <c r="L54" i="24"/>
  <c r="G55" i="24"/>
  <c r="H55" i="24"/>
  <c r="I55" i="24"/>
  <c r="J55" i="24"/>
  <c r="K55" i="24"/>
  <c r="L55" i="24"/>
  <c r="G56" i="24"/>
  <c r="H56" i="24"/>
  <c r="I56" i="24"/>
  <c r="J56" i="24"/>
  <c r="K56" i="24"/>
  <c r="L56" i="24"/>
  <c r="G57" i="24"/>
  <c r="H57" i="24"/>
  <c r="I57" i="24"/>
  <c r="J57" i="24"/>
  <c r="K57" i="24"/>
  <c r="L57" i="24"/>
  <c r="G58" i="24"/>
  <c r="H58" i="24"/>
  <c r="I58" i="24"/>
  <c r="J58" i="24"/>
  <c r="K58" i="24"/>
  <c r="L58" i="24"/>
  <c r="G59" i="24"/>
  <c r="H59" i="24"/>
  <c r="I59" i="24"/>
  <c r="J59" i="24"/>
  <c r="K59" i="24"/>
  <c r="L59" i="24"/>
  <c r="G60" i="24"/>
  <c r="H60" i="24"/>
  <c r="I60" i="24"/>
  <c r="J60" i="24"/>
  <c r="K60" i="24"/>
  <c r="L60" i="24"/>
  <c r="G61" i="24"/>
  <c r="H61" i="24"/>
  <c r="I61" i="24"/>
  <c r="J61" i="24"/>
  <c r="K61" i="24"/>
  <c r="L61" i="24"/>
  <c r="G62" i="24"/>
  <c r="H62" i="24"/>
  <c r="I62" i="24"/>
  <c r="J62" i="24"/>
  <c r="K62" i="24"/>
  <c r="L62" i="24"/>
  <c r="G63" i="24"/>
  <c r="H63" i="24"/>
  <c r="I63" i="24"/>
  <c r="J63" i="24"/>
  <c r="K63" i="24"/>
  <c r="L63" i="24"/>
  <c r="G64" i="24"/>
  <c r="H64" i="24"/>
  <c r="I64" i="24"/>
  <c r="J64" i="24"/>
  <c r="K64" i="24"/>
  <c r="L64" i="24"/>
  <c r="L16" i="24"/>
  <c r="B17" i="24"/>
  <c r="C17" i="24"/>
  <c r="D17" i="24"/>
  <c r="E17" i="24"/>
  <c r="F17" i="24"/>
  <c r="B18" i="24"/>
  <c r="C18" i="24"/>
  <c r="D18" i="24"/>
  <c r="D86" i="24" s="1"/>
  <c r="E18" i="24"/>
  <c r="F18" i="24"/>
  <c r="B19" i="24"/>
  <c r="C19" i="24"/>
  <c r="D19" i="24"/>
  <c r="E19" i="24"/>
  <c r="F19" i="24"/>
  <c r="B20" i="24"/>
  <c r="C20" i="24"/>
  <c r="D20" i="24"/>
  <c r="E20" i="24"/>
  <c r="F20" i="24"/>
  <c r="B21" i="24"/>
  <c r="C21" i="24"/>
  <c r="D21" i="24"/>
  <c r="E21" i="24"/>
  <c r="F21" i="24"/>
  <c r="B22" i="24"/>
  <c r="C22" i="24"/>
  <c r="D22" i="24"/>
  <c r="E22" i="24"/>
  <c r="F22" i="24"/>
  <c r="B23" i="24"/>
  <c r="C23" i="24"/>
  <c r="D23" i="24"/>
  <c r="E23" i="24"/>
  <c r="F23" i="24"/>
  <c r="B24" i="24"/>
  <c r="C24" i="24"/>
  <c r="D24" i="24"/>
  <c r="E24" i="24"/>
  <c r="F24" i="24"/>
  <c r="B25" i="24"/>
  <c r="C25" i="24"/>
  <c r="D25" i="24"/>
  <c r="E25" i="24"/>
  <c r="F25" i="24"/>
  <c r="B26" i="24"/>
  <c r="C26" i="24"/>
  <c r="D26" i="24"/>
  <c r="E26" i="24"/>
  <c r="F26" i="24"/>
  <c r="B27" i="24"/>
  <c r="C27" i="24"/>
  <c r="D27" i="24"/>
  <c r="E27" i="24"/>
  <c r="F27" i="24"/>
  <c r="B28" i="24"/>
  <c r="C28" i="24"/>
  <c r="D28" i="24"/>
  <c r="E28" i="24"/>
  <c r="F28" i="24"/>
  <c r="B29" i="24"/>
  <c r="C29" i="24"/>
  <c r="D29" i="24"/>
  <c r="E29" i="24"/>
  <c r="F29" i="24"/>
  <c r="B30" i="24"/>
  <c r="C30" i="24"/>
  <c r="D30" i="24"/>
  <c r="E30" i="24"/>
  <c r="F30" i="24"/>
  <c r="B31" i="24"/>
  <c r="C31" i="24"/>
  <c r="D31" i="24"/>
  <c r="E31" i="24"/>
  <c r="F31" i="24"/>
  <c r="B32" i="24"/>
  <c r="C32" i="24"/>
  <c r="D32" i="24"/>
  <c r="E32" i="24"/>
  <c r="F32" i="24"/>
  <c r="B33" i="24"/>
  <c r="C33" i="24"/>
  <c r="D33" i="24"/>
  <c r="E33" i="24"/>
  <c r="F33" i="24"/>
  <c r="B34" i="24"/>
  <c r="C34" i="24"/>
  <c r="D34" i="24"/>
  <c r="E34" i="24"/>
  <c r="F34" i="24"/>
  <c r="B35" i="24"/>
  <c r="C35" i="24"/>
  <c r="D35" i="24"/>
  <c r="E35" i="24"/>
  <c r="F35" i="24"/>
  <c r="B56" i="24"/>
  <c r="C56" i="24"/>
  <c r="D56" i="24"/>
  <c r="E56" i="24"/>
  <c r="F56" i="24"/>
  <c r="B57" i="24"/>
  <c r="C57" i="24"/>
  <c r="D57" i="24"/>
  <c r="E57" i="24"/>
  <c r="F57" i="24"/>
  <c r="B58" i="24"/>
  <c r="C58" i="24"/>
  <c r="D58" i="24"/>
  <c r="E58" i="24"/>
  <c r="F58" i="24"/>
  <c r="B59" i="24"/>
  <c r="C59" i="24"/>
  <c r="D59" i="24"/>
  <c r="E59" i="24"/>
  <c r="F59" i="24"/>
  <c r="B60" i="24"/>
  <c r="C60" i="24"/>
  <c r="D60" i="24"/>
  <c r="E60" i="24"/>
  <c r="F60" i="24"/>
  <c r="B61" i="24"/>
  <c r="C61" i="24"/>
  <c r="D61" i="24"/>
  <c r="E61" i="24"/>
  <c r="F61" i="24"/>
  <c r="B62" i="24"/>
  <c r="C62" i="24"/>
  <c r="D62" i="24"/>
  <c r="E62" i="24"/>
  <c r="F62" i="24"/>
  <c r="B63" i="24"/>
  <c r="C63" i="24"/>
  <c r="D63" i="24"/>
  <c r="E63" i="24"/>
  <c r="F63" i="24"/>
  <c r="B64" i="24"/>
  <c r="C64" i="24"/>
  <c r="D64" i="24"/>
  <c r="E64" i="24"/>
  <c r="F64" i="24"/>
  <c r="B66" i="24"/>
  <c r="C66" i="24"/>
  <c r="D66" i="24"/>
  <c r="E66" i="24"/>
  <c r="F66" i="24"/>
  <c r="B67" i="24"/>
  <c r="C67" i="24"/>
  <c r="D67" i="24"/>
  <c r="E67" i="24"/>
  <c r="F67" i="24"/>
  <c r="B68" i="24"/>
  <c r="C68" i="24"/>
  <c r="D68" i="24"/>
  <c r="E68" i="24"/>
  <c r="F68" i="24"/>
  <c r="B69" i="24"/>
  <c r="C69" i="24"/>
  <c r="D69" i="24"/>
  <c r="E69" i="24"/>
  <c r="F69" i="24"/>
  <c r="B70" i="24"/>
  <c r="C70" i="24"/>
  <c r="D70" i="24"/>
  <c r="E70" i="24"/>
  <c r="F70" i="24"/>
  <c r="B71" i="24"/>
  <c r="C71" i="24"/>
  <c r="D71" i="24"/>
  <c r="E71" i="24"/>
  <c r="F71" i="24"/>
  <c r="B72" i="24"/>
  <c r="C72" i="24"/>
  <c r="D72" i="24"/>
  <c r="E72" i="24"/>
  <c r="F72" i="24"/>
  <c r="B73" i="24"/>
  <c r="C73" i="24"/>
  <c r="D73" i="24"/>
  <c r="E73" i="24"/>
  <c r="F73" i="24"/>
  <c r="B74" i="24"/>
  <c r="C74" i="24"/>
  <c r="D74" i="24"/>
  <c r="E74" i="24"/>
  <c r="F74" i="24"/>
  <c r="B75" i="24"/>
  <c r="C75" i="24"/>
  <c r="D75" i="24"/>
  <c r="E75" i="24"/>
  <c r="F75" i="24"/>
  <c r="B76" i="24"/>
  <c r="C76" i="24"/>
  <c r="D76" i="24"/>
  <c r="E76" i="24"/>
  <c r="F76" i="24"/>
  <c r="B77" i="24"/>
  <c r="C77" i="24"/>
  <c r="D77" i="24"/>
  <c r="E77" i="24"/>
  <c r="F77" i="24"/>
  <c r="B78" i="24"/>
  <c r="C78" i="24"/>
  <c r="D78" i="24"/>
  <c r="E78" i="24"/>
  <c r="F78" i="24"/>
  <c r="B79" i="24"/>
  <c r="C79" i="24"/>
  <c r="D79" i="24"/>
  <c r="E79" i="24"/>
  <c r="F79" i="24"/>
  <c r="B80" i="24"/>
  <c r="C80" i="24"/>
  <c r="D80" i="24"/>
  <c r="E80" i="24"/>
  <c r="F80" i="24"/>
  <c r="B81" i="24"/>
  <c r="C81" i="24"/>
  <c r="D81" i="24"/>
  <c r="E81" i="24"/>
  <c r="F81" i="24"/>
  <c r="B82" i="24"/>
  <c r="C82" i="24"/>
  <c r="D82" i="24"/>
  <c r="E82" i="24"/>
  <c r="F82" i="24"/>
  <c r="B83" i="24"/>
  <c r="C83" i="24"/>
  <c r="D83" i="24"/>
  <c r="E83" i="24"/>
  <c r="F83" i="24"/>
  <c r="B84" i="24"/>
  <c r="C84" i="24"/>
  <c r="D84" i="24"/>
  <c r="E84" i="24"/>
  <c r="F84" i="24"/>
  <c r="B85" i="24"/>
  <c r="C85" i="24"/>
  <c r="D85" i="24"/>
  <c r="E85" i="24"/>
  <c r="F85" i="24"/>
  <c r="A17" i="24"/>
  <c r="A18" i="24"/>
  <c r="A19" i="24"/>
  <c r="A20" i="24"/>
  <c r="A21" i="24"/>
  <c r="A22" i="24"/>
  <c r="A23" i="24"/>
  <c r="A24" i="24"/>
  <c r="A25" i="24"/>
  <c r="A26" i="24"/>
  <c r="A27" i="24"/>
  <c r="A28" i="24"/>
  <c r="A29" i="24"/>
  <c r="A30" i="24"/>
  <c r="A31" i="24"/>
  <c r="A32" i="24"/>
  <c r="A33" i="24"/>
  <c r="A34" i="24"/>
  <c r="A35" i="24"/>
  <c r="A56" i="24"/>
  <c r="A57" i="24"/>
  <c r="A58" i="24"/>
  <c r="A59" i="24"/>
  <c r="A60" i="24"/>
  <c r="A61" i="24"/>
  <c r="A62" i="24"/>
  <c r="A63" i="24"/>
  <c r="A64" i="24"/>
  <c r="A66" i="24"/>
  <c r="A67" i="24"/>
  <c r="A68" i="24"/>
  <c r="A69" i="24"/>
  <c r="A70" i="24"/>
  <c r="A71" i="24"/>
  <c r="A72" i="24"/>
  <c r="A73" i="24"/>
  <c r="A74" i="24"/>
  <c r="A75" i="24"/>
  <c r="A76" i="24"/>
  <c r="A77" i="24"/>
  <c r="A78" i="24"/>
  <c r="A79" i="24"/>
  <c r="A80" i="24"/>
  <c r="A81" i="24"/>
  <c r="A82" i="24"/>
  <c r="A83" i="24"/>
  <c r="A84" i="24"/>
  <c r="A85" i="24"/>
  <c r="BE9" i="18"/>
  <c r="BD9" i="18"/>
  <c r="AX9" i="18"/>
  <c r="AW9" i="18"/>
  <c r="AQ9" i="18"/>
  <c r="AP9" i="18"/>
  <c r="AJ9" i="18"/>
  <c r="AI9" i="18"/>
  <c r="AC9" i="18"/>
  <c r="AB9" i="18"/>
  <c r="V9" i="18"/>
  <c r="U9" i="18"/>
  <c r="O9" i="18"/>
  <c r="N9" i="18"/>
  <c r="H9" i="18"/>
  <c r="G9" i="18"/>
  <c r="BE9" i="17"/>
  <c r="BD9" i="17"/>
  <c r="AX9" i="17"/>
  <c r="AW9" i="17"/>
  <c r="AQ9" i="17"/>
  <c r="AP9" i="17"/>
  <c r="AJ9" i="17"/>
  <c r="AI9" i="17"/>
  <c r="AC9" i="17"/>
  <c r="AB9" i="17"/>
  <c r="V9" i="17"/>
  <c r="U9" i="17"/>
  <c r="O9" i="17"/>
  <c r="N9" i="17"/>
  <c r="F8" i="28"/>
  <c r="E8" i="28"/>
  <c r="BE137" i="30"/>
  <c r="BA137" i="30" s="1"/>
  <c r="BA149" i="30"/>
  <c r="BM91" i="29"/>
  <c r="BE128" i="29"/>
  <c r="BE120" i="29"/>
  <c r="AY120" i="29" s="1"/>
  <c r="BE117" i="29"/>
  <c r="AY117" i="29" s="1"/>
  <c r="BE113" i="29"/>
  <c r="BA113" i="29"/>
  <c r="BE109" i="29"/>
  <c r="AY109" i="29" s="1"/>
  <c r="BE105" i="29"/>
  <c r="AY105" i="29"/>
  <c r="BE90" i="29"/>
  <c r="AY90" i="29" s="1"/>
  <c r="S13" i="29"/>
  <c r="Y39" i="29"/>
  <c r="S39" i="29" s="1"/>
  <c r="I4" i="30"/>
  <c r="E4" i="30" s="1"/>
  <c r="AO4" i="30"/>
  <c r="AK4" i="30" s="1"/>
  <c r="AO6" i="30"/>
  <c r="AK6" i="30" s="1"/>
  <c r="AO7" i="30"/>
  <c r="AK7" i="30" s="1"/>
  <c r="I8" i="30"/>
  <c r="C8" i="30"/>
  <c r="AO8" i="30"/>
  <c r="AI8" i="30" s="1"/>
  <c r="I10" i="30"/>
  <c r="E10" i="30"/>
  <c r="AO10" i="30"/>
  <c r="AK10" i="30" s="1"/>
  <c r="I11" i="30"/>
  <c r="C11" i="30"/>
  <c r="AO11" i="30"/>
  <c r="I12" i="30"/>
  <c r="E12" i="30" s="1"/>
  <c r="AO12" i="30"/>
  <c r="AK12" i="30" s="1"/>
  <c r="Y15" i="30"/>
  <c r="U15" i="30"/>
  <c r="BE15" i="30"/>
  <c r="U16" i="30"/>
  <c r="BE16" i="30"/>
  <c r="AY16" i="30"/>
  <c r="U17" i="30"/>
  <c r="BE17" i="30"/>
  <c r="BA17" i="30" s="1"/>
  <c r="U19" i="30"/>
  <c r="BE19" i="30"/>
  <c r="BA19" i="30"/>
  <c r="U20" i="30"/>
  <c r="BE20" i="30"/>
  <c r="BA20" i="30" s="1"/>
  <c r="U21" i="30"/>
  <c r="BE21" i="30"/>
  <c r="AY21" i="30" s="1"/>
  <c r="BA23" i="30"/>
  <c r="BE24" i="30"/>
  <c r="BA24" i="30" s="1"/>
  <c r="Y25" i="30"/>
  <c r="U25" i="30" s="1"/>
  <c r="BE25" i="30"/>
  <c r="BA25" i="30" s="1"/>
  <c r="BE27" i="30"/>
  <c r="BA27" i="30" s="1"/>
  <c r="BE28" i="30"/>
  <c r="BA28" i="30" s="1"/>
  <c r="BE29" i="30"/>
  <c r="BA29" i="30" s="1"/>
  <c r="BA31" i="30"/>
  <c r="BE32" i="30"/>
  <c r="AY32" i="30"/>
  <c r="BA33" i="30"/>
  <c r="BE34" i="30"/>
  <c r="BA34" i="30"/>
  <c r="BA36" i="30"/>
  <c r="BE37" i="30"/>
  <c r="AY37" i="30"/>
  <c r="U38" i="30"/>
  <c r="BE38" i="30"/>
  <c r="BA38" i="30" s="1"/>
  <c r="U40" i="30"/>
  <c r="Y41" i="30"/>
  <c r="S41" i="30"/>
  <c r="Y42" i="30"/>
  <c r="U42" i="30"/>
  <c r="BE42" i="30"/>
  <c r="BA42" i="30" s="1"/>
  <c r="Y44" i="30"/>
  <c r="Y88" i="30"/>
  <c r="U88" i="30" s="1"/>
  <c r="BE88" i="30"/>
  <c r="BA88" i="30" s="1"/>
  <c r="Y90" i="30"/>
  <c r="U90" i="30" s="1"/>
  <c r="BE90" i="30"/>
  <c r="BA90" i="30" s="1"/>
  <c r="AY90" i="30"/>
  <c r="Y92" i="30"/>
  <c r="BA92" i="30"/>
  <c r="Y94" i="30"/>
  <c r="S94" i="30" s="1"/>
  <c r="U94" i="30"/>
  <c r="BA94" i="30"/>
  <c r="Y96" i="30"/>
  <c r="U96" i="30"/>
  <c r="BA96" i="30"/>
  <c r="Y97" i="30"/>
  <c r="S97" i="30" s="1"/>
  <c r="AY97" i="30"/>
  <c r="Y99" i="30"/>
  <c r="S99" i="30" s="1"/>
  <c r="U99" i="30"/>
  <c r="BA99" i="30"/>
  <c r="Y100" i="30"/>
  <c r="S100" i="30"/>
  <c r="AY100" i="30"/>
  <c r="Y101" i="30"/>
  <c r="BE101" i="30"/>
  <c r="BA101" i="30" s="1"/>
  <c r="Y103" i="30"/>
  <c r="S103" i="30" s="1"/>
  <c r="U103" i="30"/>
  <c r="BE103" i="30"/>
  <c r="BA103" i="30" s="1"/>
  <c r="Y104" i="30"/>
  <c r="U104" i="30"/>
  <c r="BE104" i="30"/>
  <c r="BA104" i="30" s="1"/>
  <c r="Y105" i="30"/>
  <c r="U105" i="30"/>
  <c r="BE105" i="30"/>
  <c r="BA105" i="30" s="1"/>
  <c r="BE106" i="30"/>
  <c r="BA106" i="30" s="1"/>
  <c r="Y107" i="30"/>
  <c r="U107" i="30" s="1"/>
  <c r="BE107" i="30"/>
  <c r="AY107" i="30"/>
  <c r="Y108" i="30"/>
  <c r="U108" i="30" s="1"/>
  <c r="BE108" i="30"/>
  <c r="AY108" i="30"/>
  <c r="Y110" i="30"/>
  <c r="U110" i="30" s="1"/>
  <c r="BE110" i="30"/>
  <c r="BA110" i="30"/>
  <c r="Y111" i="30"/>
  <c r="BE111" i="30"/>
  <c r="BA111" i="30" s="1"/>
  <c r="Y112" i="30"/>
  <c r="U112" i="30"/>
  <c r="AY112" i="30"/>
  <c r="Y114" i="30"/>
  <c r="U114" i="30" s="1"/>
  <c r="AY114" i="30"/>
  <c r="Y115" i="30"/>
  <c r="U115" i="30"/>
  <c r="BA115" i="30"/>
  <c r="Y116" i="30"/>
  <c r="U116" i="30" s="1"/>
  <c r="BA116" i="30"/>
  <c r="Y118" i="30"/>
  <c r="S118" i="30"/>
  <c r="AY118" i="30"/>
  <c r="Y119" i="30"/>
  <c r="S119" i="30" s="1"/>
  <c r="AY119" i="30"/>
  <c r="Y121" i="30"/>
  <c r="U121" i="30" s="1"/>
  <c r="AY121" i="30"/>
  <c r="Y122" i="30"/>
  <c r="U122" i="30"/>
  <c r="BA122" i="30"/>
  <c r="Y123" i="30"/>
  <c r="S123" i="30"/>
  <c r="AY123" i="30"/>
  <c r="Y125" i="30"/>
  <c r="BA125" i="30"/>
  <c r="Y126" i="30"/>
  <c r="S126" i="30" s="1"/>
  <c r="U126" i="30"/>
  <c r="BA126" i="30"/>
  <c r="Y127" i="30"/>
  <c r="U127" i="30" s="1"/>
  <c r="S127" i="30"/>
  <c r="Y129" i="30"/>
  <c r="U129" i="30" s="1"/>
  <c r="BE129" i="30"/>
  <c r="Y130" i="30"/>
  <c r="U130" i="30"/>
  <c r="BE130" i="30"/>
  <c r="BA130" i="30" s="1"/>
  <c r="Y131" i="30"/>
  <c r="U131" i="30"/>
  <c r="BE131" i="30"/>
  <c r="BA131" i="30" s="1"/>
  <c r="Y133" i="30"/>
  <c r="U133" i="30"/>
  <c r="BE133" i="30"/>
  <c r="BA133" i="30" s="1"/>
  <c r="Y134" i="30"/>
  <c r="U134" i="30" s="1"/>
  <c r="BE134" i="30"/>
  <c r="Y135" i="30"/>
  <c r="S135" i="30"/>
  <c r="BE135" i="30"/>
  <c r="U136" i="30"/>
  <c r="BE136" i="30"/>
  <c r="BA136" i="30"/>
  <c r="U137" i="30"/>
  <c r="Y138" i="30"/>
  <c r="U138" i="30" s="1"/>
  <c r="BA138" i="30"/>
  <c r="Y139" i="30"/>
  <c r="U139" i="30"/>
  <c r="AY139" i="30"/>
  <c r="Y140" i="30"/>
  <c r="BA140" i="30"/>
  <c r="Y141" i="30"/>
  <c r="U141" i="30" s="1"/>
  <c r="AY141" i="30"/>
  <c r="Y142" i="30"/>
  <c r="U142" i="30" s="1"/>
  <c r="S142" i="30"/>
  <c r="AY142" i="30"/>
  <c r="Y143" i="30"/>
  <c r="S143" i="30"/>
  <c r="BA143" i="30"/>
  <c r="Y144" i="30"/>
  <c r="U144" i="30" s="1"/>
  <c r="BA144" i="30"/>
  <c r="Y145" i="30"/>
  <c r="S145" i="30"/>
  <c r="BA145" i="30"/>
  <c r="Y146" i="30"/>
  <c r="U146" i="30"/>
  <c r="AY146" i="30"/>
  <c r="Y147" i="30"/>
  <c r="S147" i="30"/>
  <c r="BA147" i="30"/>
  <c r="Y148" i="30"/>
  <c r="U148" i="30" s="1"/>
  <c r="BA148" i="30"/>
  <c r="Y149" i="30"/>
  <c r="U149" i="30"/>
  <c r="Q5" i="30"/>
  <c r="M5" i="30"/>
  <c r="Q6" i="30"/>
  <c r="K6" i="30"/>
  <c r="Q8" i="30"/>
  <c r="K8" i="30"/>
  <c r="AW8" i="30"/>
  <c r="AQ8" i="30" s="1"/>
  <c r="AS8" i="30"/>
  <c r="Q10" i="30"/>
  <c r="M10" i="30"/>
  <c r="AW10" i="30"/>
  <c r="AS10" i="30"/>
  <c r="Q12" i="30"/>
  <c r="K12" i="30"/>
  <c r="AW13" i="30"/>
  <c r="AQ13" i="30"/>
  <c r="AA15" i="30"/>
  <c r="BM15" i="30"/>
  <c r="BG15" i="30"/>
  <c r="AA17" i="30"/>
  <c r="BM17" i="30"/>
  <c r="BG17" i="30"/>
  <c r="AA18" i="30"/>
  <c r="BM18" i="30"/>
  <c r="BI18" i="30" s="1"/>
  <c r="AA19" i="30"/>
  <c r="BM19" i="30"/>
  <c r="BG19" i="30"/>
  <c r="AA21" i="30"/>
  <c r="BM21" i="30"/>
  <c r="BG21" i="30" s="1"/>
  <c r="AA22" i="30"/>
  <c r="BM22" i="30"/>
  <c r="BG22" i="30"/>
  <c r="AA23" i="30"/>
  <c r="BM23" i="30"/>
  <c r="BG23" i="30" s="1"/>
  <c r="AC25" i="30"/>
  <c r="BM25" i="30"/>
  <c r="BG25" i="30" s="1"/>
  <c r="AC26" i="30"/>
  <c r="AG27" i="30"/>
  <c r="AA27" i="30" s="1"/>
  <c r="AC27" i="30"/>
  <c r="BI27" i="30"/>
  <c r="AG29" i="30"/>
  <c r="AA29" i="30"/>
  <c r="BG29" i="30"/>
  <c r="AG31" i="30"/>
  <c r="AA31" i="30" s="1"/>
  <c r="BG31" i="30"/>
  <c r="AG33" i="30"/>
  <c r="AC33" i="30"/>
  <c r="BG33" i="30"/>
  <c r="AG34" i="30"/>
  <c r="AC34" i="30"/>
  <c r="BI34" i="30"/>
  <c r="AG36" i="30"/>
  <c r="AA36" i="30"/>
  <c r="BG36" i="30"/>
  <c r="AG37" i="30"/>
  <c r="AC37" i="30" s="1"/>
  <c r="BI37" i="30"/>
  <c r="BM38" i="30"/>
  <c r="BI38" i="30" s="1"/>
  <c r="BG38" i="30"/>
  <c r="AA40" i="30"/>
  <c r="BM40" i="30"/>
  <c r="BI40" i="30"/>
  <c r="BI41" i="30"/>
  <c r="AG42" i="30"/>
  <c r="AC42" i="30"/>
  <c r="BI42" i="30"/>
  <c r="AG44" i="30"/>
  <c r="AA44" i="30" s="1"/>
  <c r="BI44" i="30"/>
  <c r="BM87" i="30"/>
  <c r="BG87" i="30"/>
  <c r="AC88" i="30"/>
  <c r="BM88" i="30"/>
  <c r="BG88" i="30" s="1"/>
  <c r="AA89" i="30"/>
  <c r="BM89" i="30"/>
  <c r="BG89" i="30"/>
  <c r="AA91" i="30"/>
  <c r="BM91" i="30"/>
  <c r="BG91" i="30" s="1"/>
  <c r="AC92" i="30"/>
  <c r="BM92" i="30"/>
  <c r="BG92" i="30" s="1"/>
  <c r="AA93" i="30"/>
  <c r="BM93" i="30"/>
  <c r="BI93" i="30"/>
  <c r="AA95" i="30"/>
  <c r="BM95" i="30"/>
  <c r="BG95" i="30"/>
  <c r="AC96" i="30"/>
  <c r="BM96" i="30"/>
  <c r="BG96" i="30" s="1"/>
  <c r="AA98" i="30"/>
  <c r="BM98" i="30"/>
  <c r="BG98" i="30" s="1"/>
  <c r="BI98" i="30"/>
  <c r="AA99" i="30"/>
  <c r="BM99" i="30"/>
  <c r="BI99" i="30"/>
  <c r="AA101" i="30"/>
  <c r="BM101" i="30"/>
  <c r="BG101" i="30"/>
  <c r="AA102" i="30"/>
  <c r="BM102" i="30"/>
  <c r="BI102" i="30" s="1"/>
  <c r="AA103" i="30"/>
  <c r="BM103" i="30"/>
  <c r="BG103" i="30"/>
  <c r="AA105" i="30"/>
  <c r="BM105" i="30"/>
  <c r="BG105" i="30"/>
  <c r="AA106" i="30"/>
  <c r="BM106" i="30"/>
  <c r="BG106" i="30"/>
  <c r="AA107" i="30"/>
  <c r="BM107" i="30"/>
  <c r="BG107" i="30" s="1"/>
  <c r="AA108" i="30"/>
  <c r="BM108" i="30"/>
  <c r="BG108" i="30"/>
  <c r="AA110" i="30"/>
  <c r="BM110" i="30"/>
  <c r="BG110" i="30" s="1"/>
  <c r="AC111" i="30"/>
  <c r="BM111" i="30"/>
  <c r="BG111" i="30"/>
  <c r="AC112" i="30"/>
  <c r="BM112" i="30"/>
  <c r="BG112" i="30" s="1"/>
  <c r="AC114" i="30"/>
  <c r="BM114" i="30"/>
  <c r="BG114" i="30" s="1"/>
  <c r="AA115" i="30"/>
  <c r="BM115" i="30"/>
  <c r="BG115" i="30"/>
  <c r="AA116" i="30"/>
  <c r="BM116" i="30"/>
  <c r="BG116" i="30"/>
  <c r="AA118" i="30"/>
  <c r="BM118" i="30"/>
  <c r="BG118" i="30" s="1"/>
  <c r="AC119" i="30"/>
  <c r="BM119" i="30"/>
  <c r="BI119" i="30" s="1"/>
  <c r="BG119" i="30"/>
  <c r="AA121" i="30"/>
  <c r="BM121" i="30"/>
  <c r="BI121" i="30" s="1"/>
  <c r="BG121" i="30"/>
  <c r="AG122" i="30"/>
  <c r="AA122" i="30" s="1"/>
  <c r="BM122" i="30"/>
  <c r="BG122" i="30"/>
  <c r="AG123" i="30"/>
  <c r="AA123" i="30" s="1"/>
  <c r="BM123" i="30"/>
  <c r="BG123" i="30" s="1"/>
  <c r="AG125" i="30"/>
  <c r="AA125" i="30" s="1"/>
  <c r="BM125" i="30"/>
  <c r="BG125" i="30"/>
  <c r="AG126" i="30"/>
  <c r="AA126" i="30" s="1"/>
  <c r="BM126" i="30"/>
  <c r="BG126" i="30"/>
  <c r="AG127" i="30"/>
  <c r="AC127" i="30" s="1"/>
  <c r="BM127" i="30"/>
  <c r="BI127" i="30"/>
  <c r="AG129" i="30"/>
  <c r="AC129" i="30" s="1"/>
  <c r="BM129" i="30"/>
  <c r="BG129" i="30" s="1"/>
  <c r="AG130" i="30"/>
  <c r="AA130" i="30" s="1"/>
  <c r="BM130" i="30"/>
  <c r="BI130" i="30" s="1"/>
  <c r="BG130" i="30"/>
  <c r="AG131" i="30"/>
  <c r="AA131" i="30" s="1"/>
  <c r="BM131" i="30"/>
  <c r="BG131" i="30"/>
  <c r="AG133" i="30"/>
  <c r="BM133" i="30"/>
  <c r="BI133" i="30"/>
  <c r="AG134" i="30"/>
  <c r="AA134" i="30" s="1"/>
  <c r="BM134" i="30"/>
  <c r="BG134" i="30" s="1"/>
  <c r="AG135" i="30"/>
  <c r="BM135" i="30"/>
  <c r="BG135" i="30"/>
  <c r="AG137" i="30"/>
  <c r="AG144" i="30"/>
  <c r="AA144" i="30"/>
  <c r="BM149" i="30"/>
  <c r="BG149" i="30" s="1"/>
  <c r="Y4" i="30"/>
  <c r="U4" i="30"/>
  <c r="BM4" i="30"/>
  <c r="BI4" i="30" s="1"/>
  <c r="Y5" i="30"/>
  <c r="S5" i="30"/>
  <c r="Y6" i="30"/>
  <c r="S6" i="30"/>
  <c r="BE6" i="30"/>
  <c r="BA6" i="30"/>
  <c r="BM6" i="30"/>
  <c r="BG6" i="30"/>
  <c r="AG7" i="30"/>
  <c r="AC7" i="30"/>
  <c r="BM7" i="30"/>
  <c r="BI7" i="30" s="1"/>
  <c r="BG7" i="30"/>
  <c r="Y8" i="30"/>
  <c r="S8" i="30"/>
  <c r="AG8" i="30"/>
  <c r="AC8" i="30"/>
  <c r="BE8" i="30"/>
  <c r="BA8" i="30"/>
  <c r="BM8" i="30"/>
  <c r="BG8" i="30"/>
  <c r="BE9" i="30"/>
  <c r="AY9" i="30"/>
  <c r="Y10" i="30"/>
  <c r="S10" i="30"/>
  <c r="AG10" i="30"/>
  <c r="AC10" i="30"/>
  <c r="BE10" i="30"/>
  <c r="BA10" i="30"/>
  <c r="BM10" i="30"/>
  <c r="BI10" i="30"/>
  <c r="AG11" i="30"/>
  <c r="AA11" i="30" s="1"/>
  <c r="AC11" i="30"/>
  <c r="BM11" i="30"/>
  <c r="BI11" i="30"/>
  <c r="Y12" i="30"/>
  <c r="AG12" i="30"/>
  <c r="BM12" i="30"/>
  <c r="BG12" i="30" s="1"/>
  <c r="Y13" i="30"/>
  <c r="S13" i="30" s="1"/>
  <c r="BE13" i="30"/>
  <c r="AY13" i="30"/>
  <c r="AG14" i="30"/>
  <c r="AA14" i="30"/>
  <c r="AO14" i="30"/>
  <c r="AK14" i="30"/>
  <c r="BM14" i="30"/>
  <c r="BG14" i="30"/>
  <c r="Q15" i="30"/>
  <c r="K15" i="30"/>
  <c r="AO15" i="30"/>
  <c r="AK15" i="30"/>
  <c r="Q16" i="30"/>
  <c r="K16" i="30"/>
  <c r="AW16" i="30"/>
  <c r="AQ16" i="30"/>
  <c r="I17" i="30"/>
  <c r="C17" i="30"/>
  <c r="Q17" i="30"/>
  <c r="M17" i="30"/>
  <c r="AO17" i="30"/>
  <c r="AI17" i="30"/>
  <c r="I18" i="30"/>
  <c r="E18" i="30"/>
  <c r="AO18" i="30"/>
  <c r="AI18" i="30"/>
  <c r="I19" i="30"/>
  <c r="C19" i="30"/>
  <c r="Q19" i="30"/>
  <c r="M19" i="30"/>
  <c r="AO19" i="30"/>
  <c r="AI19" i="30"/>
  <c r="Q20" i="30"/>
  <c r="M20" i="30"/>
  <c r="AW20" i="30"/>
  <c r="AQ20" i="30"/>
  <c r="I21" i="30"/>
  <c r="C21" i="30"/>
  <c r="Q21" i="30"/>
  <c r="M21" i="30"/>
  <c r="AO21" i="30"/>
  <c r="AK21" i="30"/>
  <c r="I22" i="30"/>
  <c r="C22" i="30"/>
  <c r="AO22" i="30"/>
  <c r="AI22" i="30"/>
  <c r="I23" i="30"/>
  <c r="C23" i="30"/>
  <c r="Q23" i="30"/>
  <c r="M23" i="30"/>
  <c r="AO23" i="30"/>
  <c r="AK23" i="30"/>
  <c r="AW23" i="30"/>
  <c r="AS23" i="30"/>
  <c r="Q24" i="30"/>
  <c r="M24" i="30"/>
  <c r="AW24" i="30"/>
  <c r="AS24" i="30"/>
  <c r="I25" i="30"/>
  <c r="Q25" i="30"/>
  <c r="K25" i="30" s="1"/>
  <c r="M25" i="30"/>
  <c r="AO25" i="30"/>
  <c r="AK25" i="30"/>
  <c r="AW25" i="30"/>
  <c r="AQ25" i="30" s="1"/>
  <c r="I26" i="30"/>
  <c r="E26" i="30"/>
  <c r="AO26" i="30"/>
  <c r="AI26" i="30" s="1"/>
  <c r="I27" i="30"/>
  <c r="E27" i="30"/>
  <c r="Q27" i="30"/>
  <c r="M27" i="30" s="1"/>
  <c r="AO27" i="30"/>
  <c r="AI27" i="30"/>
  <c r="AW27" i="30"/>
  <c r="AS27" i="30" s="1"/>
  <c r="I28" i="30"/>
  <c r="C28" i="30"/>
  <c r="AO28" i="30"/>
  <c r="AK28" i="30" s="1"/>
  <c r="I29" i="30"/>
  <c r="C29" i="30" s="1"/>
  <c r="E29" i="30"/>
  <c r="Q29" i="30"/>
  <c r="K29" i="30" s="1"/>
  <c r="AO29" i="30"/>
  <c r="AI29" i="30"/>
  <c r="AW29" i="30"/>
  <c r="AS29" i="30" s="1"/>
  <c r="I31" i="30"/>
  <c r="C31" i="30" s="1"/>
  <c r="Q31" i="30"/>
  <c r="AO31" i="30"/>
  <c r="AK31" i="30" s="1"/>
  <c r="AI31" i="30"/>
  <c r="AW31" i="30"/>
  <c r="AS31" i="30" s="1"/>
  <c r="I32" i="30"/>
  <c r="C32" i="30" s="1"/>
  <c r="E32" i="30"/>
  <c r="AO32" i="30"/>
  <c r="I33" i="30"/>
  <c r="C33" i="30"/>
  <c r="Q33" i="30"/>
  <c r="K33" i="30" s="1"/>
  <c r="AO33" i="30"/>
  <c r="AI33" i="30" s="1"/>
  <c r="AW33" i="30"/>
  <c r="AS33" i="30" s="1"/>
  <c r="I35" i="30"/>
  <c r="E35" i="30" s="1"/>
  <c r="C35" i="30"/>
  <c r="Q35" i="30"/>
  <c r="K35" i="30" s="1"/>
  <c r="AO35" i="30"/>
  <c r="AI35" i="30"/>
  <c r="AW35" i="30"/>
  <c r="AQ35" i="30" s="1"/>
  <c r="I36" i="30"/>
  <c r="E36" i="30"/>
  <c r="Q36" i="30"/>
  <c r="K36" i="30" s="1"/>
  <c r="AO36" i="30"/>
  <c r="AK36" i="30" s="1"/>
  <c r="AW36" i="30"/>
  <c r="AQ36" i="30" s="1"/>
  <c r="I38" i="30"/>
  <c r="C38" i="30"/>
  <c r="Q38" i="30"/>
  <c r="K38" i="30" s="1"/>
  <c r="AO38" i="30"/>
  <c r="AI38" i="30" s="1"/>
  <c r="AK38" i="30"/>
  <c r="AW38" i="30"/>
  <c r="AQ38" i="30" s="1"/>
  <c r="I39" i="30"/>
  <c r="E39" i="30"/>
  <c r="Q39" i="30"/>
  <c r="K39" i="30" s="1"/>
  <c r="AO39" i="30"/>
  <c r="AI39" i="30" s="1"/>
  <c r="AW39" i="30"/>
  <c r="AQ39" i="30" s="1"/>
  <c r="I40" i="30"/>
  <c r="E40" i="30" s="1"/>
  <c r="C40" i="30"/>
  <c r="Q40" i="30"/>
  <c r="M40" i="30" s="1"/>
  <c r="AO40" i="30"/>
  <c r="AK40" i="30" s="1"/>
  <c r="AI40" i="30"/>
  <c r="AW40" i="30"/>
  <c r="AS40" i="30" s="1"/>
  <c r="I42" i="30"/>
  <c r="C42" i="30"/>
  <c r="Q42" i="30"/>
  <c r="K42" i="30" s="1"/>
  <c r="AO42" i="30"/>
  <c r="AI42" i="30" s="1"/>
  <c r="AW42" i="30"/>
  <c r="AS42" i="30" s="1"/>
  <c r="I43" i="30"/>
  <c r="E43" i="30"/>
  <c r="Q43" i="30"/>
  <c r="AO43" i="30"/>
  <c r="AI43" i="30"/>
  <c r="AW43" i="30"/>
  <c r="AQ43" i="30" s="1"/>
  <c r="I44" i="30"/>
  <c r="C44" i="30"/>
  <c r="Q44" i="30"/>
  <c r="AO44" i="30"/>
  <c r="AK44" i="30" s="1"/>
  <c r="AW44" i="30"/>
  <c r="AQ44" i="30" s="1"/>
  <c r="Q87" i="30"/>
  <c r="K87" i="30" s="1"/>
  <c r="M87" i="30"/>
  <c r="AW87" i="30"/>
  <c r="AS87" i="30" s="1"/>
  <c r="Q88" i="30"/>
  <c r="K88" i="30"/>
  <c r="AW88" i="30"/>
  <c r="AQ88" i="30" s="1"/>
  <c r="Q89" i="30"/>
  <c r="K89" i="30"/>
  <c r="AW89" i="30"/>
  <c r="I90" i="30"/>
  <c r="C90" i="30" s="1"/>
  <c r="AO90" i="30"/>
  <c r="AK90" i="30" s="1"/>
  <c r="Q91" i="30"/>
  <c r="K91" i="30" s="1"/>
  <c r="M91" i="30"/>
  <c r="AW91" i="30"/>
  <c r="AQ91" i="30" s="1"/>
  <c r="I92" i="30"/>
  <c r="C92" i="30" s="1"/>
  <c r="E92" i="30"/>
  <c r="Q92" i="30"/>
  <c r="K92" i="30" s="1"/>
  <c r="U92" i="30"/>
  <c r="AO92" i="30"/>
  <c r="AI92" i="30"/>
  <c r="AW92" i="30"/>
  <c r="AS92" i="30"/>
  <c r="Q93" i="30"/>
  <c r="K93" i="30"/>
  <c r="AW93" i="30"/>
  <c r="AS93" i="30"/>
  <c r="I94" i="30"/>
  <c r="C94" i="30"/>
  <c r="AO94" i="30"/>
  <c r="AI94" i="30"/>
  <c r="Q95" i="30"/>
  <c r="K95" i="30"/>
  <c r="AW95" i="30"/>
  <c r="AQ95" i="30"/>
  <c r="I96" i="30"/>
  <c r="E96" i="30" s="1"/>
  <c r="C96" i="30"/>
  <c r="Q96" i="30"/>
  <c r="M96" i="30"/>
  <c r="AO96" i="30"/>
  <c r="AK96" i="30"/>
  <c r="AW96" i="30"/>
  <c r="AS96" i="30"/>
  <c r="Q97" i="30"/>
  <c r="M97" i="30"/>
  <c r="AW97" i="30"/>
  <c r="AS97" i="30"/>
  <c r="AO98" i="30"/>
  <c r="AK98" i="30"/>
  <c r="I99" i="30"/>
  <c r="E99" i="30"/>
  <c r="Q99" i="30"/>
  <c r="K99" i="30"/>
  <c r="AO99" i="30"/>
  <c r="AI99" i="30"/>
  <c r="AW99" i="30"/>
  <c r="AS99" i="30"/>
  <c r="Q100" i="30"/>
  <c r="AW100" i="30"/>
  <c r="AS100" i="30"/>
  <c r="I101" i="30"/>
  <c r="C101" i="30" s="1"/>
  <c r="Q101" i="30"/>
  <c r="M101" i="30" s="1"/>
  <c r="AO101" i="30"/>
  <c r="AI101" i="30" s="1"/>
  <c r="AW101" i="30"/>
  <c r="AS101" i="30"/>
  <c r="I102" i="30"/>
  <c r="C102" i="30" s="1"/>
  <c r="AO102" i="30"/>
  <c r="AK102" i="30" s="1"/>
  <c r="AI102" i="30"/>
  <c r="I103" i="30"/>
  <c r="E103" i="30" s="1"/>
  <c r="Q103" i="30"/>
  <c r="M103" i="30"/>
  <c r="AO103" i="30"/>
  <c r="AW103" i="30"/>
  <c r="AS103" i="30"/>
  <c r="Q104" i="30"/>
  <c r="K104" i="30"/>
  <c r="AW104" i="30"/>
  <c r="AQ104" i="30"/>
  <c r="I105" i="30"/>
  <c r="C105" i="30" s="1"/>
  <c r="E105" i="30"/>
  <c r="Q105" i="30"/>
  <c r="M105" i="30"/>
  <c r="AO105" i="30"/>
  <c r="AW105" i="30"/>
  <c r="AS105" i="30" s="1"/>
  <c r="Q106" i="30"/>
  <c r="M106" i="30" s="1"/>
  <c r="AW106" i="30"/>
  <c r="AQ106" i="30" s="1"/>
  <c r="I108" i="30"/>
  <c r="C108" i="30"/>
  <c r="Q108" i="30"/>
  <c r="AO108" i="30"/>
  <c r="AI108" i="30" s="1"/>
  <c r="AW108" i="30"/>
  <c r="AQ108" i="30"/>
  <c r="I109" i="30"/>
  <c r="Q109" i="30"/>
  <c r="M109" i="30"/>
  <c r="AO109" i="30"/>
  <c r="AI109" i="30" s="1"/>
  <c r="AW109" i="30"/>
  <c r="AQ109" i="30"/>
  <c r="I110" i="30"/>
  <c r="E110" i="30" s="1"/>
  <c r="Q110" i="30"/>
  <c r="AO110" i="30"/>
  <c r="AI110" i="30"/>
  <c r="AW110" i="30"/>
  <c r="AQ110" i="30" s="1"/>
  <c r="I112" i="30"/>
  <c r="E112" i="30"/>
  <c r="Q112" i="30"/>
  <c r="M112" i="30" s="1"/>
  <c r="AO112" i="30"/>
  <c r="AI112" i="30" s="1"/>
  <c r="AW112" i="30"/>
  <c r="AQ112" i="30" s="1"/>
  <c r="I113" i="30"/>
  <c r="C113" i="30" s="1"/>
  <c r="Q113" i="30"/>
  <c r="K113" i="30" s="1"/>
  <c r="AO113" i="30"/>
  <c r="AI113" i="30"/>
  <c r="AW113" i="30"/>
  <c r="AS113" i="30" s="1"/>
  <c r="I114" i="30"/>
  <c r="Q114" i="30"/>
  <c r="M114" i="30" s="1"/>
  <c r="K114" i="30"/>
  <c r="AO114" i="30"/>
  <c r="AK114" i="30" s="1"/>
  <c r="AW114" i="30"/>
  <c r="AQ114" i="30"/>
  <c r="BA114" i="30"/>
  <c r="I116" i="30"/>
  <c r="E116" i="30"/>
  <c r="Q116" i="30"/>
  <c r="M116" i="30" s="1"/>
  <c r="K116" i="30"/>
  <c r="AO116" i="30"/>
  <c r="AI116" i="30"/>
  <c r="AW116" i="30"/>
  <c r="AS116" i="30" s="1"/>
  <c r="AQ116" i="30"/>
  <c r="I117" i="30"/>
  <c r="C117" i="30"/>
  <c r="Q117" i="30"/>
  <c r="K117" i="30" s="1"/>
  <c r="AO117" i="30"/>
  <c r="AI117" i="30" s="1"/>
  <c r="AW117" i="30"/>
  <c r="AS117" i="30"/>
  <c r="I118" i="30"/>
  <c r="C118" i="30" s="1"/>
  <c r="Q118" i="30"/>
  <c r="K118" i="30" s="1"/>
  <c r="AO118" i="30"/>
  <c r="AK118" i="30"/>
  <c r="AW118" i="30"/>
  <c r="AS118" i="30"/>
  <c r="I119" i="30"/>
  <c r="C119" i="30"/>
  <c r="Q119" i="30"/>
  <c r="K119" i="30"/>
  <c r="AO119" i="30"/>
  <c r="AI119" i="30"/>
  <c r="AW119" i="30"/>
  <c r="AQ119" i="30"/>
  <c r="BA119" i="30"/>
  <c r="I120" i="30"/>
  <c r="E120" i="30" s="1"/>
  <c r="Q120" i="30"/>
  <c r="AO120" i="30"/>
  <c r="AI120" i="30" s="1"/>
  <c r="AW120" i="30"/>
  <c r="AS120" i="30" s="1"/>
  <c r="I121" i="30"/>
  <c r="C121" i="30"/>
  <c r="Q121" i="30"/>
  <c r="K121" i="30" s="1"/>
  <c r="AO121" i="30"/>
  <c r="AI121" i="30"/>
  <c r="AW121" i="30"/>
  <c r="AQ121" i="30" s="1"/>
  <c r="I122" i="30"/>
  <c r="C122" i="30" s="1"/>
  <c r="Q122" i="30"/>
  <c r="K122" i="30"/>
  <c r="AO122" i="30"/>
  <c r="AI122" i="30"/>
  <c r="AW122" i="30"/>
  <c r="AS122" i="30"/>
  <c r="I123" i="30"/>
  <c r="C123" i="30"/>
  <c r="Q123" i="30"/>
  <c r="K123" i="30"/>
  <c r="U123" i="30"/>
  <c r="AO123" i="30"/>
  <c r="AK123" i="30" s="1"/>
  <c r="AW123" i="30"/>
  <c r="AQ123" i="30" s="1"/>
  <c r="I125" i="30"/>
  <c r="E125" i="30" s="1"/>
  <c r="C125" i="30"/>
  <c r="Q125" i="30"/>
  <c r="M125" i="30" s="1"/>
  <c r="AO125" i="30"/>
  <c r="AK125" i="30" s="1"/>
  <c r="AI125" i="30"/>
  <c r="AW125" i="30"/>
  <c r="AS125" i="30" s="1"/>
  <c r="I126" i="30"/>
  <c r="Q126" i="30"/>
  <c r="K126" i="30"/>
  <c r="AO126" i="30"/>
  <c r="AI126" i="30"/>
  <c r="AW126" i="30"/>
  <c r="AQ126" i="30"/>
  <c r="I127" i="30"/>
  <c r="C127" i="30"/>
  <c r="Q127" i="30"/>
  <c r="K127" i="30"/>
  <c r="AO127" i="30"/>
  <c r="AK127" i="30"/>
  <c r="AW127" i="30"/>
  <c r="AQ127" i="30"/>
  <c r="BA127" i="30"/>
  <c r="I129" i="30"/>
  <c r="E129" i="30"/>
  <c r="Q129" i="30"/>
  <c r="AO129" i="30"/>
  <c r="AI129" i="30"/>
  <c r="AW129" i="30"/>
  <c r="AS129" i="30" s="1"/>
  <c r="AQ129" i="30"/>
  <c r="I130" i="30"/>
  <c r="E130" i="30"/>
  <c r="Q130" i="30"/>
  <c r="M130" i="30"/>
  <c r="AO130" i="30"/>
  <c r="AI130" i="30"/>
  <c r="AW130" i="30"/>
  <c r="AS130" i="30"/>
  <c r="I131" i="30"/>
  <c r="C131" i="30"/>
  <c r="Q131" i="30"/>
  <c r="M131" i="30" s="1"/>
  <c r="K131" i="30"/>
  <c r="AO131" i="30"/>
  <c r="AI131" i="30"/>
  <c r="AW131" i="30"/>
  <c r="AQ131" i="30" s="1"/>
  <c r="AS131" i="30"/>
  <c r="I133" i="30"/>
  <c r="C133" i="30"/>
  <c r="Q133" i="30"/>
  <c r="AO133" i="30"/>
  <c r="AI133" i="30" s="1"/>
  <c r="AW133" i="30"/>
  <c r="AS133" i="30" s="1"/>
  <c r="I134" i="30"/>
  <c r="C134" i="30" s="1"/>
  <c r="Q134" i="30"/>
  <c r="M134" i="30" s="1"/>
  <c r="K134" i="30"/>
  <c r="AO134" i="30"/>
  <c r="AI134" i="30" s="1"/>
  <c r="AW134" i="30"/>
  <c r="AS134" i="30"/>
  <c r="I135" i="30"/>
  <c r="C135" i="30" s="1"/>
  <c r="Q135" i="30"/>
  <c r="K135" i="30"/>
  <c r="AO135" i="30"/>
  <c r="AI135" i="30" s="1"/>
  <c r="AW135" i="30"/>
  <c r="AS135" i="30" s="1"/>
  <c r="BA135" i="30"/>
  <c r="I136" i="30"/>
  <c r="C136" i="30"/>
  <c r="AO136" i="30"/>
  <c r="AI136" i="30"/>
  <c r="I137" i="30"/>
  <c r="C137" i="30"/>
  <c r="Q137" i="30"/>
  <c r="BM137" i="30"/>
  <c r="AO143" i="30"/>
  <c r="AK143" i="30"/>
  <c r="AW148" i="30"/>
  <c r="AQ148" i="30" s="1"/>
  <c r="AW149" i="30"/>
  <c r="U101" i="30"/>
  <c r="I140" i="30"/>
  <c r="C140" i="30" s="1"/>
  <c r="AO145" i="30"/>
  <c r="AI145" i="30"/>
  <c r="I147" i="30"/>
  <c r="E147" i="30" s="1"/>
  <c r="Q149" i="30"/>
  <c r="M149" i="30" s="1"/>
  <c r="BA41" i="30"/>
  <c r="BA15" i="30"/>
  <c r="BA108" i="30"/>
  <c r="AO137" i="30"/>
  <c r="AI137" i="30" s="1"/>
  <c r="AW137" i="30"/>
  <c r="AQ137" i="30"/>
  <c r="I138" i="30"/>
  <c r="C138" i="30"/>
  <c r="Q138" i="30"/>
  <c r="K138" i="30" s="1"/>
  <c r="AG138" i="30"/>
  <c r="AC138" i="30"/>
  <c r="AO138" i="30"/>
  <c r="AI138" i="30" s="1"/>
  <c r="AW138" i="30"/>
  <c r="AQ138" i="30"/>
  <c r="BM138" i="30"/>
  <c r="BI138" i="30" s="1"/>
  <c r="I139" i="30"/>
  <c r="C139" i="30"/>
  <c r="AG139" i="30"/>
  <c r="AC139" i="30" s="1"/>
  <c r="AO139" i="30"/>
  <c r="AI139" i="30"/>
  <c r="AW139" i="30"/>
  <c r="AQ139" i="30" s="1"/>
  <c r="Q140" i="30"/>
  <c r="M140" i="30"/>
  <c r="AG140" i="30"/>
  <c r="AA140" i="30" s="1"/>
  <c r="AO140" i="30"/>
  <c r="AK140" i="30"/>
  <c r="AW140" i="30"/>
  <c r="AQ140" i="30" s="1"/>
  <c r="BM140" i="30"/>
  <c r="BI140" i="30" s="1"/>
  <c r="I141" i="30"/>
  <c r="C141" i="30"/>
  <c r="Q141" i="30"/>
  <c r="K141" i="30" s="1"/>
  <c r="AG141" i="30"/>
  <c r="AA141" i="30"/>
  <c r="AO141" i="30"/>
  <c r="AK141" i="30" s="1"/>
  <c r="AW141" i="30"/>
  <c r="AQ141" i="30" s="1"/>
  <c r="BM141" i="30"/>
  <c r="BI141" i="30" s="1"/>
  <c r="I142" i="30"/>
  <c r="C142" i="30"/>
  <c r="AG142" i="30"/>
  <c r="AA142" i="30"/>
  <c r="AO142" i="30"/>
  <c r="AK142" i="30" s="1"/>
  <c r="AW142" i="30"/>
  <c r="AQ142" i="30"/>
  <c r="I143" i="30"/>
  <c r="E143" i="30" s="1"/>
  <c r="I144" i="30"/>
  <c r="C144" i="30"/>
  <c r="Q144" i="30"/>
  <c r="M144" i="30" s="1"/>
  <c r="AO144" i="30"/>
  <c r="AI144" i="30"/>
  <c r="AW144" i="30"/>
  <c r="AQ144" i="30" s="1"/>
  <c r="BM144" i="30"/>
  <c r="BI144" i="30"/>
  <c r="I145" i="30"/>
  <c r="C145" i="30" s="1"/>
  <c r="Q145" i="30"/>
  <c r="M145" i="30"/>
  <c r="AG145" i="30"/>
  <c r="AA145" i="30" s="1"/>
  <c r="AW145" i="30"/>
  <c r="AQ145" i="30"/>
  <c r="BM145" i="30"/>
  <c r="BG145" i="30" s="1"/>
  <c r="I146" i="30"/>
  <c r="C146" i="30"/>
  <c r="AO146" i="30"/>
  <c r="AI146" i="30" s="1"/>
  <c r="BA146" i="30"/>
  <c r="AO147" i="30"/>
  <c r="AI147" i="30"/>
  <c r="I148" i="30"/>
  <c r="C148" i="30" s="1"/>
  <c r="Q148" i="30"/>
  <c r="M148" i="30" s="1"/>
  <c r="K148" i="30"/>
  <c r="AG148" i="30"/>
  <c r="AA148" i="30" s="1"/>
  <c r="AO148" i="30"/>
  <c r="AK148" i="30"/>
  <c r="BM148" i="30"/>
  <c r="BG148" i="30" s="1"/>
  <c r="I149" i="30"/>
  <c r="C149" i="30" s="1"/>
  <c r="AG149" i="30"/>
  <c r="AA149" i="30" s="1"/>
  <c r="AO149" i="30"/>
  <c r="AI149" i="30" s="1"/>
  <c r="AK149" i="30"/>
  <c r="BE4" i="30"/>
  <c r="AY4" i="30" s="1"/>
  <c r="M6" i="30"/>
  <c r="Y9" i="30"/>
  <c r="U9" i="30" s="1"/>
  <c r="S9" i="30"/>
  <c r="BE12" i="30"/>
  <c r="I15" i="30"/>
  <c r="E15" i="30"/>
  <c r="AW15" i="30"/>
  <c r="AQ15" i="30" s="1"/>
  <c r="AW17" i="30"/>
  <c r="AQ17" i="30"/>
  <c r="AW19" i="30"/>
  <c r="AS19" i="30" s="1"/>
  <c r="AW21" i="30"/>
  <c r="AQ21" i="30" s="1"/>
  <c r="BI23" i="30"/>
  <c r="C26" i="30"/>
  <c r="I88" i="30"/>
  <c r="C88" i="30" s="1"/>
  <c r="AO88" i="30"/>
  <c r="AI88" i="30"/>
  <c r="AK8" i="30"/>
  <c r="E11" i="30"/>
  <c r="BG44" i="30"/>
  <c r="BE5" i="30"/>
  <c r="AC106" i="30"/>
  <c r="AW4" i="30"/>
  <c r="AQ4" i="30"/>
  <c r="AW5" i="30"/>
  <c r="AS5" i="30" s="1"/>
  <c r="AW6" i="30"/>
  <c r="AQ6" i="30"/>
  <c r="Q9" i="30"/>
  <c r="M9" i="30" s="1"/>
  <c r="AG4" i="30"/>
  <c r="AC4" i="30"/>
  <c r="AG6" i="30"/>
  <c r="AC6" i="30" s="1"/>
  <c r="AW9" i="30"/>
  <c r="AS9" i="30"/>
  <c r="AW12" i="30"/>
  <c r="AS12" i="30" s="1"/>
  <c r="Q13" i="30"/>
  <c r="M13" i="30" s="1"/>
  <c r="K13" i="30"/>
  <c r="AY15" i="30"/>
  <c r="S20" i="30"/>
  <c r="Y23" i="30"/>
  <c r="U23" i="30" s="1"/>
  <c r="S23" i="30"/>
  <c r="Y24" i="30"/>
  <c r="U24" i="30" s="1"/>
  <c r="Y27" i="30"/>
  <c r="U27" i="30"/>
  <c r="Y28" i="30"/>
  <c r="U28" i="30" s="1"/>
  <c r="AY28" i="30"/>
  <c r="Y29" i="30"/>
  <c r="U29" i="30"/>
  <c r="E21" i="30"/>
  <c r="E38" i="30"/>
  <c r="AQ93" i="30"/>
  <c r="AQ96" i="30"/>
  <c r="K100" i="30"/>
  <c r="Y31" i="30"/>
  <c r="U31" i="30"/>
  <c r="Y32" i="30"/>
  <c r="U32" i="30"/>
  <c r="Y33" i="30"/>
  <c r="S33" i="30"/>
  <c r="Y36" i="30"/>
  <c r="U36" i="30"/>
  <c r="Y37" i="30"/>
  <c r="S37" i="30"/>
  <c r="AG38" i="30"/>
  <c r="AA38" i="30"/>
  <c r="BE40" i="30"/>
  <c r="AY40" i="30"/>
  <c r="AG41" i="30"/>
  <c r="AA41" i="30"/>
  <c r="AY41" i="30"/>
  <c r="BE44" i="30"/>
  <c r="AY44" i="30" s="1"/>
  <c r="BA44" i="30"/>
  <c r="AG87" i="30"/>
  <c r="AA87" i="30" s="1"/>
  <c r="S92" i="30"/>
  <c r="S96" i="30"/>
  <c r="I98" i="30"/>
  <c r="C98" i="30"/>
  <c r="M100" i="30"/>
  <c r="S101" i="30"/>
  <c r="S112" i="30"/>
  <c r="AY116" i="30"/>
  <c r="AY125" i="30"/>
  <c r="AY127" i="30"/>
  <c r="E133" i="30"/>
  <c r="AY135" i="30"/>
  <c r="AY143" i="30"/>
  <c r="AY148" i="30"/>
  <c r="BE4" i="29"/>
  <c r="AY4" i="29" s="1"/>
  <c r="BE129" i="29"/>
  <c r="AY129" i="29"/>
  <c r="BE125" i="29"/>
  <c r="AY125" i="29" s="1"/>
  <c r="BE118" i="29"/>
  <c r="BA118" i="29"/>
  <c r="BE110" i="29"/>
  <c r="AY110" i="29" s="1"/>
  <c r="BE95" i="29"/>
  <c r="AY95" i="29" s="1"/>
  <c r="BA95" i="29"/>
  <c r="AY87" i="29"/>
  <c r="BE37" i="29"/>
  <c r="AY37" i="29"/>
  <c r="BE22" i="29"/>
  <c r="AY22" i="29" s="1"/>
  <c r="BE11" i="29"/>
  <c r="AY11" i="29"/>
  <c r="BM115" i="29"/>
  <c r="BI42" i="29"/>
  <c r="AO122" i="29"/>
  <c r="AQ89" i="29"/>
  <c r="Y147" i="29"/>
  <c r="S147" i="29" s="1"/>
  <c r="Y145" i="29"/>
  <c r="U145" i="29"/>
  <c r="Y143" i="29"/>
  <c r="S143" i="29" s="1"/>
  <c r="Y136" i="29"/>
  <c r="S136" i="29"/>
  <c r="Y132" i="29"/>
  <c r="Y130" i="29"/>
  <c r="Y128" i="29"/>
  <c r="S128" i="29" s="1"/>
  <c r="Y124" i="29"/>
  <c r="S124" i="29"/>
  <c r="Y120" i="29"/>
  <c r="S120" i="29" s="1"/>
  <c r="Y117" i="29"/>
  <c r="U117" i="29"/>
  <c r="Y115" i="29"/>
  <c r="S115" i="29" s="1"/>
  <c r="Y113" i="29"/>
  <c r="S113" i="29"/>
  <c r="Y109" i="29"/>
  <c r="S109" i="29" s="1"/>
  <c r="Y108" i="29"/>
  <c r="S108" i="29"/>
  <c r="Y105" i="29"/>
  <c r="S105" i="29" s="1"/>
  <c r="S101" i="29"/>
  <c r="Y97" i="29"/>
  <c r="S97" i="29" s="1"/>
  <c r="S94" i="29"/>
  <c r="Y90" i="29"/>
  <c r="S90" i="29"/>
  <c r="S89" i="29"/>
  <c r="K148" i="29"/>
  <c r="M133" i="29"/>
  <c r="S100" i="29"/>
  <c r="Y93" i="29"/>
  <c r="S93" i="29" s="1"/>
  <c r="AK108" i="29"/>
  <c r="Y44" i="29"/>
  <c r="S44" i="29" s="1"/>
  <c r="S43" i="29"/>
  <c r="Y36" i="29"/>
  <c r="S35" i="29"/>
  <c r="Y33" i="29"/>
  <c r="S33" i="29" s="1"/>
  <c r="S32" i="29"/>
  <c r="Y29" i="29"/>
  <c r="U28" i="29"/>
  <c r="Y25" i="29"/>
  <c r="S25" i="29" s="1"/>
  <c r="Y21" i="29"/>
  <c r="S21" i="29" s="1"/>
  <c r="Y20" i="29"/>
  <c r="S20" i="29" s="1"/>
  <c r="S17" i="29"/>
  <c r="Y16" i="29"/>
  <c r="S16" i="29" s="1"/>
  <c r="Y10" i="29"/>
  <c r="S10" i="29" s="1"/>
  <c r="Y9" i="29"/>
  <c r="S9" i="29" s="1"/>
  <c r="AG108" i="29"/>
  <c r="AC108" i="29" s="1"/>
  <c r="AG106" i="29"/>
  <c r="BA129" i="29"/>
  <c r="BE126" i="29"/>
  <c r="BE124" i="29"/>
  <c r="AY124" i="29" s="1"/>
  <c r="BE112" i="29"/>
  <c r="AY112" i="29"/>
  <c r="BE111" i="29"/>
  <c r="AY111" i="29" s="1"/>
  <c r="AY103" i="29"/>
  <c r="BE101" i="29"/>
  <c r="BA101" i="29"/>
  <c r="AY96" i="29"/>
  <c r="BE94" i="29"/>
  <c r="AY88" i="29"/>
  <c r="BA87" i="29"/>
  <c r="BE44" i="29"/>
  <c r="AY44" i="29" s="1"/>
  <c r="BE40" i="29"/>
  <c r="AY40" i="29"/>
  <c r="BE38" i="29"/>
  <c r="AY38" i="29" s="1"/>
  <c r="BE36" i="29"/>
  <c r="AY36" i="29" s="1"/>
  <c r="BE33" i="29"/>
  <c r="AY33" i="29" s="1"/>
  <c r="BE31" i="29"/>
  <c r="BE29" i="29"/>
  <c r="AY29" i="29" s="1"/>
  <c r="BE25" i="29"/>
  <c r="AY25" i="29" s="1"/>
  <c r="BE23" i="29"/>
  <c r="AY23" i="29" s="1"/>
  <c r="BE17" i="29"/>
  <c r="AY17" i="29" s="1"/>
  <c r="BE15" i="29"/>
  <c r="AY15" i="29" s="1"/>
  <c r="BE10" i="29"/>
  <c r="AY10" i="29" s="1"/>
  <c r="BE6" i="29"/>
  <c r="AY6" i="29" s="1"/>
  <c r="BM127" i="29"/>
  <c r="BI127" i="29"/>
  <c r="BG121" i="29"/>
  <c r="BM116" i="29"/>
  <c r="BI116" i="29" s="1"/>
  <c r="BM112" i="29"/>
  <c r="BI112" i="29" s="1"/>
  <c r="BM106" i="29"/>
  <c r="BG106" i="29" s="1"/>
  <c r="BM97" i="29"/>
  <c r="BI97" i="29" s="1"/>
  <c r="BM13" i="29"/>
  <c r="BI13" i="29" s="1"/>
  <c r="AO147" i="29"/>
  <c r="Y106" i="29"/>
  <c r="Y102" i="29"/>
  <c r="S102" i="29" s="1"/>
  <c r="Y98" i="29"/>
  <c r="S98" i="29" s="1"/>
  <c r="Y95" i="29"/>
  <c r="Y91" i="29"/>
  <c r="U87" i="29"/>
  <c r="Y41" i="29"/>
  <c r="S41" i="29" s="1"/>
  <c r="S37" i="29"/>
  <c r="Y34" i="29"/>
  <c r="S34" i="29" s="1"/>
  <c r="U34" i="29"/>
  <c r="S18" i="29"/>
  <c r="AG104" i="29"/>
  <c r="AC104" i="29" s="1"/>
  <c r="AA103" i="29"/>
  <c r="AG101" i="29"/>
  <c r="AG100" i="29"/>
  <c r="AC100" i="29" s="1"/>
  <c r="AG98" i="29"/>
  <c r="AC98" i="29" s="1"/>
  <c r="AG97" i="29"/>
  <c r="AA95" i="29"/>
  <c r="AG94" i="29"/>
  <c r="AC94" i="29" s="1"/>
  <c r="AC93" i="29"/>
  <c r="AG91" i="29"/>
  <c r="AG90" i="29"/>
  <c r="AA90" i="29" s="1"/>
  <c r="AA20" i="29"/>
  <c r="AG8" i="29"/>
  <c r="AC8" i="29" s="1"/>
  <c r="AK100" i="29"/>
  <c r="AK93" i="29"/>
  <c r="AI20" i="29"/>
  <c r="AQ144" i="29"/>
  <c r="AW140" i="29"/>
  <c r="AS137" i="29"/>
  <c r="AS133" i="29"/>
  <c r="AW125" i="29"/>
  <c r="AS125" i="29"/>
  <c r="AS118" i="29"/>
  <c r="AS114" i="29"/>
  <c r="AW110" i="29"/>
  <c r="AO138" i="29"/>
  <c r="AO132" i="29"/>
  <c r="AI124" i="29"/>
  <c r="AI109" i="29"/>
  <c r="AK105" i="29"/>
  <c r="AI101" i="29"/>
  <c r="AW147" i="29"/>
  <c r="AS147" i="29" s="1"/>
  <c r="AW143" i="29"/>
  <c r="AS143" i="29" s="1"/>
  <c r="AW132" i="29"/>
  <c r="AS128" i="29"/>
  <c r="AW124" i="29"/>
  <c r="AW117" i="29"/>
  <c r="AS117" i="29"/>
  <c r="AS113" i="29"/>
  <c r="AS108" i="29"/>
  <c r="AW105" i="29"/>
  <c r="AQ105" i="29" s="1"/>
  <c r="AQ104" i="29"/>
  <c r="AS99" i="29"/>
  <c r="AW92" i="29"/>
  <c r="AQ15" i="29"/>
  <c r="BE108" i="29"/>
  <c r="AY99" i="29"/>
  <c r="BE32" i="29"/>
  <c r="AY32" i="29" s="1"/>
  <c r="Y6" i="29"/>
  <c r="S6" i="29" s="1"/>
  <c r="Y5" i="29"/>
  <c r="Q108" i="29"/>
  <c r="M108" i="29"/>
  <c r="Q100" i="29"/>
  <c r="M100" i="29" s="1"/>
  <c r="Q97" i="29"/>
  <c r="K97" i="29" s="1"/>
  <c r="Q89" i="29"/>
  <c r="K89" i="29"/>
  <c r="K16" i="29"/>
  <c r="BE122" i="29"/>
  <c r="AY122" i="29" s="1"/>
  <c r="BE119" i="29"/>
  <c r="AY119" i="29" s="1"/>
  <c r="BE116" i="29"/>
  <c r="BE104" i="29"/>
  <c r="AY104" i="29"/>
  <c r="BE100" i="29"/>
  <c r="BE97" i="29"/>
  <c r="AY97" i="29"/>
  <c r="BE92" i="29"/>
  <c r="BE42" i="29"/>
  <c r="BE27" i="29"/>
  <c r="AY27" i="29" s="1"/>
  <c r="BE20" i="29"/>
  <c r="AY16" i="29"/>
  <c r="BE13" i="29"/>
  <c r="AY13" i="29"/>
  <c r="AY8" i="29"/>
  <c r="AY5" i="29"/>
  <c r="BG128" i="29"/>
  <c r="BM124" i="29"/>
  <c r="BI124" i="29" s="1"/>
  <c r="BG119" i="29"/>
  <c r="BI117" i="29"/>
  <c r="BM104" i="29"/>
  <c r="BI104" i="29" s="1"/>
  <c r="BG104" i="29"/>
  <c r="BM93" i="29"/>
  <c r="BI93" i="29" s="1"/>
  <c r="BM90" i="29"/>
  <c r="BI90" i="29" s="1"/>
  <c r="BI36" i="29"/>
  <c r="BM6" i="29"/>
  <c r="BI6" i="29" s="1"/>
  <c r="BE127" i="29"/>
  <c r="AY127" i="29" s="1"/>
  <c r="BE123" i="29"/>
  <c r="BA123" i="29"/>
  <c r="BE115" i="29"/>
  <c r="BE107" i="29"/>
  <c r="BE93" i="29"/>
  <c r="BA89" i="29"/>
  <c r="BE43" i="29"/>
  <c r="AY43" i="29" s="1"/>
  <c r="BE28" i="29"/>
  <c r="AY28" i="29"/>
  <c r="BE9" i="29"/>
  <c r="BM123" i="29"/>
  <c r="BG123" i="29"/>
  <c r="BM113" i="29"/>
  <c r="BI113" i="29" s="1"/>
  <c r="BM109" i="29"/>
  <c r="BI109" i="29" s="1"/>
  <c r="BG105" i="29"/>
  <c r="Q118" i="29"/>
  <c r="M118" i="29" s="1"/>
  <c r="Q111" i="29"/>
  <c r="Q95" i="29"/>
  <c r="Q87" i="29"/>
  <c r="K87" i="29" s="1"/>
  <c r="Q22" i="29"/>
  <c r="M22" i="29" s="1"/>
  <c r="Y4" i="29"/>
  <c r="AA92" i="29"/>
  <c r="Y138" i="29"/>
  <c r="S138" i="29" s="1"/>
  <c r="U128" i="29"/>
  <c r="Y122" i="29"/>
  <c r="U122" i="29"/>
  <c r="Y31" i="29"/>
  <c r="Y23" i="29"/>
  <c r="Y15" i="29"/>
  <c r="AC88" i="29"/>
  <c r="AW93" i="29"/>
  <c r="AS93" i="29" s="1"/>
  <c r="AK104" i="29"/>
  <c r="AO97" i="29"/>
  <c r="AK97" i="29" s="1"/>
  <c r="AQ38" i="29"/>
  <c r="AO145" i="29"/>
  <c r="AO143" i="29"/>
  <c r="AO130" i="29"/>
  <c r="AI130" i="29" s="1"/>
  <c r="AK130" i="29"/>
  <c r="AO115" i="29"/>
  <c r="AI113" i="29"/>
  <c r="AI6" i="29"/>
  <c r="BE121" i="29"/>
  <c r="BE114" i="29"/>
  <c r="BE106" i="29"/>
  <c r="BE98" i="29"/>
  <c r="BE41" i="29"/>
  <c r="AW24" i="29"/>
  <c r="BE26" i="29"/>
  <c r="AY26" i="29" s="1"/>
  <c r="BE18" i="29"/>
  <c r="BM122" i="29"/>
  <c r="BM111" i="29"/>
  <c r="BM107" i="29"/>
  <c r="BG96" i="29"/>
  <c r="BM88" i="29"/>
  <c r="BG88" i="29"/>
  <c r="I14" i="30"/>
  <c r="E14" i="30" s="1"/>
  <c r="Q4" i="30"/>
  <c r="M4" i="30"/>
  <c r="I7" i="30"/>
  <c r="C7" i="30" s="1"/>
  <c r="I6" i="30"/>
  <c r="C6" i="30"/>
  <c r="L65" i="24"/>
  <c r="AG5" i="30"/>
  <c r="AC5" i="30" s="1"/>
  <c r="BM5" i="30"/>
  <c r="BI5" i="30" s="1"/>
  <c r="BG5" i="30"/>
  <c r="Q7" i="30"/>
  <c r="M7" i="30" s="1"/>
  <c r="AW7" i="30"/>
  <c r="AQ7" i="30"/>
  <c r="AG9" i="30"/>
  <c r="AA9" i="30" s="1"/>
  <c r="BM9" i="30"/>
  <c r="BG9" i="30" s="1"/>
  <c r="Q11" i="30"/>
  <c r="K11" i="30" s="1"/>
  <c r="AW11" i="30"/>
  <c r="AQ11" i="30" s="1"/>
  <c r="AS11" i="30"/>
  <c r="AG13" i="30"/>
  <c r="AC13" i="30" s="1"/>
  <c r="BM13" i="30"/>
  <c r="BI13" i="30" s="1"/>
  <c r="BG13" i="30"/>
  <c r="Q14" i="30"/>
  <c r="K14" i="30" s="1"/>
  <c r="AW14" i="30"/>
  <c r="AS14" i="30"/>
  <c r="AG16" i="30"/>
  <c r="AC16" i="30" s="1"/>
  <c r="BM16" i="30"/>
  <c r="BI16" i="30" s="1"/>
  <c r="Q18" i="30"/>
  <c r="M18" i="30" s="1"/>
  <c r="AW18" i="30"/>
  <c r="AQ18" i="30" s="1"/>
  <c r="AS18" i="30"/>
  <c r="AG20" i="30"/>
  <c r="AA20" i="30" s="1"/>
  <c r="BM20" i="30"/>
  <c r="BG20" i="30" s="1"/>
  <c r="BI20" i="30"/>
  <c r="Q22" i="30"/>
  <c r="M22" i="30" s="1"/>
  <c r="AW22" i="30"/>
  <c r="AS22" i="30"/>
  <c r="AG24" i="30"/>
  <c r="AC24" i="30" s="1"/>
  <c r="BM24" i="30"/>
  <c r="BG24" i="30" s="1"/>
  <c r="Q26" i="30"/>
  <c r="K26" i="30" s="1"/>
  <c r="AW26" i="30"/>
  <c r="AQ26" i="30" s="1"/>
  <c r="AS26" i="30"/>
  <c r="Q28" i="30"/>
  <c r="K28" i="30" s="1"/>
  <c r="AG28" i="30"/>
  <c r="AC28" i="30" s="1"/>
  <c r="AA28" i="30"/>
  <c r="AW28" i="30"/>
  <c r="AQ28" i="30" s="1"/>
  <c r="BM28" i="30"/>
  <c r="BG28" i="30"/>
  <c r="Q32" i="30"/>
  <c r="K32" i="30" s="1"/>
  <c r="AG32" i="30"/>
  <c r="AA32" i="30" s="1"/>
  <c r="AW32" i="30"/>
  <c r="AQ32" i="30" s="1"/>
  <c r="BM32" i="30"/>
  <c r="BG32" i="30" s="1"/>
  <c r="BI32" i="30"/>
  <c r="AW34" i="30"/>
  <c r="AS34" i="30" s="1"/>
  <c r="AG35" i="30"/>
  <c r="AA35" i="30"/>
  <c r="BM35" i="30"/>
  <c r="BG35" i="30" s="1"/>
  <c r="Q37" i="30"/>
  <c r="K37" i="30"/>
  <c r="AW37" i="30"/>
  <c r="AQ37" i="30" s="1"/>
  <c r="AG39" i="30"/>
  <c r="AA39" i="30" s="1"/>
  <c r="BM39" i="30"/>
  <c r="BI39" i="30" s="1"/>
  <c r="Q41" i="30"/>
  <c r="K41" i="30"/>
  <c r="AW41" i="30"/>
  <c r="AQ41" i="30" s="1"/>
  <c r="I5" i="30"/>
  <c r="E5" i="30"/>
  <c r="AO5" i="30"/>
  <c r="AI5" i="30" s="1"/>
  <c r="Y7" i="30"/>
  <c r="S7" i="30"/>
  <c r="BE7" i="30"/>
  <c r="AY7" i="30" s="1"/>
  <c r="I9" i="30"/>
  <c r="C9" i="30" s="1"/>
  <c r="AO9" i="30"/>
  <c r="AK9" i="30" s="1"/>
  <c r="Y11" i="30"/>
  <c r="S11" i="30" s="1"/>
  <c r="U11" i="30"/>
  <c r="BE11" i="30"/>
  <c r="BA11" i="30" s="1"/>
  <c r="I13" i="30"/>
  <c r="C13" i="30"/>
  <c r="AO13" i="30"/>
  <c r="AK13" i="30" s="1"/>
  <c r="Y14" i="30"/>
  <c r="U14" i="30"/>
  <c r="BE14" i="30"/>
  <c r="AY14" i="30" s="1"/>
  <c r="I16" i="30"/>
  <c r="C16" i="30" s="1"/>
  <c r="AO16" i="30"/>
  <c r="AK16" i="30" s="1"/>
  <c r="Y18" i="30"/>
  <c r="U18" i="30" s="1"/>
  <c r="S18" i="30"/>
  <c r="BE18" i="30"/>
  <c r="BA18" i="30" s="1"/>
  <c r="I20" i="30"/>
  <c r="E20" i="30" s="1"/>
  <c r="C20" i="30"/>
  <c r="AO20" i="30"/>
  <c r="AK20" i="30" s="1"/>
  <c r="Y22" i="30"/>
  <c r="U22" i="30"/>
  <c r="BE22" i="30"/>
  <c r="BA22" i="30" s="1"/>
  <c r="I24" i="30"/>
  <c r="E24" i="30" s="1"/>
  <c r="AO24" i="30"/>
  <c r="AI24" i="30" s="1"/>
  <c r="Y26" i="30"/>
  <c r="S26" i="30" s="1"/>
  <c r="U26" i="30"/>
  <c r="BM26" i="30"/>
  <c r="BI26" i="30" s="1"/>
  <c r="Q30" i="30"/>
  <c r="K30" i="30"/>
  <c r="AG30" i="30"/>
  <c r="AA30" i="30" s="1"/>
  <c r="AW30" i="30"/>
  <c r="AS30" i="30"/>
  <c r="BM30" i="30"/>
  <c r="BI30" i="30" s="1"/>
  <c r="Q34" i="30"/>
  <c r="K34" i="30" s="1"/>
  <c r="AO34" i="30"/>
  <c r="AI34" i="30" s="1"/>
  <c r="Y35" i="30"/>
  <c r="U35" i="30"/>
  <c r="BE35" i="30"/>
  <c r="BA35" i="30" s="1"/>
  <c r="I37" i="30"/>
  <c r="E37" i="30" s="1"/>
  <c r="C37" i="30"/>
  <c r="AO37" i="30"/>
  <c r="AI37" i="30" s="1"/>
  <c r="Y39" i="30"/>
  <c r="U39" i="30"/>
  <c r="BE39" i="30"/>
  <c r="AY39" i="30" s="1"/>
  <c r="I41" i="30"/>
  <c r="C41" i="30" s="1"/>
  <c r="AO41" i="30"/>
  <c r="AI41" i="30" s="1"/>
  <c r="Y43" i="30"/>
  <c r="U43" i="30" s="1"/>
  <c r="S43" i="30"/>
  <c r="BE43" i="30"/>
  <c r="BA43" i="30" s="1"/>
  <c r="I87" i="30"/>
  <c r="C87" i="30"/>
  <c r="Y87" i="30"/>
  <c r="U87" i="30" s="1"/>
  <c r="AO87" i="30"/>
  <c r="AI87" i="30"/>
  <c r="BE87" i="30"/>
  <c r="AY87" i="30" s="1"/>
  <c r="Q90" i="30"/>
  <c r="K90" i="30" s="1"/>
  <c r="AW90" i="30"/>
  <c r="AS90" i="30" s="1"/>
  <c r="I91" i="30"/>
  <c r="C91" i="30"/>
  <c r="Y91" i="30"/>
  <c r="U91" i="30" s="1"/>
  <c r="AO91" i="30"/>
  <c r="AK91" i="30"/>
  <c r="BE91" i="30"/>
  <c r="BA91" i="30" s="1"/>
  <c r="Q94" i="30"/>
  <c r="K94" i="30"/>
  <c r="AW94" i="30"/>
  <c r="AQ94" i="30" s="1"/>
  <c r="I95" i="30"/>
  <c r="E95" i="30" s="1"/>
  <c r="Y95" i="30"/>
  <c r="U95" i="30" s="1"/>
  <c r="AO95" i="30"/>
  <c r="AK95" i="30" s="1"/>
  <c r="AI95" i="30"/>
  <c r="BE95" i="30"/>
  <c r="AY95" i="30" s="1"/>
  <c r="I97" i="30"/>
  <c r="C97" i="30"/>
  <c r="AO97" i="30"/>
  <c r="AI97" i="30" s="1"/>
  <c r="Y98" i="30"/>
  <c r="U98" i="30"/>
  <c r="BE98" i="30"/>
  <c r="BA98" i="30" s="1"/>
  <c r="I100" i="30"/>
  <c r="E100" i="30" s="1"/>
  <c r="AO100" i="30"/>
  <c r="AI100" i="30" s="1"/>
  <c r="Y102" i="30"/>
  <c r="U102" i="30"/>
  <c r="BE102" i="30"/>
  <c r="BA102" i="30" s="1"/>
  <c r="I104" i="30"/>
  <c r="C104" i="30" s="1"/>
  <c r="E104" i="30"/>
  <c r="AO104" i="30"/>
  <c r="AI104" i="30" s="1"/>
  <c r="Q107" i="30"/>
  <c r="M107" i="30"/>
  <c r="AW107" i="30"/>
  <c r="AS107" i="30" s="1"/>
  <c r="AG109" i="30"/>
  <c r="AA109" i="30" s="1"/>
  <c r="BM109" i="30"/>
  <c r="BG109" i="30" s="1"/>
  <c r="Q111" i="30"/>
  <c r="M111" i="30" s="1"/>
  <c r="K111" i="30"/>
  <c r="AW111" i="30"/>
  <c r="AQ111" i="30" s="1"/>
  <c r="AG113" i="30"/>
  <c r="AA113" i="30"/>
  <c r="BM113" i="30"/>
  <c r="BI113" i="30" s="1"/>
  <c r="Q115" i="30"/>
  <c r="M115" i="30"/>
  <c r="AW115" i="30"/>
  <c r="AQ115" i="30" s="1"/>
  <c r="AG117" i="30"/>
  <c r="AA117" i="30" s="1"/>
  <c r="BM117" i="30"/>
  <c r="BI117" i="30" s="1"/>
  <c r="AG120" i="30"/>
  <c r="AC120" i="30" s="1"/>
  <c r="AA120" i="30"/>
  <c r="BM120" i="30"/>
  <c r="BI120" i="30" s="1"/>
  <c r="AG43" i="30"/>
  <c r="AA43" i="30"/>
  <c r="BM43" i="30"/>
  <c r="BI43" i="30" s="1"/>
  <c r="I89" i="30"/>
  <c r="C89" i="30"/>
  <c r="Y89" i="30"/>
  <c r="U89" i="30" s="1"/>
  <c r="AO89" i="30"/>
  <c r="AK89" i="30" s="1"/>
  <c r="BE89" i="30"/>
  <c r="AY89" i="30" s="1"/>
  <c r="I93" i="30"/>
  <c r="E93" i="30" s="1"/>
  <c r="C93" i="30"/>
  <c r="Y93" i="30"/>
  <c r="S93" i="30" s="1"/>
  <c r="AO93" i="30"/>
  <c r="AI93" i="30"/>
  <c r="BE93" i="30"/>
  <c r="AY93" i="30" s="1"/>
  <c r="BE26" i="30"/>
  <c r="BA26" i="30"/>
  <c r="I30" i="30"/>
  <c r="C30" i="30" s="1"/>
  <c r="Y30" i="30"/>
  <c r="S30" i="30" s="1"/>
  <c r="AO30" i="30"/>
  <c r="AI30" i="30" s="1"/>
  <c r="BE30" i="30"/>
  <c r="AY30" i="30" s="1"/>
  <c r="BA30" i="30"/>
  <c r="I34" i="30"/>
  <c r="E34" i="30" s="1"/>
  <c r="Y34" i="30"/>
  <c r="S34" i="30" s="1"/>
  <c r="U34" i="30"/>
  <c r="AG90" i="30"/>
  <c r="AA90" i="30" s="1"/>
  <c r="BM90" i="30"/>
  <c r="BG90" i="30"/>
  <c r="AG94" i="30"/>
  <c r="AA94" i="30" s="1"/>
  <c r="BM94" i="30"/>
  <c r="BI94" i="30" s="1"/>
  <c r="AG97" i="30"/>
  <c r="AA97" i="30" s="1"/>
  <c r="BM97" i="30"/>
  <c r="BG97" i="30" s="1"/>
  <c r="BI97" i="30"/>
  <c r="Q98" i="30"/>
  <c r="K98" i="30" s="1"/>
  <c r="AW98" i="30"/>
  <c r="AS98" i="30"/>
  <c r="AG100" i="30"/>
  <c r="AC100" i="30" s="1"/>
  <c r="BM100" i="30"/>
  <c r="BI100" i="30"/>
  <c r="Q102" i="30"/>
  <c r="M102" i="30" s="1"/>
  <c r="AW102" i="30"/>
  <c r="AS102" i="30" s="1"/>
  <c r="AG104" i="30"/>
  <c r="AA104" i="30" s="1"/>
  <c r="BM104" i="30"/>
  <c r="BI104" i="30" s="1"/>
  <c r="BG104" i="30"/>
  <c r="I106" i="30"/>
  <c r="E106" i="30" s="1"/>
  <c r="AO106" i="30"/>
  <c r="AI106" i="30"/>
  <c r="Y106" i="30"/>
  <c r="U106" i="30" s="1"/>
  <c r="I107" i="30"/>
  <c r="E107" i="30"/>
  <c r="AO107" i="30"/>
  <c r="AI107" i="30" s="1"/>
  <c r="Y109" i="30"/>
  <c r="U109" i="30" s="1"/>
  <c r="BE109" i="30"/>
  <c r="BA109" i="30" s="1"/>
  <c r="I111" i="30"/>
  <c r="E111" i="30"/>
  <c r="AO111" i="30"/>
  <c r="AI111" i="30" s="1"/>
  <c r="Y113" i="30"/>
  <c r="U113" i="30" s="1"/>
  <c r="S113" i="30"/>
  <c r="BE113" i="30"/>
  <c r="AY113" i="30" s="1"/>
  <c r="I115" i="30"/>
  <c r="E115" i="30"/>
  <c r="AO115" i="30"/>
  <c r="AI115" i="30" s="1"/>
  <c r="Y117" i="30"/>
  <c r="S117" i="30" s="1"/>
  <c r="BE117" i="30"/>
  <c r="AY117" i="30" s="1"/>
  <c r="Y120" i="30"/>
  <c r="S120" i="30"/>
  <c r="BE120" i="30"/>
  <c r="AY120" i="30" s="1"/>
  <c r="Q124" i="30"/>
  <c r="M124" i="30"/>
  <c r="AG124" i="30"/>
  <c r="AC124" i="30" s="1"/>
  <c r="AW124" i="30"/>
  <c r="AQ124" i="30"/>
  <c r="BM124" i="30"/>
  <c r="BG124" i="30" s="1"/>
  <c r="I128" i="30"/>
  <c r="E128" i="30" s="1"/>
  <c r="Y128" i="30"/>
  <c r="S128" i="30" s="1"/>
  <c r="AO128" i="30"/>
  <c r="AI128" i="30"/>
  <c r="BE128" i="30"/>
  <c r="AY128" i="30" s="1"/>
  <c r="I132" i="30"/>
  <c r="C132" i="30"/>
  <c r="Y132" i="30"/>
  <c r="S132" i="30" s="1"/>
  <c r="AO132" i="30"/>
  <c r="AI132" i="30"/>
  <c r="BE132" i="30"/>
  <c r="BA132" i="30" s="1"/>
  <c r="I124" i="30"/>
  <c r="E124" i="30" s="1"/>
  <c r="Y124" i="30"/>
  <c r="U124" i="30" s="1"/>
  <c r="AO124" i="30"/>
  <c r="AK124" i="30" s="1"/>
  <c r="AI124" i="30"/>
  <c r="BE124" i="30"/>
  <c r="AY124" i="30" s="1"/>
  <c r="Q128" i="30"/>
  <c r="K128" i="30" s="1"/>
  <c r="M128" i="30"/>
  <c r="AG128" i="30"/>
  <c r="AA128" i="30" s="1"/>
  <c r="AW128" i="30"/>
  <c r="AQ128" i="30"/>
  <c r="BM128" i="30"/>
  <c r="BG128" i="30" s="1"/>
  <c r="Q132" i="30"/>
  <c r="K132" i="30" s="1"/>
  <c r="AG132" i="30"/>
  <c r="AC132" i="30" s="1"/>
  <c r="AW132" i="30"/>
  <c r="AQ132" i="30" s="1"/>
  <c r="AS132" i="30"/>
  <c r="BM132" i="30"/>
  <c r="BG132" i="30" s="1"/>
  <c r="Q139" i="30"/>
  <c r="M139" i="30" s="1"/>
  <c r="K139" i="30"/>
  <c r="Q142" i="30"/>
  <c r="M142" i="30" s="1"/>
  <c r="Q136" i="30"/>
  <c r="M136" i="30"/>
  <c r="AG136" i="30"/>
  <c r="AA136" i="30" s="1"/>
  <c r="AW136" i="30"/>
  <c r="AS136" i="30" s="1"/>
  <c r="BM136" i="30"/>
  <c r="BG136" i="30" s="1"/>
  <c r="BM139" i="30"/>
  <c r="BG139" i="30"/>
  <c r="BM142" i="30"/>
  <c r="BI142" i="30" s="1"/>
  <c r="Q143" i="30"/>
  <c r="M143" i="30"/>
  <c r="AG143" i="30"/>
  <c r="AA143" i="30" s="1"/>
  <c r="AW143" i="30"/>
  <c r="AS143" i="30"/>
  <c r="BM143" i="30"/>
  <c r="BG143" i="30" s="1"/>
  <c r="Q146" i="30"/>
  <c r="M146" i="30" s="1"/>
  <c r="AG146" i="30"/>
  <c r="AA146" i="30" s="1"/>
  <c r="AW146" i="30"/>
  <c r="AQ146" i="30" s="1"/>
  <c r="AS146" i="30"/>
  <c r="BM146" i="30"/>
  <c r="BI146" i="30" s="1"/>
  <c r="Q147" i="30"/>
  <c r="M147" i="30" s="1"/>
  <c r="K147" i="30"/>
  <c r="AG147" i="30"/>
  <c r="AC147" i="30" s="1"/>
  <c r="AW147" i="30"/>
  <c r="AS147" i="30"/>
  <c r="BM147" i="30"/>
  <c r="BG147" i="30" s="1"/>
  <c r="BM118" i="29"/>
  <c r="BI118" i="29" s="1"/>
  <c r="BM98" i="29"/>
  <c r="BI98" i="29" s="1"/>
  <c r="BM87" i="29"/>
  <c r="BI87" i="29" s="1"/>
  <c r="BG131" i="29"/>
  <c r="BM132" i="29"/>
  <c r="BI132" i="29" s="1"/>
  <c r="BM133" i="29"/>
  <c r="BG133" i="29" s="1"/>
  <c r="BM136" i="29"/>
  <c r="BI136" i="29"/>
  <c r="BG138" i="29"/>
  <c r="BG139" i="29"/>
  <c r="BM142" i="29"/>
  <c r="BI142" i="29"/>
  <c r="BM145" i="29"/>
  <c r="BM146" i="29"/>
  <c r="BM148" i="29"/>
  <c r="BI148" i="29" s="1"/>
  <c r="BM149" i="29"/>
  <c r="BI149" i="29" s="1"/>
  <c r="BE130" i="29"/>
  <c r="BE131" i="29"/>
  <c r="AY131" i="29" s="1"/>
  <c r="BE132" i="29"/>
  <c r="BA132" i="29" s="1"/>
  <c r="BE133" i="29"/>
  <c r="BE134" i="29"/>
  <c r="AY134" i="29"/>
  <c r="BE135" i="29"/>
  <c r="AY135" i="29" s="1"/>
  <c r="BE136" i="29"/>
  <c r="BE137" i="29"/>
  <c r="BA137" i="29"/>
  <c r="BE138" i="29"/>
  <c r="BE139" i="29"/>
  <c r="BA139" i="29"/>
  <c r="BE140" i="29"/>
  <c r="BE141" i="29"/>
  <c r="BA141" i="29"/>
  <c r="BE142" i="29"/>
  <c r="BE143" i="29"/>
  <c r="BE144" i="29"/>
  <c r="AY144" i="29" s="1"/>
  <c r="BE145" i="29"/>
  <c r="BE146" i="29"/>
  <c r="BA146" i="29"/>
  <c r="BE147" i="29"/>
  <c r="AY147" i="29" s="1"/>
  <c r="BE148" i="29"/>
  <c r="BE149" i="29"/>
  <c r="AW96" i="29"/>
  <c r="AS96" i="29" s="1"/>
  <c r="AW103" i="29"/>
  <c r="AS103" i="29" s="1"/>
  <c r="AW33" i="29"/>
  <c r="AW90" i="29"/>
  <c r="AS90" i="29" s="1"/>
  <c r="AW94" i="29"/>
  <c r="AQ94" i="29"/>
  <c r="AW101" i="29"/>
  <c r="AQ101" i="29" s="1"/>
  <c r="AW116" i="29"/>
  <c r="AS116" i="29" s="1"/>
  <c r="AW119" i="29"/>
  <c r="AS123" i="29"/>
  <c r="AS127" i="29"/>
  <c r="AW135" i="29"/>
  <c r="AW142" i="29"/>
  <c r="AS142" i="29" s="1"/>
  <c r="AW146" i="29"/>
  <c r="AS146" i="29" s="1"/>
  <c r="AW87" i="29"/>
  <c r="AS91" i="29"/>
  <c r="AW95" i="29"/>
  <c r="AS95" i="29" s="1"/>
  <c r="AW102" i="29"/>
  <c r="AS102" i="29"/>
  <c r="AW111" i="29"/>
  <c r="AS111" i="29" s="1"/>
  <c r="AQ115" i="29"/>
  <c r="AW122" i="29"/>
  <c r="AQ122" i="29" s="1"/>
  <c r="AW126" i="29"/>
  <c r="AS126" i="29" s="1"/>
  <c r="AW130" i="29"/>
  <c r="AQ130" i="29" s="1"/>
  <c r="AW134" i="29"/>
  <c r="AS134" i="29" s="1"/>
  <c r="AW138" i="29"/>
  <c r="AS138" i="29" s="1"/>
  <c r="AS141" i="29"/>
  <c r="AW145" i="29"/>
  <c r="AQ145" i="29"/>
  <c r="AO98" i="29"/>
  <c r="AI98" i="29" s="1"/>
  <c r="AO95" i="29"/>
  <c r="AO91" i="29"/>
  <c r="AK87" i="29"/>
  <c r="AO12" i="29"/>
  <c r="AO149" i="29"/>
  <c r="AO134" i="29"/>
  <c r="AO126" i="29"/>
  <c r="AI126" i="29" s="1"/>
  <c r="AI111" i="29"/>
  <c r="AO107" i="29"/>
  <c r="AK107" i="29" s="1"/>
  <c r="AO103" i="29"/>
  <c r="AO99" i="29"/>
  <c r="AK99" i="29" s="1"/>
  <c r="AK96" i="29"/>
  <c r="AO92" i="29"/>
  <c r="AK88" i="29"/>
  <c r="AI106" i="29"/>
  <c r="AO110" i="29"/>
  <c r="AO114" i="29"/>
  <c r="AI114" i="29" s="1"/>
  <c r="AO116" i="29"/>
  <c r="AK118" i="29"/>
  <c r="AO119" i="29"/>
  <c r="AO123" i="29"/>
  <c r="AO125" i="29"/>
  <c r="AI129" i="29"/>
  <c r="AO131" i="29"/>
  <c r="AO133" i="29"/>
  <c r="AI133" i="29" s="1"/>
  <c r="AO135" i="29"/>
  <c r="AK137" i="29"/>
  <c r="AO139" i="29"/>
  <c r="AK139" i="29" s="1"/>
  <c r="AK140" i="29"/>
  <c r="AO142" i="29"/>
  <c r="AK142" i="29" s="1"/>
  <c r="AO144" i="29"/>
  <c r="AO148" i="29"/>
  <c r="AI148" i="29" s="1"/>
  <c r="AA109" i="29"/>
  <c r="AG113" i="29"/>
  <c r="AG115" i="29"/>
  <c r="AG120" i="29"/>
  <c r="AG122" i="29"/>
  <c r="AC122" i="29" s="1"/>
  <c r="AG124" i="29"/>
  <c r="AG128" i="29"/>
  <c r="AA128" i="29"/>
  <c r="AA130" i="29"/>
  <c r="AG134" i="29"/>
  <c r="AC134" i="29" s="1"/>
  <c r="AG136" i="29"/>
  <c r="AC136" i="29"/>
  <c r="AG141" i="29"/>
  <c r="AA141" i="29"/>
  <c r="AG143" i="29"/>
  <c r="AA145" i="29"/>
  <c r="AG147" i="29"/>
  <c r="AC147" i="29" s="1"/>
  <c r="AG149" i="29"/>
  <c r="AC149" i="29" s="1"/>
  <c r="AG110" i="29"/>
  <c r="AC110" i="29" s="1"/>
  <c r="AG112" i="29"/>
  <c r="AG114" i="29"/>
  <c r="AG118" i="29"/>
  <c r="AC118" i="29" s="1"/>
  <c r="AG119" i="29"/>
  <c r="AC119" i="29" s="1"/>
  <c r="AC121" i="29"/>
  <c r="AG123" i="29"/>
  <c r="AC123" i="29" s="1"/>
  <c r="AC125" i="29"/>
  <c r="AG129" i="29"/>
  <c r="AC129" i="29" s="1"/>
  <c r="AG131" i="29"/>
  <c r="AA131" i="29"/>
  <c r="AG135" i="29"/>
  <c r="AC135" i="29"/>
  <c r="AG137" i="29"/>
  <c r="AC137" i="29" s="1"/>
  <c r="AG140" i="29"/>
  <c r="AC140" i="29" s="1"/>
  <c r="AG144" i="29"/>
  <c r="AG146" i="29"/>
  <c r="AG148" i="29"/>
  <c r="AC148" i="29" s="1"/>
  <c r="Y134" i="29"/>
  <c r="Y126" i="29"/>
  <c r="U126" i="29"/>
  <c r="Y111" i="29"/>
  <c r="Y107" i="29"/>
  <c r="Y103" i="29"/>
  <c r="U103" i="29"/>
  <c r="Y99" i="29"/>
  <c r="Y96" i="29"/>
  <c r="U96" i="29"/>
  <c r="Y92" i="29"/>
  <c r="U92" i="29" s="1"/>
  <c r="Y88" i="29"/>
  <c r="Y42" i="29"/>
  <c r="S42" i="29" s="1"/>
  <c r="Y38" i="29"/>
  <c r="U38" i="29"/>
  <c r="Y30" i="29"/>
  <c r="Y27" i="29"/>
  <c r="Y22" i="29"/>
  <c r="S22" i="29" s="1"/>
  <c r="Y19" i="29"/>
  <c r="Y14" i="29"/>
  <c r="Y12" i="29"/>
  <c r="S12" i="29" s="1"/>
  <c r="Y7" i="29"/>
  <c r="S7" i="29" s="1"/>
  <c r="Y149" i="29"/>
  <c r="Y141" i="29"/>
  <c r="U141" i="29"/>
  <c r="Y110" i="29"/>
  <c r="S110" i="29"/>
  <c r="Y112" i="29"/>
  <c r="Y114" i="29"/>
  <c r="Y116" i="29"/>
  <c r="Y118" i="29"/>
  <c r="Y119" i="29"/>
  <c r="S119" i="29" s="1"/>
  <c r="Y121" i="29"/>
  <c r="Y123" i="29"/>
  <c r="S123" i="29" s="1"/>
  <c r="Y125" i="29"/>
  <c r="S125" i="29" s="1"/>
  <c r="Y127" i="29"/>
  <c r="Y129" i="29"/>
  <c r="Y131" i="29"/>
  <c r="U131" i="29" s="1"/>
  <c r="Y133" i="29"/>
  <c r="S133" i="29" s="1"/>
  <c r="Y135" i="29"/>
  <c r="U135" i="29"/>
  <c r="Y137" i="29"/>
  <c r="U137" i="29" s="1"/>
  <c r="Y139" i="29"/>
  <c r="S139" i="29" s="1"/>
  <c r="Y140" i="29"/>
  <c r="Y142" i="29"/>
  <c r="S142" i="29" s="1"/>
  <c r="Y144" i="29"/>
  <c r="Y146" i="29"/>
  <c r="S146" i="29" s="1"/>
  <c r="Y148" i="29"/>
  <c r="S148" i="29" s="1"/>
  <c r="K145" i="29"/>
  <c r="Q140" i="29"/>
  <c r="K140" i="29" s="1"/>
  <c r="M138" i="29"/>
  <c r="Q110" i="29"/>
  <c r="K110" i="29" s="1"/>
  <c r="K106" i="29"/>
  <c r="Q98" i="29"/>
  <c r="M98" i="29" s="1"/>
  <c r="M41" i="29"/>
  <c r="M149" i="29"/>
  <c r="Q137" i="29"/>
  <c r="K137" i="29" s="1"/>
  <c r="K130" i="29"/>
  <c r="Q129" i="29"/>
  <c r="M129" i="29"/>
  <c r="Q115" i="29"/>
  <c r="K115" i="29"/>
  <c r="Q107" i="29"/>
  <c r="M103" i="29"/>
  <c r="K99" i="29"/>
  <c r="Q96" i="29"/>
  <c r="M96" i="29" s="1"/>
  <c r="Q88" i="29"/>
  <c r="M88" i="29"/>
  <c r="M38" i="29"/>
  <c r="Q112" i="29"/>
  <c r="Q119" i="29"/>
  <c r="K119" i="29" s="1"/>
  <c r="Q123" i="29"/>
  <c r="K123" i="29" s="1"/>
  <c r="Q131" i="29"/>
  <c r="Q135" i="29"/>
  <c r="K135" i="29" s="1"/>
  <c r="Q139" i="29"/>
  <c r="Q146" i="29"/>
  <c r="K109" i="29"/>
  <c r="Q113" i="29"/>
  <c r="M113" i="29" s="1"/>
  <c r="Q120" i="29"/>
  <c r="K120" i="29"/>
  <c r="Q124" i="29"/>
  <c r="K124" i="29" s="1"/>
  <c r="M128" i="29"/>
  <c r="Q132" i="29"/>
  <c r="M132" i="29" s="1"/>
  <c r="Q136" i="29"/>
  <c r="Q143" i="29"/>
  <c r="M143" i="29" s="1"/>
  <c r="Q147" i="29"/>
  <c r="I149" i="29"/>
  <c r="E149" i="29" s="1"/>
  <c r="C138" i="29"/>
  <c r="I134" i="29"/>
  <c r="I122" i="29"/>
  <c r="C122" i="29" s="1"/>
  <c r="I103" i="29"/>
  <c r="I92" i="29"/>
  <c r="E88" i="29"/>
  <c r="I147" i="29"/>
  <c r="C147" i="29" s="1"/>
  <c r="I128" i="29"/>
  <c r="I117" i="29"/>
  <c r="I94" i="29"/>
  <c r="E94" i="29" s="1"/>
  <c r="I6" i="29"/>
  <c r="C6" i="29" s="1"/>
  <c r="I146" i="29"/>
  <c r="C146" i="29" s="1"/>
  <c r="I142" i="29"/>
  <c r="C142" i="29"/>
  <c r="E135" i="29"/>
  <c r="I131" i="29"/>
  <c r="E131" i="29" s="1"/>
  <c r="I127" i="29"/>
  <c r="C127" i="29" s="1"/>
  <c r="I123" i="29"/>
  <c r="E123" i="29" s="1"/>
  <c r="I116" i="29"/>
  <c r="E116" i="29" s="1"/>
  <c r="I112" i="29"/>
  <c r="C112" i="29" s="1"/>
  <c r="I104" i="29"/>
  <c r="E104" i="29"/>
  <c r="I100" i="29"/>
  <c r="C97" i="29"/>
  <c r="I93" i="29"/>
  <c r="I32" i="29"/>
  <c r="I148" i="29"/>
  <c r="I144" i="29"/>
  <c r="E144" i="29" s="1"/>
  <c r="I140" i="29"/>
  <c r="C140" i="29" s="1"/>
  <c r="C137" i="29"/>
  <c r="I143" i="29"/>
  <c r="I136" i="29"/>
  <c r="I120" i="29"/>
  <c r="C120" i="29" s="1"/>
  <c r="I113" i="29"/>
  <c r="E113" i="29" s="1"/>
  <c r="I105" i="29"/>
  <c r="I90" i="29"/>
  <c r="E10" i="29"/>
  <c r="I141" i="29"/>
  <c r="C141" i="29"/>
  <c r="I126" i="29"/>
  <c r="C126" i="29" s="1"/>
  <c r="E115" i="29"/>
  <c r="C111" i="29"/>
  <c r="I99" i="29"/>
  <c r="C96" i="29"/>
  <c r="I42" i="29"/>
  <c r="I129" i="29"/>
  <c r="I125" i="29"/>
  <c r="C125" i="29" s="1"/>
  <c r="I118" i="29"/>
  <c r="E118" i="29" s="1"/>
  <c r="I114" i="29"/>
  <c r="C114" i="29" s="1"/>
  <c r="E114" i="29"/>
  <c r="C106" i="29"/>
  <c r="I102" i="29"/>
  <c r="E102" i="29" s="1"/>
  <c r="E98" i="29"/>
  <c r="C95" i="29"/>
  <c r="I87" i="29"/>
  <c r="I11" i="29"/>
  <c r="C11" i="29" s="1"/>
  <c r="AS123" i="30"/>
  <c r="AS126" i="30"/>
  <c r="AS114" i="30"/>
  <c r="C99" i="30"/>
  <c r="AY102" i="29"/>
  <c r="S131" i="30"/>
  <c r="S42" i="30"/>
  <c r="AQ99" i="30"/>
  <c r="M8" i="30"/>
  <c r="BG34" i="30"/>
  <c r="U118" i="30"/>
  <c r="AK112" i="30"/>
  <c r="S19" i="30"/>
  <c r="E17" i="30"/>
  <c r="U6" i="30"/>
  <c r="AC22" i="30"/>
  <c r="M95" i="30"/>
  <c r="AS25" i="30"/>
  <c r="K5" i="30"/>
  <c r="AS119" i="30"/>
  <c r="E127" i="30"/>
  <c r="E117" i="30"/>
  <c r="AS39" i="30"/>
  <c r="BG10" i="30"/>
  <c r="BI106" i="30"/>
  <c r="BI29" i="30"/>
  <c r="AC23" i="30"/>
  <c r="S108" i="30"/>
  <c r="BI6" i="30"/>
  <c r="AA112" i="30"/>
  <c r="S130" i="30"/>
  <c r="AQ103" i="30"/>
  <c r="M92" i="30"/>
  <c r="AQ23" i="30"/>
  <c r="S15" i="30"/>
  <c r="U10" i="30"/>
  <c r="AC18" i="30"/>
  <c r="BA97" i="30"/>
  <c r="AA129" i="30"/>
  <c r="AA33" i="30"/>
  <c r="AQ118" i="30"/>
  <c r="K97" i="30"/>
  <c r="U8" i="30"/>
  <c r="BI101" i="30"/>
  <c r="AA42" i="30"/>
  <c r="BI95" i="30"/>
  <c r="BI87" i="30"/>
  <c r="S129" i="30"/>
  <c r="K109" i="30"/>
  <c r="AY38" i="30"/>
  <c r="E28" i="30"/>
  <c r="AK22" i="30"/>
  <c r="AC131" i="30"/>
  <c r="BI19" i="30"/>
  <c r="AC17" i="30"/>
  <c r="E8" i="30"/>
  <c r="BA142" i="30"/>
  <c r="AA25" i="30"/>
  <c r="AY147" i="30"/>
  <c r="S137" i="30"/>
  <c r="S133" i="30"/>
  <c r="M122" i="30"/>
  <c r="S114" i="30"/>
  <c r="E123" i="30"/>
  <c r="AK119" i="30"/>
  <c r="E102" i="30"/>
  <c r="M93" i="30"/>
  <c r="E101" i="30"/>
  <c r="AQ97" i="30"/>
  <c r="S17" i="30"/>
  <c r="AC130" i="30"/>
  <c r="AC108" i="30"/>
  <c r="AC103" i="30"/>
  <c r="BA37" i="30"/>
  <c r="AC89" i="30"/>
  <c r="BI31" i="30"/>
  <c r="AA119" i="30"/>
  <c r="BA32" i="30"/>
  <c r="BA141" i="30"/>
  <c r="U135" i="30"/>
  <c r="U41" i="30"/>
  <c r="S122" i="30"/>
  <c r="AY94" i="30"/>
  <c r="AK35" i="30"/>
  <c r="AY23" i="30"/>
  <c r="AC95" i="30"/>
  <c r="BG41" i="30"/>
  <c r="C27" i="30"/>
  <c r="AC19" i="30"/>
  <c r="M12" i="30"/>
  <c r="BA139" i="30"/>
  <c r="BG37" i="30"/>
  <c r="BA100" i="30"/>
  <c r="AY145" i="30"/>
  <c r="E134" i="30"/>
  <c r="AY103" i="30"/>
  <c r="K19" i="30"/>
  <c r="AC98" i="30"/>
  <c r="U89" i="29"/>
  <c r="BA117" i="29"/>
  <c r="S40" i="29"/>
  <c r="AY94" i="29"/>
  <c r="AY30" i="29"/>
  <c r="AY7" i="29"/>
  <c r="AY126" i="29"/>
  <c r="S139" i="30"/>
  <c r="AK135" i="30"/>
  <c r="K4" i="30"/>
  <c r="AY149" i="30"/>
  <c r="AY144" i="30"/>
  <c r="AK136" i="30"/>
  <c r="AQ134" i="30"/>
  <c r="AS109" i="30"/>
  <c r="M99" i="30"/>
  <c r="M39" i="30"/>
  <c r="AK29" i="30"/>
  <c r="E23" i="30"/>
  <c r="AK18" i="30"/>
  <c r="AC105" i="30"/>
  <c r="C43" i="30"/>
  <c r="U5" i="30"/>
  <c r="AY140" i="30"/>
  <c r="AY138" i="30"/>
  <c r="S136" i="30"/>
  <c r="AK139" i="30"/>
  <c r="AQ130" i="30"/>
  <c r="AS121" i="30"/>
  <c r="AY99" i="30"/>
  <c r="E44" i="30"/>
  <c r="K40" i="30"/>
  <c r="AK27" i="30"/>
  <c r="C129" i="30"/>
  <c r="AC121" i="30"/>
  <c r="AI15" i="30"/>
  <c r="E136" i="30"/>
  <c r="AQ24" i="30"/>
  <c r="AA7" i="30"/>
  <c r="BI134" i="30"/>
  <c r="AI21" i="30"/>
  <c r="E139" i="30"/>
  <c r="S115" i="30"/>
  <c r="AK122" i="30"/>
  <c r="S107" i="30"/>
  <c r="AY104" i="30"/>
  <c r="AY92" i="30"/>
  <c r="AY34" i="30"/>
  <c r="AY31" i="30"/>
  <c r="K96" i="30"/>
  <c r="K23" i="30"/>
  <c r="S21" i="30"/>
  <c r="S16" i="30"/>
  <c r="AI14" i="30"/>
  <c r="AA8" i="30"/>
  <c r="AI6" i="30"/>
  <c r="AC118" i="30"/>
  <c r="AC115" i="30"/>
  <c r="AC110" i="30"/>
  <c r="AC93" i="30"/>
  <c r="AA96" i="30"/>
  <c r="AI44" i="30"/>
  <c r="BI36" i="30"/>
  <c r="AY8" i="30"/>
  <c r="U145" i="30"/>
  <c r="U147" i="30"/>
  <c r="M119" i="30"/>
  <c r="E121" i="30"/>
  <c r="BI126" i="30"/>
  <c r="AK130" i="30"/>
  <c r="M126" i="30"/>
  <c r="K125" i="30"/>
  <c r="AQ122" i="30"/>
  <c r="E108" i="30"/>
  <c r="S105" i="30"/>
  <c r="AY96" i="30"/>
  <c r="AQ101" i="30"/>
  <c r="AQ31" i="30"/>
  <c r="C10" i="30"/>
  <c r="BG11" i="30"/>
  <c r="BI118" i="30"/>
  <c r="BI115" i="30"/>
  <c r="BG40" i="30"/>
  <c r="BI33" i="30"/>
  <c r="AC21" i="30"/>
  <c r="BA129" i="30"/>
  <c r="AY101" i="29"/>
  <c r="AC99" i="29"/>
  <c r="AS105" i="29"/>
  <c r="BA112" i="29"/>
  <c r="AY128" i="29"/>
  <c r="AA108" i="29"/>
  <c r="AY118" i="29"/>
  <c r="AQ18" i="29"/>
  <c r="BI106" i="29"/>
  <c r="BI128" i="29"/>
  <c r="AQ120" i="29"/>
  <c r="BI119" i="29"/>
  <c r="AY35" i="29"/>
  <c r="AK124" i="29"/>
  <c r="BA109" i="29"/>
  <c r="AI100" i="29"/>
  <c r="S106" i="29"/>
  <c r="AY14" i="29"/>
  <c r="BG112" i="29"/>
  <c r="BG120" i="29"/>
  <c r="AY116" i="29"/>
  <c r="AQ114" i="29"/>
  <c r="AC103" i="29"/>
  <c r="AS129" i="29"/>
  <c r="AY9" i="29"/>
  <c r="AY39" i="29"/>
  <c r="AC35" i="29"/>
  <c r="BI89" i="29"/>
  <c r="AA93" i="29"/>
  <c r="AQ137" i="29"/>
  <c r="AK101" i="29"/>
  <c r="BA120" i="29"/>
  <c r="AS106" i="29"/>
  <c r="AA6" i="29"/>
  <c r="S4" i="29"/>
  <c r="BA99" i="29"/>
  <c r="AQ125" i="29"/>
  <c r="U113" i="29"/>
  <c r="U136" i="29"/>
  <c r="AI105" i="29"/>
  <c r="S117" i="29"/>
  <c r="S104" i="29"/>
  <c r="BG127" i="29"/>
  <c r="AY89" i="29"/>
  <c r="AY113" i="29"/>
  <c r="S91" i="29"/>
  <c r="U124" i="29"/>
  <c r="BG97" i="29"/>
  <c r="AS148" i="30"/>
  <c r="AY136" i="30"/>
  <c r="K130" i="30"/>
  <c r="AY126" i="30"/>
  <c r="K103" i="30"/>
  <c r="S90" i="30"/>
  <c r="M88" i="30"/>
  <c r="AY42" i="30"/>
  <c r="S40" i="30"/>
  <c r="AK92" i="30"/>
  <c r="AQ42" i="30"/>
  <c r="AY25" i="30"/>
  <c r="AY19" i="30"/>
  <c r="AS16" i="30"/>
  <c r="M15" i="30"/>
  <c r="AI12" i="30"/>
  <c r="AI7" i="30"/>
  <c r="BI125" i="30"/>
  <c r="AI123" i="30"/>
  <c r="C112" i="30"/>
  <c r="BI105" i="30"/>
  <c r="BG18" i="30"/>
  <c r="C36" i="30"/>
  <c r="BG93" i="30"/>
  <c r="U143" i="30"/>
  <c r="BA118" i="30"/>
  <c r="BG99" i="30"/>
  <c r="U100" i="30"/>
  <c r="BA121" i="30"/>
  <c r="BA123" i="30"/>
  <c r="U97" i="30"/>
  <c r="AY131" i="30"/>
  <c r="E137" i="30"/>
  <c r="E131" i="30"/>
  <c r="AK116" i="30"/>
  <c r="AQ105" i="30"/>
  <c r="AS108" i="30"/>
  <c r="AY36" i="30"/>
  <c r="E33" i="30"/>
  <c r="BI91" i="30"/>
  <c r="S4" i="30"/>
  <c r="S149" i="30"/>
  <c r="AK133" i="30"/>
  <c r="AS127" i="30"/>
  <c r="AY110" i="30"/>
  <c r="AK110" i="30"/>
  <c r="AS91" i="30"/>
  <c r="AS43" i="30"/>
  <c r="AC141" i="30"/>
  <c r="BI122" i="30"/>
  <c r="BI96" i="30"/>
  <c r="BA134" i="30"/>
  <c r="AI127" i="30"/>
  <c r="BG140" i="30"/>
  <c r="BA107" i="30"/>
  <c r="BA16" i="30"/>
  <c r="AY12" i="30"/>
  <c r="BA12" i="30"/>
  <c r="M120" i="30"/>
  <c r="K120" i="30"/>
  <c r="K133" i="30"/>
  <c r="M133" i="30"/>
  <c r="C126" i="30"/>
  <c r="E126" i="30"/>
  <c r="AI105" i="30"/>
  <c r="AK105" i="30"/>
  <c r="AK131" i="30"/>
  <c r="AS104" i="30"/>
  <c r="AS149" i="30"/>
  <c r="AQ149" i="30"/>
  <c r="M137" i="30"/>
  <c r="K137" i="30"/>
  <c r="AS110" i="30"/>
  <c r="E109" i="30"/>
  <c r="C109" i="30"/>
  <c r="M108" i="30"/>
  <c r="K108" i="30"/>
  <c r="AY5" i="30"/>
  <c r="BA5" i="30"/>
  <c r="M118" i="30"/>
  <c r="K129" i="30"/>
  <c r="M129" i="30"/>
  <c r="AS106" i="30"/>
  <c r="C130" i="30"/>
  <c r="C114" i="30"/>
  <c r="E114" i="30"/>
  <c r="AI103" i="30"/>
  <c r="AK103" i="30"/>
  <c r="U13" i="30"/>
  <c r="S12" i="30"/>
  <c r="U12" i="30"/>
  <c r="S146" i="30"/>
  <c r="S144" i="30"/>
  <c r="AY133" i="30"/>
  <c r="AK144" i="30"/>
  <c r="AY122" i="30"/>
  <c r="S104" i="30"/>
  <c r="S38" i="30"/>
  <c r="AS36" i="30"/>
  <c r="AY33" i="30"/>
  <c r="K24" i="30"/>
  <c r="K20" i="30"/>
  <c r="AI4" i="30"/>
  <c r="BI112" i="30"/>
  <c r="BI111" i="30"/>
  <c r="AC99" i="30"/>
  <c r="K10" i="30"/>
  <c r="AC91" i="30"/>
  <c r="AC29" i="30"/>
  <c r="BA112" i="30"/>
  <c r="BG127" i="30"/>
  <c r="S141" i="30"/>
  <c r="AY130" i="30"/>
  <c r="M127" i="30"/>
  <c r="AY115" i="30"/>
  <c r="AQ120" i="30"/>
  <c r="M33" i="30"/>
  <c r="AK94" i="30"/>
  <c r="E42" i="30"/>
  <c r="K21" i="30"/>
  <c r="AY20" i="30"/>
  <c r="AK17" i="30"/>
  <c r="BI135" i="30"/>
  <c r="BI103" i="30"/>
  <c r="BI15" i="30"/>
  <c r="AS13" i="30"/>
  <c r="AY10" i="30"/>
  <c r="E148" i="30"/>
  <c r="K27" i="30"/>
  <c r="E19" i="30"/>
  <c r="AC14" i="30"/>
  <c r="BI8" i="30"/>
  <c r="BI131" i="30"/>
  <c r="AC123" i="30"/>
  <c r="AC116" i="30"/>
  <c r="BI108" i="30"/>
  <c r="AC107" i="30"/>
  <c r="AC102" i="30"/>
  <c r="AC40" i="30"/>
  <c r="AC36" i="30"/>
  <c r="BI17" i="30"/>
  <c r="AC15" i="30"/>
  <c r="AA26" i="30"/>
  <c r="BI22" i="30"/>
  <c r="BG133" i="30"/>
  <c r="AA88" i="30"/>
  <c r="BG42" i="30"/>
  <c r="K143" i="30"/>
  <c r="M35" i="30"/>
  <c r="AS141" i="30"/>
  <c r="AS112" i="30"/>
  <c r="K105" i="30"/>
  <c r="M38" i="30"/>
  <c r="AK99" i="30"/>
  <c r="AQ92" i="30"/>
  <c r="AK43" i="30"/>
  <c r="K17" i="30"/>
  <c r="AA10" i="30"/>
  <c r="AC126" i="30"/>
  <c r="AC122" i="30"/>
  <c r="AC101" i="30"/>
  <c r="BI89" i="30"/>
  <c r="C18" i="30"/>
  <c r="AA114" i="30"/>
  <c r="AA92" i="30"/>
  <c r="AA127" i="30"/>
  <c r="BG27" i="30"/>
  <c r="AQ10" i="30"/>
  <c r="AK145" i="30"/>
  <c r="K140" i="30"/>
  <c r="AK137" i="30"/>
  <c r="AQ117" i="30"/>
  <c r="BI148" i="30"/>
  <c r="AI118" i="30"/>
  <c r="C116" i="30"/>
  <c r="AI114" i="30"/>
  <c r="AY6" i="30"/>
  <c r="AA111" i="30"/>
  <c r="AA34" i="30"/>
  <c r="AC35" i="30"/>
  <c r="AS138" i="30"/>
  <c r="M123" i="30"/>
  <c r="M104" i="30"/>
  <c r="M30" i="30"/>
  <c r="AQ33" i="30"/>
  <c r="AS20" i="30"/>
  <c r="M16" i="30"/>
  <c r="AC144" i="30"/>
  <c r="BI123" i="30"/>
  <c r="BI116" i="30"/>
  <c r="AI90" i="30"/>
  <c r="AC31" i="30"/>
  <c r="AI25" i="30"/>
  <c r="AI23" i="30"/>
  <c r="AS137" i="30"/>
  <c r="M135" i="30"/>
  <c r="AK134" i="30"/>
  <c r="AK129" i="30"/>
  <c r="AK126" i="30"/>
  <c r="AK121" i="30"/>
  <c r="AK113" i="30"/>
  <c r="AK108" i="30"/>
  <c r="M89" i="30"/>
  <c r="AQ100" i="30"/>
  <c r="E94" i="30"/>
  <c r="AQ87" i="30"/>
  <c r="E22" i="30"/>
  <c r="BA13" i="30"/>
  <c r="AI143" i="30"/>
  <c r="AI96" i="30"/>
  <c r="C39" i="30"/>
  <c r="E9" i="30"/>
  <c r="AS95" i="30"/>
  <c r="AK101" i="30"/>
  <c r="AQ29" i="30"/>
  <c r="AK19" i="30"/>
  <c r="BI14" i="30"/>
  <c r="BA9" i="30"/>
  <c r="C143" i="30"/>
  <c r="AI98" i="30"/>
  <c r="E119" i="30"/>
  <c r="E41" i="30"/>
  <c r="AS4" i="30"/>
  <c r="AK147" i="30"/>
  <c r="S27" i="30"/>
  <c r="M141" i="30"/>
  <c r="K146" i="30"/>
  <c r="E144" i="30"/>
  <c r="AK107" i="30"/>
  <c r="S95" i="30"/>
  <c r="AQ90" i="30"/>
  <c r="AA6" i="30"/>
  <c r="BI90" i="30"/>
  <c r="C24" i="30"/>
  <c r="BG120" i="30"/>
  <c r="E98" i="30"/>
  <c r="BI145" i="30"/>
  <c r="AS142" i="30"/>
  <c r="E149" i="30"/>
  <c r="K145" i="30"/>
  <c r="E132" i="30"/>
  <c r="K102" i="30"/>
  <c r="E89" i="30"/>
  <c r="AS17" i="30"/>
  <c r="AI148" i="30"/>
  <c r="C95" i="30"/>
  <c r="AC41" i="30"/>
  <c r="AS144" i="30"/>
  <c r="S36" i="30"/>
  <c r="U37" i="30"/>
  <c r="AK146" i="30"/>
  <c r="K124" i="30"/>
  <c r="E97" i="30"/>
  <c r="K18" i="30"/>
  <c r="AC113" i="30"/>
  <c r="C111" i="30"/>
  <c r="BG100" i="30"/>
  <c r="U93" i="30"/>
  <c r="AS124" i="30"/>
  <c r="S98" i="30"/>
  <c r="E141" i="30"/>
  <c r="AK128" i="30"/>
  <c r="M98" i="30"/>
  <c r="AC43" i="30"/>
  <c r="C34" i="30"/>
  <c r="AA132" i="30"/>
  <c r="AA124" i="30"/>
  <c r="BG138" i="30"/>
  <c r="AA138" i="30"/>
  <c r="E146" i="30"/>
  <c r="AS128" i="30"/>
  <c r="AK106" i="30"/>
  <c r="S102" i="30"/>
  <c r="M26" i="30"/>
  <c r="AQ14" i="30"/>
  <c r="AC142" i="30"/>
  <c r="AI140" i="30"/>
  <c r="C106" i="30"/>
  <c r="AC94" i="30"/>
  <c r="S14" i="30"/>
  <c r="AI91" i="30"/>
  <c r="AC87" i="30"/>
  <c r="AS7" i="30"/>
  <c r="BG144" i="30"/>
  <c r="U128" i="30"/>
  <c r="BG117" i="30"/>
  <c r="M37" i="30"/>
  <c r="U7" i="30"/>
  <c r="K9" i="30"/>
  <c r="AS145" i="30"/>
  <c r="E142" i="30"/>
  <c r="K136" i="30"/>
  <c r="AS32" i="30"/>
  <c r="BA4" i="30"/>
  <c r="BG39" i="30"/>
  <c r="U120" i="30"/>
  <c r="E138" i="30"/>
  <c r="AK111" i="30"/>
  <c r="S35" i="30"/>
  <c r="E91" i="30"/>
  <c r="E87" i="30"/>
  <c r="AI9" i="30"/>
  <c r="C124" i="30"/>
  <c r="C115" i="30"/>
  <c r="C107" i="30"/>
  <c r="AQ9" i="30"/>
  <c r="AC38" i="30"/>
  <c r="M11" i="30"/>
  <c r="U117" i="30"/>
  <c r="BA40" i="30"/>
  <c r="AS94" i="30"/>
  <c r="AY18" i="30"/>
  <c r="AA5" i="30"/>
  <c r="AC136" i="30"/>
  <c r="AC97" i="30"/>
  <c r="U33" i="30"/>
  <c r="BA124" i="30"/>
  <c r="K115" i="30"/>
  <c r="K107" i="30"/>
  <c r="S91" i="30"/>
  <c r="AY43" i="30"/>
  <c r="M41" i="30"/>
  <c r="S39" i="30"/>
  <c r="AQ98" i="30"/>
  <c r="AQ30" i="30"/>
  <c r="AQ22" i="30"/>
  <c r="AA13" i="30"/>
  <c r="BA87" i="30"/>
  <c r="BG26" i="30"/>
  <c r="AI89" i="30"/>
  <c r="AC20" i="30"/>
  <c r="BG146" i="30"/>
  <c r="BG142" i="30"/>
  <c r="BG30" i="30"/>
  <c r="AY132" i="30"/>
  <c r="AQ147" i="30"/>
  <c r="AQ143" i="30"/>
  <c r="AQ136" i="30"/>
  <c r="AY102" i="30"/>
  <c r="AY98" i="30"/>
  <c r="M94" i="30"/>
  <c r="AS41" i="30"/>
  <c r="AY35" i="30"/>
  <c r="S32" i="30"/>
  <c r="AK100" i="30"/>
  <c r="AK97" i="30"/>
  <c r="AK93" i="30"/>
  <c r="AK88" i="30"/>
  <c r="AK87" i="30"/>
  <c r="AK34" i="30"/>
  <c r="AK30" i="30"/>
  <c r="S29" i="30"/>
  <c r="AY26" i="30"/>
  <c r="S22" i="30"/>
  <c r="BA7" i="30"/>
  <c r="AC146" i="30"/>
  <c r="BI132" i="30"/>
  <c r="BI128" i="30"/>
  <c r="BI124" i="30"/>
  <c r="BA89" i="30"/>
  <c r="BI28" i="30"/>
  <c r="BI24" i="30"/>
  <c r="AY11" i="30"/>
  <c r="BA128" i="30"/>
  <c r="BA120" i="30"/>
  <c r="BA117" i="30"/>
  <c r="AA100" i="30"/>
  <c r="BA95" i="30"/>
  <c r="AA16" i="30"/>
  <c r="E13" i="30"/>
  <c r="AS111" i="30"/>
  <c r="M28" i="30"/>
  <c r="BI147" i="30"/>
  <c r="AQ34" i="30"/>
  <c r="AA4" i="30"/>
  <c r="BI139" i="30"/>
  <c r="U30" i="30"/>
  <c r="AK132" i="30"/>
  <c r="AY91" i="30"/>
  <c r="S31" i="30"/>
  <c r="S28" i="30"/>
  <c r="AS6" i="30"/>
  <c r="AS89" i="29"/>
  <c r="AQ117" i="29"/>
  <c r="AI93" i="29"/>
  <c r="S87" i="29"/>
  <c r="S29" i="29"/>
  <c r="BI125" i="29"/>
  <c r="BG117" i="29"/>
  <c r="BA96" i="29"/>
  <c r="AC91" i="29"/>
  <c r="S26" i="29"/>
  <c r="M148" i="29"/>
  <c r="S36" i="29"/>
  <c r="S132" i="29"/>
  <c r="S145" i="29"/>
  <c r="AY19" i="29"/>
  <c r="AK6" i="29"/>
  <c r="AY123" i="29"/>
  <c r="U108" i="29"/>
  <c r="S28" i="29"/>
  <c r="BI108" i="29"/>
  <c r="AY21" i="29"/>
  <c r="AQ108" i="29"/>
  <c r="BA36" i="29"/>
  <c r="S122" i="29"/>
  <c r="BA134" i="29"/>
  <c r="S130" i="29"/>
  <c r="BG136" i="29"/>
  <c r="AK133" i="29"/>
  <c r="BI100" i="29"/>
  <c r="BI139" i="29"/>
  <c r="AS101" i="29"/>
  <c r="AI139" i="29"/>
  <c r="E125" i="29"/>
  <c r="C88" i="29"/>
  <c r="BA124" i="29"/>
  <c r="U138" i="29"/>
  <c r="BG142" i="29"/>
  <c r="AY31" i="29"/>
  <c r="AY146" i="29"/>
  <c r="BG143" i="29"/>
  <c r="BA88" i="29"/>
  <c r="AI140" i="29"/>
  <c r="AC131" i="29"/>
  <c r="U100" i="29"/>
  <c r="C115" i="29"/>
  <c r="AY141" i="29"/>
  <c r="C131" i="29"/>
  <c r="AY100" i="29"/>
  <c r="AY139" i="29"/>
  <c r="BA127" i="29"/>
  <c r="AK120" i="29"/>
  <c r="AA105" i="29"/>
  <c r="AQ96" i="29"/>
  <c r="BI96" i="29"/>
  <c r="C26" i="29"/>
  <c r="E126" i="29"/>
  <c r="C89" i="29"/>
  <c r="AQ119" i="29"/>
  <c r="AS119" i="29"/>
  <c r="AQ103" i="29"/>
  <c r="K132" i="29"/>
  <c r="E96" i="29"/>
  <c r="K88" i="29"/>
  <c r="E130" i="29"/>
  <c r="BI137" i="29"/>
  <c r="AY18" i="29"/>
  <c r="AA147" i="29"/>
  <c r="K103" i="29"/>
  <c r="C135" i="29"/>
  <c r="AQ143" i="29"/>
  <c r="C91" i="29"/>
  <c r="E121" i="29"/>
  <c r="M144" i="29"/>
  <c r="K144" i="29"/>
  <c r="M91" i="29"/>
  <c r="S127" i="29"/>
  <c r="U112" i="29"/>
  <c r="S112" i="29"/>
  <c r="AK148" i="29"/>
  <c r="AK110" i="29"/>
  <c r="AI110" i="29"/>
  <c r="AQ112" i="29"/>
  <c r="BA135" i="29"/>
  <c r="BG113" i="29"/>
  <c r="BG87" i="29"/>
  <c r="BI147" i="29"/>
  <c r="AQ136" i="29"/>
  <c r="AK106" i="29"/>
  <c r="AK129" i="29"/>
  <c r="AQ127" i="29"/>
  <c r="AC141" i="29"/>
  <c r="U139" i="29"/>
  <c r="E34" i="29"/>
  <c r="AY34" i="29"/>
  <c r="C145" i="29"/>
  <c r="AY121" i="29"/>
  <c r="AY133" i="29"/>
  <c r="C113" i="29"/>
  <c r="U12" i="29"/>
  <c r="S135" i="29"/>
  <c r="BI122" i="29"/>
  <c r="AA136" i="29"/>
  <c r="K138" i="29"/>
  <c r="E16" i="29"/>
  <c r="E119" i="29"/>
  <c r="C101" i="29"/>
  <c r="C132" i="29"/>
  <c r="E132" i="29"/>
  <c r="E122" i="29"/>
  <c r="K117" i="29"/>
  <c r="M142" i="29"/>
  <c r="K121" i="29"/>
  <c r="K125" i="29"/>
  <c r="S14" i="29"/>
  <c r="U30" i="29"/>
  <c r="S30" i="29"/>
  <c r="AC114" i="29"/>
  <c r="AA114" i="29"/>
  <c r="AC132" i="29"/>
  <c r="AK102" i="29"/>
  <c r="BG145" i="29"/>
  <c r="BI145" i="29"/>
  <c r="BI141" i="29"/>
  <c r="BG130" i="29"/>
  <c r="BI130" i="29"/>
  <c r="AK111" i="29"/>
  <c r="BI138" i="29"/>
  <c r="U121" i="29"/>
  <c r="S121" i="29"/>
  <c r="AA122" i="29"/>
  <c r="AQ102" i="29"/>
  <c r="AS122" i="29"/>
  <c r="E110" i="29"/>
  <c r="C136" i="29"/>
  <c r="E136" i="29"/>
  <c r="C144" i="29"/>
  <c r="C116" i="29"/>
  <c r="E146" i="29"/>
  <c r="C94" i="29"/>
  <c r="E128" i="29"/>
  <c r="C128" i="29"/>
  <c r="K131" i="29"/>
  <c r="M131" i="29"/>
  <c r="K26" i="29"/>
  <c r="M134" i="29"/>
  <c r="K134" i="29"/>
  <c r="U133" i="29"/>
  <c r="S118" i="29"/>
  <c r="U118" i="29"/>
  <c r="S99" i="29"/>
  <c r="U99" i="29"/>
  <c r="AC139" i="29"/>
  <c r="AA123" i="29"/>
  <c r="AC126" i="29"/>
  <c r="AA111" i="29"/>
  <c r="AC111" i="29"/>
  <c r="AI146" i="29"/>
  <c r="AK116" i="29"/>
  <c r="AI116" i="29"/>
  <c r="AK98" i="29"/>
  <c r="BI135" i="29"/>
  <c r="BG135" i="29"/>
  <c r="BI123" i="29"/>
  <c r="BI107" i="29"/>
  <c r="BG107" i="29"/>
  <c r="BA97" i="29"/>
  <c r="AI88" i="29"/>
  <c r="AK121" i="29"/>
  <c r="AK136" i="29"/>
  <c r="AQ142" i="29"/>
  <c r="AI118" i="29"/>
  <c r="AC146" i="29"/>
  <c r="M120" i="29"/>
  <c r="E95" i="29"/>
  <c r="C98" i="29"/>
  <c r="AY137" i="29"/>
  <c r="K129" i="29"/>
  <c r="C149" i="29"/>
  <c r="S27" i="29"/>
  <c r="U125" i="29"/>
  <c r="K127" i="29"/>
  <c r="C124" i="29"/>
  <c r="AQ138" i="29"/>
  <c r="AA117" i="29"/>
  <c r="K149" i="29"/>
  <c r="C104" i="29"/>
  <c r="AI90" i="29"/>
  <c r="AK90" i="29"/>
  <c r="AI117" i="29"/>
  <c r="AK117" i="29"/>
  <c r="AC90" i="29"/>
  <c r="AA101" i="29"/>
  <c r="AC101" i="29"/>
  <c r="S11" i="29"/>
  <c r="U95" i="29"/>
  <c r="S95" i="29"/>
  <c r="AI97" i="29"/>
  <c r="AI104" i="29"/>
  <c r="AQ93" i="29"/>
  <c r="K118" i="29"/>
  <c r="S23" i="29"/>
  <c r="K108" i="29"/>
  <c r="BI38" i="29"/>
  <c r="E87" i="29"/>
  <c r="C87" i="29"/>
  <c r="C90" i="29"/>
  <c r="E90" i="29"/>
  <c r="K92" i="29"/>
  <c r="M92" i="29"/>
  <c r="M110" i="29"/>
  <c r="U144" i="29"/>
  <c r="S144" i="29"/>
  <c r="U129" i="29"/>
  <c r="S129" i="29"/>
  <c r="S19" i="29"/>
  <c r="S92" i="29"/>
  <c r="AC127" i="29"/>
  <c r="AA127" i="29"/>
  <c r="AI142" i="29"/>
  <c r="AK127" i="29"/>
  <c r="AI127" i="29"/>
  <c r="AI91" i="29"/>
  <c r="AK91" i="29"/>
  <c r="AS131" i="29"/>
  <c r="AQ131" i="29"/>
  <c r="AQ107" i="29"/>
  <c r="AS107" i="29"/>
  <c r="BA143" i="29"/>
  <c r="AY143" i="29"/>
  <c r="AY132" i="29"/>
  <c r="BI144" i="29"/>
  <c r="BG144" i="29"/>
  <c r="BG140" i="29"/>
  <c r="BI140" i="29"/>
  <c r="BI133" i="29"/>
  <c r="AQ20" i="29"/>
  <c r="AY41" i="29"/>
  <c r="AA138" i="29"/>
  <c r="AS94" i="29"/>
  <c r="S15" i="29"/>
  <c r="AC145" i="29"/>
  <c r="AA135" i="29"/>
  <c r="M87" i="29"/>
  <c r="M101" i="29"/>
  <c r="K101" i="29"/>
  <c r="M126" i="29"/>
  <c r="K126" i="29"/>
  <c r="K113" i="29"/>
  <c r="K143" i="29"/>
  <c r="E137" i="29"/>
  <c r="AY12" i="29"/>
  <c r="AK89" i="29"/>
  <c r="BG103" i="29"/>
  <c r="BI103" i="29"/>
  <c r="AY114" i="29"/>
  <c r="BA114" i="29"/>
  <c r="AK115" i="29"/>
  <c r="AI115" i="29"/>
  <c r="AI128" i="29"/>
  <c r="AK128" i="29"/>
  <c r="AS43" i="29"/>
  <c r="BA115" i="29"/>
  <c r="AY115" i="29"/>
  <c r="C102" i="29"/>
  <c r="C118" i="29"/>
  <c r="E133" i="29"/>
  <c r="C133" i="29"/>
  <c r="E120" i="29"/>
  <c r="E93" i="29"/>
  <c r="C93" i="29"/>
  <c r="C108" i="29"/>
  <c r="E108" i="29"/>
  <c r="C123" i="29"/>
  <c r="E139" i="29"/>
  <c r="C139" i="29"/>
  <c r="C109" i="29"/>
  <c r="E109" i="29"/>
  <c r="E103" i="29"/>
  <c r="C103" i="29"/>
  <c r="E134" i="29"/>
  <c r="C134" i="29"/>
  <c r="K139" i="29"/>
  <c r="M139" i="29"/>
  <c r="M123" i="29"/>
  <c r="K107" i="29"/>
  <c r="M107" i="29"/>
  <c r="K122" i="29"/>
  <c r="M122" i="29"/>
  <c r="S137" i="29"/>
  <c r="U149" i="29"/>
  <c r="S149" i="29"/>
  <c r="S107" i="29"/>
  <c r="U107" i="29"/>
  <c r="U134" i="29"/>
  <c r="S134" i="29"/>
  <c r="AA142" i="29"/>
  <c r="AC142" i="29"/>
  <c r="AC112" i="29"/>
  <c r="AA112" i="29"/>
  <c r="AK135" i="29"/>
  <c r="AI135" i="29"/>
  <c r="AK119" i="29"/>
  <c r="AI119" i="29"/>
  <c r="AK112" i="29"/>
  <c r="AI112" i="29"/>
  <c r="AQ149" i="29"/>
  <c r="AS149" i="29"/>
  <c r="AQ134" i="29"/>
  <c r="AQ98" i="29"/>
  <c r="AS98" i="29"/>
  <c r="AQ146" i="29"/>
  <c r="AQ116" i="29"/>
  <c r="BA147" i="29"/>
  <c r="AY136" i="29"/>
  <c r="BA136" i="29"/>
  <c r="BG148" i="29"/>
  <c r="BG129" i="29"/>
  <c r="BI129" i="29"/>
  <c r="BG102" i="29"/>
  <c r="BI102" i="29"/>
  <c r="S114" i="29"/>
  <c r="AY93" i="29"/>
  <c r="BI14" i="29"/>
  <c r="AA125" i="29"/>
  <c r="AS88" i="29"/>
  <c r="AS115" i="29"/>
  <c r="AK113" i="29"/>
  <c r="M109" i="29"/>
  <c r="E140" i="29"/>
  <c r="E111" i="29"/>
  <c r="E141" i="29"/>
  <c r="S96" i="29"/>
  <c r="M89" i="29"/>
  <c r="BI88" i="29"/>
  <c r="AY42" i="29"/>
  <c r="M141" i="29"/>
  <c r="E97" i="29"/>
  <c r="E112" i="29"/>
  <c r="E127" i="29"/>
  <c r="E142" i="29"/>
  <c r="S5" i="29"/>
  <c r="BG118" i="29"/>
  <c r="AQ90" i="29"/>
  <c r="AK30" i="29"/>
  <c r="AI107" i="29"/>
  <c r="AK114" i="29"/>
  <c r="AQ30" i="29"/>
  <c r="AA137" i="29"/>
  <c r="AA121" i="29"/>
  <c r="AQ123" i="29"/>
  <c r="AQ139" i="29"/>
  <c r="AI137" i="29"/>
  <c r="AC109" i="29"/>
  <c r="AC113" i="29"/>
  <c r="AC124" i="29"/>
  <c r="AC128" i="29"/>
  <c r="AC143" i="29"/>
  <c r="BG126" i="29"/>
  <c r="AY98" i="29"/>
  <c r="AY140" i="29"/>
  <c r="S8" i="29"/>
  <c r="S111" i="29"/>
  <c r="S126" i="29"/>
  <c r="S141" i="29"/>
  <c r="K100" i="29"/>
  <c r="AQ111" i="29"/>
  <c r="AQ126" i="29"/>
  <c r="AQ141" i="29"/>
  <c r="AY107" i="29"/>
  <c r="AY130" i="29"/>
  <c r="AY138" i="29"/>
  <c r="AY145" i="29"/>
  <c r="M99" i="29"/>
  <c r="M115" i="29"/>
  <c r="M130" i="29"/>
  <c r="M145" i="29"/>
  <c r="K23" i="29"/>
  <c r="K96" i="29"/>
  <c r="AK126" i="29"/>
  <c r="AA140" i="29"/>
  <c r="AA110" i="29"/>
  <c r="AS130" i="29"/>
  <c r="AS145" i="29"/>
  <c r="M94" i="29"/>
  <c r="M124" i="29"/>
  <c r="K102" i="29"/>
  <c r="E38" i="29"/>
  <c r="S38" i="29"/>
  <c r="M104" i="29"/>
  <c r="M135" i="29"/>
  <c r="AY20" i="29"/>
  <c r="AQ91" i="29"/>
  <c r="AA148" i="29"/>
  <c r="AA133" i="29"/>
  <c r="BG134" i="29"/>
  <c r="AY91" i="29"/>
  <c r="AY148" i="29"/>
  <c r="S31" i="29"/>
  <c r="S88" i="29"/>
  <c r="S103" i="29"/>
  <c r="E7" i="30"/>
  <c r="E6" i="30"/>
  <c r="C5" i="30"/>
  <c r="E6" i="29"/>
  <c r="C6" i="9"/>
  <c r="D6" i="9"/>
  <c r="F8" i="27"/>
  <c r="E8" i="27"/>
  <c r="D3" i="26"/>
  <c r="E3" i="26"/>
  <c r="F3" i="26"/>
  <c r="D4" i="26"/>
  <c r="E4" i="26"/>
  <c r="F4" i="26"/>
  <c r="D5" i="26"/>
  <c r="E5" i="26"/>
  <c r="F5" i="26"/>
  <c r="D6" i="26"/>
  <c r="E6" i="26"/>
  <c r="F6" i="26"/>
  <c r="D7" i="26"/>
  <c r="E7" i="26"/>
  <c r="F7" i="26"/>
  <c r="D8" i="26"/>
  <c r="E8" i="26"/>
  <c r="F8" i="26"/>
  <c r="D9" i="26"/>
  <c r="E9" i="26"/>
  <c r="F9" i="26"/>
  <c r="D10" i="26"/>
  <c r="E10" i="26"/>
  <c r="F10" i="26"/>
  <c r="D11" i="26"/>
  <c r="E11" i="26"/>
  <c r="F11" i="26"/>
  <c r="D12" i="26"/>
  <c r="E12" i="26"/>
  <c r="F12" i="26"/>
  <c r="D13" i="26"/>
  <c r="E13" i="26"/>
  <c r="F13" i="26"/>
  <c r="D14" i="26"/>
  <c r="E14" i="26"/>
  <c r="F14" i="26"/>
  <c r="D15" i="26"/>
  <c r="E15" i="26"/>
  <c r="F15" i="26"/>
  <c r="D16" i="26"/>
  <c r="E16" i="26"/>
  <c r="F16" i="26"/>
  <c r="D17" i="26"/>
  <c r="E17" i="26"/>
  <c r="F17" i="26"/>
  <c r="D18" i="26"/>
  <c r="E18" i="26"/>
  <c r="F18" i="26"/>
  <c r="D19" i="26"/>
  <c r="E19" i="26"/>
  <c r="F19" i="26"/>
  <c r="D20" i="26"/>
  <c r="E20" i="26"/>
  <c r="F20" i="26"/>
  <c r="D21" i="26"/>
  <c r="E21" i="26"/>
  <c r="F21" i="26"/>
  <c r="D22" i="26"/>
  <c r="E22" i="26"/>
  <c r="F22" i="26"/>
  <c r="A19" i="26"/>
  <c r="B19" i="26"/>
  <c r="C19" i="26"/>
  <c r="A20" i="26"/>
  <c r="B20" i="26"/>
  <c r="C20" i="26"/>
  <c r="A21" i="26"/>
  <c r="B21" i="26"/>
  <c r="C21" i="26"/>
  <c r="A22" i="26"/>
  <c r="B22" i="26"/>
  <c r="C22" i="26"/>
  <c r="A4" i="26"/>
  <c r="B4" i="26"/>
  <c r="C4" i="26"/>
  <c r="A5" i="26"/>
  <c r="B5" i="26"/>
  <c r="C5" i="26"/>
  <c r="A6" i="26"/>
  <c r="B6" i="26"/>
  <c r="C6" i="26"/>
  <c r="A7" i="26"/>
  <c r="B7" i="26"/>
  <c r="C7" i="26"/>
  <c r="A8" i="26"/>
  <c r="B8" i="26"/>
  <c r="C8" i="26"/>
  <c r="A9" i="26"/>
  <c r="B9" i="26"/>
  <c r="C9" i="26"/>
  <c r="A10" i="26"/>
  <c r="B10" i="26"/>
  <c r="C10" i="26"/>
  <c r="A11" i="26"/>
  <c r="B11" i="26"/>
  <c r="C11" i="26"/>
  <c r="A12" i="26"/>
  <c r="B12" i="26"/>
  <c r="C12" i="26"/>
  <c r="A13" i="26"/>
  <c r="B13" i="26"/>
  <c r="C13" i="26"/>
  <c r="A14" i="26"/>
  <c r="B14" i="26"/>
  <c r="C14" i="26"/>
  <c r="A15" i="26"/>
  <c r="B15" i="26"/>
  <c r="C15" i="26"/>
  <c r="A16" i="26"/>
  <c r="B16" i="26"/>
  <c r="C16" i="26"/>
  <c r="A17" i="26"/>
  <c r="B17" i="26"/>
  <c r="C17" i="26"/>
  <c r="A18" i="26"/>
  <c r="B18" i="26"/>
  <c r="C18" i="26"/>
  <c r="B3" i="26"/>
  <c r="C3" i="26"/>
  <c r="A3" i="26"/>
  <c r="I10" i="9"/>
  <c r="I11" i="9"/>
  <c r="I12" i="9"/>
  <c r="I13" i="9"/>
  <c r="I14" i="9"/>
  <c r="I15" i="9"/>
  <c r="I16" i="9"/>
  <c r="I23" i="9"/>
  <c r="I24" i="9"/>
  <c r="I25" i="9"/>
  <c r="I26" i="9"/>
  <c r="I27" i="9"/>
  <c r="I28" i="9"/>
  <c r="I29" i="9"/>
  <c r="I30" i="9"/>
  <c r="I31" i="9"/>
  <c r="I32" i="9"/>
  <c r="I71" i="9"/>
  <c r="I72" i="9"/>
  <c r="I73" i="9"/>
  <c r="I74" i="9"/>
  <c r="I75" i="9"/>
  <c r="I76" i="9"/>
  <c r="I77" i="9"/>
  <c r="I78" i="9"/>
  <c r="I79" i="9"/>
  <c r="I80" i="9"/>
  <c r="I87" i="9"/>
  <c r="I88" i="9"/>
  <c r="I89" i="9"/>
  <c r="I90" i="9"/>
  <c r="I91" i="9"/>
  <c r="I92" i="9"/>
  <c r="I93" i="9"/>
  <c r="I94" i="9"/>
  <c r="I95" i="9"/>
  <c r="I96" i="9"/>
  <c r="I103" i="9"/>
  <c r="I104" i="9"/>
  <c r="I105" i="9"/>
  <c r="I106" i="9"/>
  <c r="I107" i="9"/>
  <c r="I108" i="9"/>
  <c r="I109" i="9"/>
  <c r="I110" i="9"/>
  <c r="I111" i="9"/>
  <c r="I112" i="9"/>
  <c r="I132" i="8"/>
  <c r="I133" i="8"/>
  <c r="I134" i="8"/>
  <c r="I135" i="8"/>
  <c r="I136" i="8"/>
  <c r="I137" i="8"/>
  <c r="I138" i="8"/>
  <c r="I139" i="8"/>
  <c r="I140" i="8"/>
  <c r="I131" i="8"/>
  <c r="I112" i="8"/>
  <c r="I113" i="8"/>
  <c r="I114" i="8"/>
  <c r="I115" i="8"/>
  <c r="I116" i="8"/>
  <c r="I117" i="8"/>
  <c r="I118" i="8"/>
  <c r="I119" i="8"/>
  <c r="I120" i="8"/>
  <c r="I111" i="8"/>
  <c r="I92" i="8"/>
  <c r="I93" i="8"/>
  <c r="I94" i="8"/>
  <c r="I95" i="8"/>
  <c r="I96" i="8"/>
  <c r="I97" i="8"/>
  <c r="I98" i="8"/>
  <c r="I99" i="8"/>
  <c r="I100" i="8"/>
  <c r="I91" i="8"/>
  <c r="I32" i="8"/>
  <c r="I33" i="8"/>
  <c r="I34" i="8"/>
  <c r="I35" i="8"/>
  <c r="I36" i="8"/>
  <c r="I37" i="8"/>
  <c r="I38" i="8"/>
  <c r="I39" i="8"/>
  <c r="I40" i="8"/>
  <c r="I31" i="8"/>
  <c r="I12" i="8"/>
  <c r="I13" i="8"/>
  <c r="I14" i="8"/>
  <c r="I15" i="8"/>
  <c r="I16" i="8"/>
  <c r="I17" i="8"/>
  <c r="I18" i="8"/>
  <c r="I19" i="8"/>
  <c r="I20" i="8"/>
  <c r="I11" i="8"/>
  <c r="A12" i="5"/>
  <c r="V16" i="24"/>
  <c r="V17" i="24"/>
  <c r="V20" i="24"/>
  <c r="V21" i="24"/>
  <c r="V22" i="24"/>
  <c r="U22" i="24"/>
  <c r="U21" i="24"/>
  <c r="U20" i="24"/>
  <c r="U17" i="24"/>
  <c r="U16" i="24"/>
  <c r="P22" i="24"/>
  <c r="O22" i="24"/>
  <c r="Z15" i="24"/>
  <c r="Y15" i="24"/>
  <c r="T15" i="24"/>
  <c r="S15" i="24"/>
  <c r="P21" i="24"/>
  <c r="O21" i="24"/>
  <c r="P20" i="24"/>
  <c r="O20" i="24"/>
  <c r="P17" i="24"/>
  <c r="O17" i="24"/>
  <c r="P16" i="24"/>
  <c r="O16" i="24"/>
  <c r="V15" i="24"/>
  <c r="U15" i="24"/>
  <c r="P15" i="24"/>
  <c r="O15" i="24"/>
  <c r="K16" i="24"/>
  <c r="K65" i="24"/>
  <c r="J16" i="24"/>
  <c r="J65" i="24"/>
  <c r="I16" i="24"/>
  <c r="I65" i="24"/>
  <c r="H16" i="24"/>
  <c r="H65" i="24"/>
  <c r="P44" i="24" s="1"/>
  <c r="G65" i="24"/>
  <c r="F16" i="24"/>
  <c r="F86" i="24"/>
  <c r="E16" i="24"/>
  <c r="E86" i="24"/>
  <c r="D16" i="24"/>
  <c r="C16" i="24"/>
  <c r="C86" i="24"/>
  <c r="R43" i="24" s="1"/>
  <c r="B16" i="24"/>
  <c r="B86" i="24"/>
  <c r="A16" i="24"/>
  <c r="A86" i="24"/>
  <c r="J14" i="24"/>
  <c r="G14" i="24"/>
  <c r="D14" i="24"/>
  <c r="A14" i="24"/>
  <c r="M2" i="24"/>
  <c r="L2" i="24"/>
  <c r="I2" i="24"/>
  <c r="H2" i="24"/>
  <c r="G2" i="24"/>
  <c r="F2" i="24"/>
  <c r="F11" i="5"/>
  <c r="E11" i="5"/>
  <c r="A252" i="5"/>
  <c r="A172" i="5"/>
  <c r="A52" i="5"/>
  <c r="D11" i="5"/>
  <c r="C11" i="5"/>
  <c r="F11" i="7"/>
  <c r="E11" i="7"/>
  <c r="A12" i="7"/>
  <c r="A258" i="7"/>
  <c r="A217" i="7"/>
  <c r="A176" i="7"/>
  <c r="A53" i="7"/>
  <c r="D11" i="7"/>
  <c r="C11" i="7"/>
  <c r="F7" i="11"/>
  <c r="E7" i="11"/>
  <c r="V2" i="25"/>
  <c r="U2" i="25"/>
  <c r="T2" i="25"/>
  <c r="S2" i="25"/>
  <c r="R2" i="25"/>
  <c r="Q2" i="25"/>
  <c r="P2" i="25"/>
  <c r="O2"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3" i="25"/>
  <c r="N2" i="25"/>
  <c r="M2" i="25"/>
  <c r="L2" i="25"/>
  <c r="K2" i="25"/>
  <c r="G2" i="25"/>
  <c r="F2" i="25"/>
  <c r="E2" i="25"/>
  <c r="D2"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3" i="25"/>
  <c r="H9" i="17"/>
  <c r="G9" i="17"/>
  <c r="CM9" i="19"/>
  <c r="CL9" i="19"/>
  <c r="CJ9" i="19"/>
  <c r="CI9" i="19"/>
  <c r="CG9" i="19"/>
  <c r="CF9" i="19"/>
  <c r="CD9" i="19"/>
  <c r="CC9" i="19"/>
  <c r="CA9" i="19"/>
  <c r="BZ9" i="19"/>
  <c r="BX9" i="19"/>
  <c r="BW9" i="19"/>
  <c r="BU9" i="19"/>
  <c r="BT9" i="19"/>
  <c r="BR9" i="19"/>
  <c r="BQ9" i="19"/>
  <c r="BO9" i="19"/>
  <c r="BN9" i="19"/>
  <c r="BL9" i="19"/>
  <c r="BK9" i="19"/>
  <c r="BI9" i="19"/>
  <c r="BH9" i="19"/>
  <c r="BF9" i="19"/>
  <c r="BE9" i="19"/>
  <c r="BC9" i="19"/>
  <c r="BB9" i="19"/>
  <c r="AZ9" i="19"/>
  <c r="AY9" i="19"/>
  <c r="AW9" i="19"/>
  <c r="AV9" i="19"/>
  <c r="AT9" i="19"/>
  <c r="AS9" i="19"/>
  <c r="AQ9" i="19"/>
  <c r="AP9" i="19"/>
  <c r="AN9" i="19"/>
  <c r="AM9" i="19"/>
  <c r="AK9" i="19"/>
  <c r="AJ9" i="19"/>
  <c r="AH9" i="19"/>
  <c r="AG9" i="19"/>
  <c r="AE9" i="19"/>
  <c r="AD9" i="19"/>
  <c r="AB9" i="19"/>
  <c r="AA9" i="19"/>
  <c r="Y9" i="19"/>
  <c r="X9" i="19"/>
  <c r="V9" i="19"/>
  <c r="U9" i="19"/>
  <c r="S9" i="19"/>
  <c r="R9" i="19"/>
  <c r="P9" i="19"/>
  <c r="O9" i="19"/>
  <c r="M9" i="19"/>
  <c r="L9" i="19"/>
  <c r="J9" i="19"/>
  <c r="I9" i="19"/>
  <c r="G9" i="19"/>
  <c r="F9" i="19"/>
  <c r="D9" i="19"/>
  <c r="C9" i="19"/>
  <c r="CO13" i="20"/>
  <c r="K5" i="25"/>
  <c r="CP13" i="20"/>
  <c r="L5" i="25"/>
  <c r="CO14" i="20"/>
  <c r="K6" i="25"/>
  <c r="CP14" i="20"/>
  <c r="L6" i="25"/>
  <c r="CO15" i="20"/>
  <c r="K7" i="25"/>
  <c r="CP15" i="20"/>
  <c r="L7" i="25"/>
  <c r="CO16" i="20"/>
  <c r="K8" i="25"/>
  <c r="CP16" i="20"/>
  <c r="L8" i="25"/>
  <c r="CO17" i="20"/>
  <c r="K9" i="25"/>
  <c r="CP17" i="20"/>
  <c r="L9" i="25"/>
  <c r="N9" i="25" s="1"/>
  <c r="CO18" i="20"/>
  <c r="K10" i="25"/>
  <c r="CP18" i="20"/>
  <c r="L10" i="25"/>
  <c r="N10" i="25" s="1"/>
  <c r="CO19" i="20"/>
  <c r="K11" i="25"/>
  <c r="CP19" i="20"/>
  <c r="L11" i="25"/>
  <c r="N11" i="25" s="1"/>
  <c r="CO20" i="20"/>
  <c r="K12" i="25"/>
  <c r="CP20" i="20"/>
  <c r="L12" i="25"/>
  <c r="N12" i="25" s="1"/>
  <c r="CO21" i="20"/>
  <c r="K13" i="25"/>
  <c r="CP21" i="20"/>
  <c r="L13" i="25"/>
  <c r="CO22" i="20"/>
  <c r="K14" i="25"/>
  <c r="CP22" i="20"/>
  <c r="L14" i="25"/>
  <c r="N14" i="25" s="1"/>
  <c r="CO23" i="20"/>
  <c r="K15" i="25"/>
  <c r="CP23" i="20"/>
  <c r="L15" i="25"/>
  <c r="CO24" i="20"/>
  <c r="K16" i="25"/>
  <c r="CP24" i="20"/>
  <c r="L16" i="25"/>
  <c r="N16" i="25" s="1"/>
  <c r="CO25" i="20"/>
  <c r="K17" i="25"/>
  <c r="CP25" i="20"/>
  <c r="L17" i="25"/>
  <c r="CO26" i="20"/>
  <c r="K18" i="25"/>
  <c r="CP26" i="20"/>
  <c r="L18" i="25"/>
  <c r="N18" i="25" s="1"/>
  <c r="CO27" i="20"/>
  <c r="K19" i="25"/>
  <c r="CP27" i="20"/>
  <c r="L19" i="25"/>
  <c r="CO28" i="20"/>
  <c r="K20" i="25"/>
  <c r="CP28" i="20"/>
  <c r="L20" i="25"/>
  <c r="CO29" i="20"/>
  <c r="K21" i="25"/>
  <c r="CP29" i="20"/>
  <c r="L21" i="25"/>
  <c r="N21" i="25" s="1"/>
  <c r="CO30" i="20"/>
  <c r="K22" i="25"/>
  <c r="CP30" i="20"/>
  <c r="L22" i="25"/>
  <c r="CO31" i="20"/>
  <c r="K23" i="25"/>
  <c r="CP31" i="20"/>
  <c r="L23" i="25"/>
  <c r="N23" i="25" s="1"/>
  <c r="CO32" i="20"/>
  <c r="K24" i="25"/>
  <c r="CP32" i="20"/>
  <c r="L24" i="25"/>
  <c r="N24" i="25" s="1"/>
  <c r="CO33" i="20"/>
  <c r="K25" i="25"/>
  <c r="CP33" i="20"/>
  <c r="L25" i="25"/>
  <c r="N25" i="25" s="1"/>
  <c r="CO34" i="20"/>
  <c r="K26" i="25"/>
  <c r="CP34" i="20"/>
  <c r="L26" i="25"/>
  <c r="CO35" i="20"/>
  <c r="K27" i="25"/>
  <c r="CP35" i="20"/>
  <c r="L27" i="25"/>
  <c r="CO36" i="20"/>
  <c r="K28" i="25"/>
  <c r="CP36" i="20"/>
  <c r="L28" i="25"/>
  <c r="N28" i="25" s="1"/>
  <c r="CO37" i="20"/>
  <c r="K29" i="25"/>
  <c r="CP37" i="20"/>
  <c r="L29" i="25"/>
  <c r="N29" i="25" s="1"/>
  <c r="CO38" i="20"/>
  <c r="K30" i="25"/>
  <c r="CP38" i="20"/>
  <c r="L30" i="25"/>
  <c r="N30" i="25" s="1"/>
  <c r="CO39" i="20"/>
  <c r="K31" i="25"/>
  <c r="CP39" i="20"/>
  <c r="L31" i="25"/>
  <c r="CO40" i="20"/>
  <c r="K32" i="25"/>
  <c r="CP40" i="20"/>
  <c r="L32" i="25"/>
  <c r="CO41" i="20"/>
  <c r="K33" i="25"/>
  <c r="CP41" i="20"/>
  <c r="L33" i="25"/>
  <c r="N33" i="25" s="1"/>
  <c r="CO42" i="20"/>
  <c r="K34" i="25"/>
  <c r="CP42" i="20"/>
  <c r="L34" i="25"/>
  <c r="CO43" i="20"/>
  <c r="K35" i="25"/>
  <c r="CP43" i="20"/>
  <c r="L35" i="25"/>
  <c r="N35" i="25" s="1"/>
  <c r="CO44" i="20"/>
  <c r="K36" i="25"/>
  <c r="CP44" i="20"/>
  <c r="L36" i="25"/>
  <c r="CO45" i="20"/>
  <c r="K37" i="25"/>
  <c r="CP45" i="20"/>
  <c r="L37" i="25"/>
  <c r="N37" i="25" s="1"/>
  <c r="CO46" i="20"/>
  <c r="K38" i="25"/>
  <c r="CP46" i="20"/>
  <c r="L38" i="25"/>
  <c r="CO47" i="20"/>
  <c r="K39" i="25"/>
  <c r="CP47" i="20"/>
  <c r="L39" i="25"/>
  <c r="CO48" i="20"/>
  <c r="K40" i="25"/>
  <c r="CP48" i="20"/>
  <c r="L40" i="25"/>
  <c r="N40" i="25" s="1"/>
  <c r="CO49" i="20"/>
  <c r="K41" i="25"/>
  <c r="CP49" i="20"/>
  <c r="L41" i="25"/>
  <c r="CO50" i="20"/>
  <c r="K42" i="25"/>
  <c r="CP50" i="20"/>
  <c r="L42" i="25"/>
  <c r="N42" i="25" s="1"/>
  <c r="CO51" i="20"/>
  <c r="K43" i="25"/>
  <c r="CP51" i="20"/>
  <c r="L43" i="25"/>
  <c r="N43" i="25" s="1"/>
  <c r="CO52" i="20"/>
  <c r="K44" i="25"/>
  <c r="CP52" i="20"/>
  <c r="L44" i="25"/>
  <c r="CO95" i="20"/>
  <c r="K87" i="25"/>
  <c r="CP95" i="20"/>
  <c r="L87" i="25"/>
  <c r="CO96" i="20"/>
  <c r="K88" i="25"/>
  <c r="CP96" i="20"/>
  <c r="L88" i="25"/>
  <c r="CO97" i="20"/>
  <c r="K89" i="25"/>
  <c r="CP97" i="20"/>
  <c r="L89" i="25"/>
  <c r="N89" i="25" s="1"/>
  <c r="CO98" i="20"/>
  <c r="K90" i="25"/>
  <c r="CP98" i="20"/>
  <c r="L90" i="25"/>
  <c r="CO99" i="20"/>
  <c r="K91" i="25"/>
  <c r="CP99" i="20"/>
  <c r="L91" i="25"/>
  <c r="N91" i="25" s="1"/>
  <c r="CO100" i="20"/>
  <c r="K92" i="25"/>
  <c r="CP100" i="20"/>
  <c r="L92" i="25"/>
  <c r="N92" i="25" s="1"/>
  <c r="CO101" i="20"/>
  <c r="K93" i="25"/>
  <c r="CP101" i="20"/>
  <c r="L93" i="25"/>
  <c r="CO102" i="20"/>
  <c r="K94" i="25"/>
  <c r="CP102" i="20"/>
  <c r="L94" i="25"/>
  <c r="N94" i="25" s="1"/>
  <c r="CO103" i="20"/>
  <c r="K95" i="25"/>
  <c r="CP103" i="20"/>
  <c r="L95" i="25"/>
  <c r="CO104" i="20"/>
  <c r="K96" i="25"/>
  <c r="CP104" i="20"/>
  <c r="L96" i="25"/>
  <c r="CO105" i="20"/>
  <c r="K97" i="25"/>
  <c r="CP105" i="20"/>
  <c r="L97" i="25"/>
  <c r="N97" i="25" s="1"/>
  <c r="CO106" i="20"/>
  <c r="K98" i="25"/>
  <c r="CP106" i="20"/>
  <c r="L98" i="25"/>
  <c r="N98" i="25" s="1"/>
  <c r="CO107" i="20"/>
  <c r="K99" i="25"/>
  <c r="CP107" i="20"/>
  <c r="L99" i="25"/>
  <c r="CO108" i="20"/>
  <c r="K100" i="25"/>
  <c r="CP108" i="20"/>
  <c r="L100" i="25"/>
  <c r="CO109" i="20"/>
  <c r="K101" i="25"/>
  <c r="CP109" i="20"/>
  <c r="L101" i="25"/>
  <c r="N101" i="25" s="1"/>
  <c r="CO110" i="20"/>
  <c r="K102" i="25"/>
  <c r="CP110" i="20"/>
  <c r="L102" i="25"/>
  <c r="CO111" i="20"/>
  <c r="K103" i="25"/>
  <c r="CP111" i="20"/>
  <c r="L103" i="25"/>
  <c r="N103" i="25" s="1"/>
  <c r="CO112" i="20"/>
  <c r="K104" i="25"/>
  <c r="CP112" i="20"/>
  <c r="L104" i="25"/>
  <c r="N104" i="25" s="1"/>
  <c r="CO113" i="20"/>
  <c r="K105" i="25"/>
  <c r="CP113" i="20"/>
  <c r="L105" i="25"/>
  <c r="CO114" i="20"/>
  <c r="K106" i="25"/>
  <c r="CP114" i="20"/>
  <c r="L106" i="25"/>
  <c r="N106" i="25" s="1"/>
  <c r="CO115" i="20"/>
  <c r="K107" i="25"/>
  <c r="CP115" i="20"/>
  <c r="L107" i="25"/>
  <c r="CO116" i="20"/>
  <c r="K108" i="25"/>
  <c r="CP116" i="20"/>
  <c r="L108" i="25"/>
  <c r="N108" i="25" s="1"/>
  <c r="CO117" i="20"/>
  <c r="K109" i="25"/>
  <c r="CP117" i="20"/>
  <c r="L109" i="25"/>
  <c r="CO118" i="20"/>
  <c r="K110" i="25"/>
  <c r="CP118" i="20"/>
  <c r="L110" i="25"/>
  <c r="N110" i="25" s="1"/>
  <c r="CO119" i="20"/>
  <c r="K111" i="25"/>
  <c r="CP119" i="20"/>
  <c r="L111" i="25"/>
  <c r="N111" i="25" s="1"/>
  <c r="CO120" i="20"/>
  <c r="K112" i="25"/>
  <c r="CP120" i="20"/>
  <c r="L112" i="25"/>
  <c r="CO121" i="20"/>
  <c r="K113" i="25"/>
  <c r="CP121" i="20"/>
  <c r="L113" i="25"/>
  <c r="CO122" i="20"/>
  <c r="K114" i="25"/>
  <c r="CP122" i="20"/>
  <c r="L114" i="25"/>
  <c r="CO123" i="20"/>
  <c r="K115" i="25"/>
  <c r="CP123" i="20"/>
  <c r="L115" i="25"/>
  <c r="N115" i="25" s="1"/>
  <c r="CO124" i="20"/>
  <c r="K116" i="25"/>
  <c r="CP124" i="20"/>
  <c r="L116" i="25"/>
  <c r="N116" i="25" s="1"/>
  <c r="CO125" i="20"/>
  <c r="K117" i="25"/>
  <c r="CP125" i="20"/>
  <c r="L117" i="25"/>
  <c r="CO126" i="20"/>
  <c r="K118" i="25"/>
  <c r="CP126" i="20"/>
  <c r="L118" i="25"/>
  <c r="N118" i="25" s="1"/>
  <c r="CO127" i="20"/>
  <c r="K119" i="25"/>
  <c r="CP127" i="20"/>
  <c r="L119" i="25"/>
  <c r="CO128" i="20"/>
  <c r="K120" i="25"/>
  <c r="CP128" i="20"/>
  <c r="L120" i="25"/>
  <c r="N120" i="25" s="1"/>
  <c r="CO129" i="20"/>
  <c r="K121" i="25"/>
  <c r="CP129" i="20"/>
  <c r="L121" i="25"/>
  <c r="CO130" i="20"/>
  <c r="K122" i="25"/>
  <c r="CP130" i="20"/>
  <c r="L122" i="25"/>
  <c r="N122" i="25" s="1"/>
  <c r="CO131" i="20"/>
  <c r="K123" i="25"/>
  <c r="CP131" i="20"/>
  <c r="L123" i="25"/>
  <c r="N123" i="25" s="1"/>
  <c r="CO132" i="20"/>
  <c r="K124" i="25"/>
  <c r="CP132" i="20"/>
  <c r="L124" i="25"/>
  <c r="CO133" i="20"/>
  <c r="K125" i="25"/>
  <c r="CP133" i="20"/>
  <c r="L125" i="25"/>
  <c r="N125" i="25" s="1"/>
  <c r="CO134" i="20"/>
  <c r="K126" i="25"/>
  <c r="CP134" i="20"/>
  <c r="L126" i="25"/>
  <c r="CO135" i="20"/>
  <c r="K127" i="25"/>
  <c r="CP135" i="20"/>
  <c r="L127" i="25"/>
  <c r="CO136" i="20"/>
  <c r="K128" i="25"/>
  <c r="CP136" i="20"/>
  <c r="L128" i="25"/>
  <c r="N128" i="25" s="1"/>
  <c r="CO137" i="20"/>
  <c r="K129" i="25"/>
  <c r="CP137" i="20"/>
  <c r="L129" i="25"/>
  <c r="CO138" i="20"/>
  <c r="K130" i="25"/>
  <c r="CP138" i="20"/>
  <c r="L130" i="25"/>
  <c r="N130" i="25" s="1"/>
  <c r="CO139" i="20"/>
  <c r="K131" i="25"/>
  <c r="CP139" i="20"/>
  <c r="L131" i="25"/>
  <c r="CO140" i="20"/>
  <c r="K132" i="25"/>
  <c r="CP140" i="20"/>
  <c r="L132" i="25"/>
  <c r="CO141" i="20"/>
  <c r="K133" i="25"/>
  <c r="CP141" i="20"/>
  <c r="L133" i="25"/>
  <c r="CO142" i="20"/>
  <c r="K134" i="25"/>
  <c r="CP142" i="20"/>
  <c r="L134" i="25"/>
  <c r="CO143" i="20"/>
  <c r="K135" i="25"/>
  <c r="CP143" i="20"/>
  <c r="L135" i="25"/>
  <c r="N135" i="25" s="1"/>
  <c r="CO144" i="20"/>
  <c r="K136" i="25"/>
  <c r="CP144" i="20"/>
  <c r="L136" i="25"/>
  <c r="N136" i="25" s="1"/>
  <c r="CO145" i="20"/>
  <c r="K137" i="25"/>
  <c r="CP145" i="20"/>
  <c r="L137" i="25"/>
  <c r="N137" i="25" s="1"/>
  <c r="CO146" i="20"/>
  <c r="K138" i="25"/>
  <c r="CP146" i="20"/>
  <c r="L138" i="25"/>
  <c r="N138" i="25" s="1"/>
  <c r="CO147" i="20"/>
  <c r="K139" i="25"/>
  <c r="CP147" i="20"/>
  <c r="L139" i="25"/>
  <c r="CO148" i="20"/>
  <c r="K140" i="25"/>
  <c r="CP148" i="20"/>
  <c r="L140" i="25"/>
  <c r="CO149" i="20"/>
  <c r="K141" i="25"/>
  <c r="CP149" i="20"/>
  <c r="L141" i="25"/>
  <c r="N141" i="25" s="1"/>
  <c r="CO150" i="20"/>
  <c r="K142" i="25"/>
  <c r="CP150" i="20"/>
  <c r="L142" i="25"/>
  <c r="N142" i="25" s="1"/>
  <c r="CO151" i="20"/>
  <c r="K143" i="25"/>
  <c r="CP151" i="20"/>
  <c r="L143" i="25"/>
  <c r="CO152" i="20"/>
  <c r="K144" i="25"/>
  <c r="CP152" i="20"/>
  <c r="L144" i="25"/>
  <c r="N144" i="25" s="1"/>
  <c r="CO153" i="20"/>
  <c r="K145" i="25"/>
  <c r="CP153" i="20"/>
  <c r="L145" i="25"/>
  <c r="N145" i="25" s="1"/>
  <c r="CO154" i="20"/>
  <c r="K146" i="25"/>
  <c r="CP154" i="20"/>
  <c r="L146" i="25"/>
  <c r="CO155" i="20"/>
  <c r="K147" i="25"/>
  <c r="CP155" i="20"/>
  <c r="L147" i="25"/>
  <c r="N147" i="25" s="1"/>
  <c r="CO156" i="20"/>
  <c r="K148" i="25"/>
  <c r="CP156" i="20"/>
  <c r="L148" i="25"/>
  <c r="CO157" i="20"/>
  <c r="K149" i="25"/>
  <c r="CP157" i="20"/>
  <c r="L149" i="25"/>
  <c r="CP12" i="20"/>
  <c r="L4" i="25"/>
  <c r="CO12" i="20"/>
  <c r="K4" i="25"/>
  <c r="M4" i="25" s="1"/>
  <c r="CM9" i="20"/>
  <c r="CL9" i="20"/>
  <c r="CJ9" i="20"/>
  <c r="CI9" i="20"/>
  <c r="CG9" i="20"/>
  <c r="CF9" i="20"/>
  <c r="CD9" i="20"/>
  <c r="CC9" i="20"/>
  <c r="CA9" i="20"/>
  <c r="BZ9" i="20"/>
  <c r="BX9" i="20"/>
  <c r="BW9" i="20"/>
  <c r="BU9" i="20"/>
  <c r="BT9" i="20"/>
  <c r="BR9" i="20"/>
  <c r="BQ9" i="20"/>
  <c r="BO9" i="20"/>
  <c r="BN9" i="20"/>
  <c r="BL9" i="20"/>
  <c r="BK9" i="20"/>
  <c r="BI9" i="20"/>
  <c r="BH9" i="20"/>
  <c r="BF9" i="20"/>
  <c r="BE9" i="20"/>
  <c r="BC9" i="20"/>
  <c r="BB9" i="20"/>
  <c r="AZ9" i="20"/>
  <c r="AY9" i="20"/>
  <c r="AW9" i="20"/>
  <c r="AV9" i="20"/>
  <c r="AT9" i="20"/>
  <c r="AS9" i="20"/>
  <c r="AQ9" i="20"/>
  <c r="AP9" i="20"/>
  <c r="AN9" i="20"/>
  <c r="AM9" i="20"/>
  <c r="AK9" i="20"/>
  <c r="AJ9" i="20"/>
  <c r="AH9" i="20"/>
  <c r="AG9" i="20"/>
  <c r="AE9" i="20"/>
  <c r="AD9" i="20"/>
  <c r="AB9" i="20"/>
  <c r="AA9" i="20"/>
  <c r="Y9" i="20"/>
  <c r="X9" i="20"/>
  <c r="V9" i="20"/>
  <c r="U9" i="20"/>
  <c r="S9" i="20"/>
  <c r="R9" i="20"/>
  <c r="P9" i="20"/>
  <c r="O9" i="20"/>
  <c r="M9" i="20"/>
  <c r="L9" i="20"/>
  <c r="J9" i="20"/>
  <c r="I9" i="20"/>
  <c r="G9" i="20"/>
  <c r="F9" i="20"/>
  <c r="D9" i="20"/>
  <c r="C9" i="20"/>
  <c r="O14" i="6"/>
  <c r="I4" i="25"/>
  <c r="P14" i="6"/>
  <c r="J4" i="25"/>
  <c r="O15" i="6"/>
  <c r="I5" i="25"/>
  <c r="P15" i="6"/>
  <c r="J5" i="25"/>
  <c r="O16" i="6"/>
  <c r="I6" i="25"/>
  <c r="P16" i="6"/>
  <c r="J6" i="25"/>
  <c r="O17" i="6"/>
  <c r="I7" i="25"/>
  <c r="P17" i="6"/>
  <c r="J7" i="25"/>
  <c r="O18" i="6"/>
  <c r="I8" i="25"/>
  <c r="P18" i="6"/>
  <c r="J8" i="25"/>
  <c r="O19" i="6"/>
  <c r="I9" i="25"/>
  <c r="P19" i="6"/>
  <c r="J9" i="25"/>
  <c r="O20" i="6"/>
  <c r="I10" i="25"/>
  <c r="P20" i="6"/>
  <c r="J10" i="25"/>
  <c r="O21" i="6"/>
  <c r="I11" i="25"/>
  <c r="P21" i="6"/>
  <c r="J11" i="25"/>
  <c r="O22" i="6"/>
  <c r="I12" i="25"/>
  <c r="P22" i="6"/>
  <c r="J12" i="25"/>
  <c r="O23" i="6"/>
  <c r="I13" i="25"/>
  <c r="P23" i="6"/>
  <c r="J13" i="25"/>
  <c r="O24" i="6"/>
  <c r="I14" i="25"/>
  <c r="P24" i="6"/>
  <c r="J14" i="25"/>
  <c r="O25" i="6"/>
  <c r="I15" i="25"/>
  <c r="P25" i="6"/>
  <c r="J15" i="25"/>
  <c r="O26" i="6"/>
  <c r="I16" i="25"/>
  <c r="P26" i="6"/>
  <c r="J16" i="25"/>
  <c r="O27" i="6"/>
  <c r="I17" i="25"/>
  <c r="P27" i="6"/>
  <c r="J17" i="25"/>
  <c r="O28" i="6"/>
  <c r="I18" i="25"/>
  <c r="P28" i="6"/>
  <c r="J18" i="25"/>
  <c r="O29" i="6"/>
  <c r="I19" i="25"/>
  <c r="P29" i="6"/>
  <c r="J19" i="25"/>
  <c r="O30" i="6"/>
  <c r="I20" i="25"/>
  <c r="P30" i="6"/>
  <c r="J20" i="25"/>
  <c r="O31" i="6"/>
  <c r="I21" i="25"/>
  <c r="U21" i="25"/>
  <c r="P31" i="6"/>
  <c r="J21" i="25"/>
  <c r="O32" i="6"/>
  <c r="I22" i="25"/>
  <c r="P32" i="6"/>
  <c r="J22" i="25"/>
  <c r="O33" i="6"/>
  <c r="I23" i="25"/>
  <c r="U23" i="25"/>
  <c r="P33" i="6"/>
  <c r="J23" i="25"/>
  <c r="O35" i="6"/>
  <c r="I25" i="25"/>
  <c r="M25" i="25"/>
  <c r="P35" i="6"/>
  <c r="J25" i="25"/>
  <c r="O36" i="6"/>
  <c r="I26" i="25"/>
  <c r="P36" i="6"/>
  <c r="J26" i="25"/>
  <c r="O37" i="6"/>
  <c r="I27" i="25"/>
  <c r="M27" i="25"/>
  <c r="P37" i="6"/>
  <c r="J27" i="25"/>
  <c r="N27" i="25"/>
  <c r="O38" i="6"/>
  <c r="I28" i="25"/>
  <c r="P38" i="6"/>
  <c r="J28" i="25"/>
  <c r="O39" i="6"/>
  <c r="I29" i="25"/>
  <c r="M29" i="25"/>
  <c r="P39" i="6"/>
  <c r="J29" i="25"/>
  <c r="O40" i="6"/>
  <c r="I30" i="25"/>
  <c r="P40" i="6"/>
  <c r="J30" i="25"/>
  <c r="O41" i="6"/>
  <c r="I31" i="25"/>
  <c r="M31" i="25"/>
  <c r="P41" i="6"/>
  <c r="J31" i="25"/>
  <c r="N31" i="25"/>
  <c r="O42" i="6"/>
  <c r="I32" i="25"/>
  <c r="P42" i="6"/>
  <c r="J32" i="25"/>
  <c r="O43" i="6"/>
  <c r="I33" i="25"/>
  <c r="M33" i="25"/>
  <c r="P43" i="6"/>
  <c r="J33" i="25"/>
  <c r="O44" i="6"/>
  <c r="I34" i="25"/>
  <c r="P44" i="6"/>
  <c r="J34" i="25"/>
  <c r="O45" i="6"/>
  <c r="I35" i="25"/>
  <c r="P45" i="6"/>
  <c r="J35" i="25"/>
  <c r="O46" i="6"/>
  <c r="I36" i="25"/>
  <c r="P46" i="6"/>
  <c r="J36" i="25"/>
  <c r="O47" i="6"/>
  <c r="I37" i="25"/>
  <c r="P47" i="6"/>
  <c r="J37" i="25"/>
  <c r="O48" i="6"/>
  <c r="I38" i="25"/>
  <c r="U38" i="25"/>
  <c r="P48" i="6"/>
  <c r="J38" i="25"/>
  <c r="O49" i="6"/>
  <c r="I39" i="25"/>
  <c r="P49" i="6"/>
  <c r="J39" i="25"/>
  <c r="O50" i="6"/>
  <c r="I40" i="25"/>
  <c r="U40" i="25"/>
  <c r="P50" i="6"/>
  <c r="J40" i="25"/>
  <c r="O51" i="6"/>
  <c r="I41" i="25"/>
  <c r="P51" i="6"/>
  <c r="J41" i="25"/>
  <c r="O52" i="6"/>
  <c r="I42" i="25"/>
  <c r="U42" i="25"/>
  <c r="P52" i="6"/>
  <c r="J42" i="25"/>
  <c r="O53" i="6"/>
  <c r="I43" i="25"/>
  <c r="P53" i="6"/>
  <c r="J43" i="25"/>
  <c r="O54" i="6"/>
  <c r="I44" i="25"/>
  <c r="P54" i="6"/>
  <c r="J44" i="25"/>
  <c r="I88" i="25"/>
  <c r="P98" i="6"/>
  <c r="J88" i="25"/>
  <c r="I89" i="25"/>
  <c r="P99" i="6"/>
  <c r="J89" i="25"/>
  <c r="O100" i="6"/>
  <c r="I90" i="25"/>
  <c r="P100" i="6"/>
  <c r="J90" i="25"/>
  <c r="O101" i="6"/>
  <c r="I91" i="25"/>
  <c r="P101" i="6"/>
  <c r="J91" i="25"/>
  <c r="O102" i="6"/>
  <c r="I92" i="25"/>
  <c r="P102" i="6"/>
  <c r="J92" i="25"/>
  <c r="O103" i="6"/>
  <c r="I93" i="25"/>
  <c r="P103" i="6"/>
  <c r="J93" i="25"/>
  <c r="O104" i="6"/>
  <c r="I94" i="25"/>
  <c r="P104" i="6"/>
  <c r="J94" i="25"/>
  <c r="O105" i="6"/>
  <c r="I95" i="25"/>
  <c r="P105" i="6"/>
  <c r="J95" i="25"/>
  <c r="O106" i="6"/>
  <c r="I96" i="25"/>
  <c r="P106" i="6"/>
  <c r="J96" i="25"/>
  <c r="O107" i="6"/>
  <c r="I97" i="25"/>
  <c r="P107" i="6"/>
  <c r="J97" i="25"/>
  <c r="O108" i="6"/>
  <c r="I98" i="25"/>
  <c r="P108" i="6"/>
  <c r="J98" i="25"/>
  <c r="O109" i="6"/>
  <c r="I99" i="25"/>
  <c r="P109" i="6"/>
  <c r="J99" i="25"/>
  <c r="O110" i="6"/>
  <c r="I100" i="25"/>
  <c r="P110" i="6"/>
  <c r="J100" i="25"/>
  <c r="O111" i="6"/>
  <c r="I101" i="25"/>
  <c r="P111" i="6"/>
  <c r="J101" i="25"/>
  <c r="O112" i="6"/>
  <c r="I102" i="25"/>
  <c r="P112" i="6"/>
  <c r="J102" i="25"/>
  <c r="O113" i="6"/>
  <c r="I103" i="25"/>
  <c r="P113" i="6"/>
  <c r="J103" i="25"/>
  <c r="O114" i="6"/>
  <c r="I104" i="25"/>
  <c r="P114" i="6"/>
  <c r="J104" i="25"/>
  <c r="O115" i="6"/>
  <c r="I105" i="25"/>
  <c r="U105" i="25"/>
  <c r="P115" i="6"/>
  <c r="J105" i="25"/>
  <c r="O116" i="6"/>
  <c r="I106" i="25"/>
  <c r="P116" i="6"/>
  <c r="J106" i="25"/>
  <c r="O117" i="6"/>
  <c r="I107" i="25"/>
  <c r="U107" i="25"/>
  <c r="P117" i="6"/>
  <c r="J107" i="25"/>
  <c r="O119" i="6"/>
  <c r="I109" i="25"/>
  <c r="M109" i="25"/>
  <c r="P119" i="6"/>
  <c r="J109" i="25"/>
  <c r="N109" i="25"/>
  <c r="O120" i="6"/>
  <c r="I110" i="25"/>
  <c r="P120" i="6"/>
  <c r="J110" i="25"/>
  <c r="O121" i="6"/>
  <c r="I111" i="25"/>
  <c r="M111" i="25"/>
  <c r="P121" i="6"/>
  <c r="J111" i="25"/>
  <c r="O122" i="6"/>
  <c r="I112" i="25"/>
  <c r="P122" i="6"/>
  <c r="J112" i="25"/>
  <c r="O123" i="6"/>
  <c r="I113" i="25"/>
  <c r="M113" i="25"/>
  <c r="P123" i="6"/>
  <c r="J113" i="25"/>
  <c r="N113" i="25"/>
  <c r="O124" i="6"/>
  <c r="I114" i="25"/>
  <c r="P124" i="6"/>
  <c r="J114" i="25"/>
  <c r="O125" i="6"/>
  <c r="I115" i="25"/>
  <c r="M115" i="25"/>
  <c r="P125" i="6"/>
  <c r="J115" i="25"/>
  <c r="O126" i="6"/>
  <c r="I116" i="25"/>
  <c r="P126" i="6"/>
  <c r="J116" i="25"/>
  <c r="O127" i="6"/>
  <c r="I117" i="25"/>
  <c r="M117" i="25"/>
  <c r="P127" i="6"/>
  <c r="J117" i="25"/>
  <c r="N117" i="25"/>
  <c r="O128" i="6"/>
  <c r="I118" i="25"/>
  <c r="P128" i="6"/>
  <c r="J118" i="25"/>
  <c r="O129" i="6"/>
  <c r="I119" i="25"/>
  <c r="P129" i="6"/>
  <c r="J119" i="25"/>
  <c r="O130" i="6"/>
  <c r="I120" i="25"/>
  <c r="P130" i="6"/>
  <c r="J120" i="25"/>
  <c r="O131" i="6"/>
  <c r="I121" i="25"/>
  <c r="P131" i="6"/>
  <c r="J121" i="25"/>
  <c r="O132" i="6"/>
  <c r="I122" i="25"/>
  <c r="U122" i="25"/>
  <c r="P132" i="6"/>
  <c r="J122" i="25"/>
  <c r="O133" i="6"/>
  <c r="I123" i="25"/>
  <c r="P133" i="6"/>
  <c r="J123" i="25"/>
  <c r="O134" i="6"/>
  <c r="I124" i="25"/>
  <c r="U124" i="25"/>
  <c r="P134" i="6"/>
  <c r="J124" i="25"/>
  <c r="O135" i="6"/>
  <c r="I125" i="25"/>
  <c r="P135" i="6"/>
  <c r="J125" i="25"/>
  <c r="O136" i="6"/>
  <c r="I126" i="25"/>
  <c r="U126" i="25"/>
  <c r="P136" i="6"/>
  <c r="J126" i="25"/>
  <c r="O137" i="6"/>
  <c r="I127" i="25"/>
  <c r="P137" i="6"/>
  <c r="J127" i="25"/>
  <c r="O138" i="6"/>
  <c r="I128" i="25"/>
  <c r="P138" i="6"/>
  <c r="J128" i="25"/>
  <c r="O140" i="6"/>
  <c r="I130" i="25"/>
  <c r="P140" i="6"/>
  <c r="J130" i="25"/>
  <c r="O141" i="6"/>
  <c r="I131" i="25"/>
  <c r="P141" i="6"/>
  <c r="J131" i="25"/>
  <c r="O142" i="6"/>
  <c r="I132" i="25"/>
  <c r="P142" i="6"/>
  <c r="J132" i="25"/>
  <c r="O143" i="6"/>
  <c r="I133" i="25"/>
  <c r="P143" i="6"/>
  <c r="J133" i="25"/>
  <c r="O144" i="6"/>
  <c r="I134" i="25"/>
  <c r="P144" i="6"/>
  <c r="J134" i="25"/>
  <c r="O145" i="6"/>
  <c r="I135" i="25"/>
  <c r="P145" i="6"/>
  <c r="J135" i="25"/>
  <c r="O146" i="6"/>
  <c r="I136" i="25"/>
  <c r="P146" i="6"/>
  <c r="J136" i="25"/>
  <c r="O147" i="6"/>
  <c r="I137" i="25"/>
  <c r="P147" i="6"/>
  <c r="J137" i="25"/>
  <c r="O148" i="6"/>
  <c r="I138" i="25"/>
  <c r="P148" i="6"/>
  <c r="J138" i="25"/>
  <c r="O149" i="6"/>
  <c r="I139" i="25"/>
  <c r="P149" i="6"/>
  <c r="J139" i="25"/>
  <c r="O150" i="6"/>
  <c r="I140" i="25"/>
  <c r="P150" i="6"/>
  <c r="J140" i="25"/>
  <c r="O151" i="6"/>
  <c r="I141" i="25"/>
  <c r="U141" i="25"/>
  <c r="P151" i="6"/>
  <c r="J141" i="25"/>
  <c r="O152" i="6"/>
  <c r="I142" i="25"/>
  <c r="P152" i="6"/>
  <c r="J142" i="25"/>
  <c r="O153" i="6"/>
  <c r="I143" i="25"/>
  <c r="P153" i="6"/>
  <c r="J143" i="25"/>
  <c r="O154" i="6"/>
  <c r="I144" i="25"/>
  <c r="P154" i="6"/>
  <c r="J144" i="25"/>
  <c r="O155" i="6"/>
  <c r="I145" i="25"/>
  <c r="P155" i="6"/>
  <c r="J145" i="25"/>
  <c r="O156" i="6"/>
  <c r="I146" i="25"/>
  <c r="P156" i="6"/>
  <c r="J146" i="25"/>
  <c r="O157" i="6"/>
  <c r="I147" i="25"/>
  <c r="P157" i="6"/>
  <c r="J147" i="25"/>
  <c r="O158" i="6"/>
  <c r="I148" i="25"/>
  <c r="P158" i="6"/>
  <c r="J148" i="25"/>
  <c r="O159" i="6"/>
  <c r="I149" i="25"/>
  <c r="U149" i="25"/>
  <c r="P159" i="6"/>
  <c r="J149" i="25"/>
  <c r="G14" i="6"/>
  <c r="H14" i="6"/>
  <c r="G15" i="6"/>
  <c r="B5" i="25"/>
  <c r="H15" i="6"/>
  <c r="C5" i="25"/>
  <c r="G16" i="6"/>
  <c r="B6" i="25"/>
  <c r="H16" i="6"/>
  <c r="C6" i="25"/>
  <c r="G6" i="25"/>
  <c r="G17" i="6"/>
  <c r="B7" i="25"/>
  <c r="Q7" i="25"/>
  <c r="H17" i="6"/>
  <c r="C7" i="25"/>
  <c r="G18" i="6"/>
  <c r="B8" i="25"/>
  <c r="Q8" i="25"/>
  <c r="H18" i="6"/>
  <c r="C8" i="25"/>
  <c r="G8" i="25"/>
  <c r="G19" i="6"/>
  <c r="B9" i="25"/>
  <c r="H19" i="6"/>
  <c r="C9" i="25"/>
  <c r="G20" i="6"/>
  <c r="B10" i="25"/>
  <c r="Q10" i="25"/>
  <c r="H20" i="6"/>
  <c r="C10" i="25"/>
  <c r="G10" i="25"/>
  <c r="G21" i="6"/>
  <c r="B11" i="25"/>
  <c r="H21" i="6"/>
  <c r="C11" i="25"/>
  <c r="G22" i="6"/>
  <c r="B12" i="25"/>
  <c r="Q12" i="25"/>
  <c r="H22" i="6"/>
  <c r="C12" i="25"/>
  <c r="G12" i="25"/>
  <c r="G23" i="6"/>
  <c r="B13" i="25"/>
  <c r="Q13" i="25"/>
  <c r="H23" i="6"/>
  <c r="C13" i="25"/>
  <c r="G24" i="6"/>
  <c r="H24" i="6"/>
  <c r="G25" i="6"/>
  <c r="H25" i="6"/>
  <c r="C15" i="25"/>
  <c r="G15" i="25"/>
  <c r="G26" i="6"/>
  <c r="B16" i="25"/>
  <c r="H26" i="6"/>
  <c r="C16" i="25"/>
  <c r="G16" i="25"/>
  <c r="G27" i="6"/>
  <c r="B17" i="25"/>
  <c r="H27" i="6"/>
  <c r="C17" i="25"/>
  <c r="G17" i="25"/>
  <c r="G28" i="6"/>
  <c r="B18" i="25"/>
  <c r="H28" i="6"/>
  <c r="C18" i="25"/>
  <c r="G29" i="6"/>
  <c r="B19" i="25"/>
  <c r="H29" i="6"/>
  <c r="C19" i="25"/>
  <c r="G19" i="25"/>
  <c r="G30" i="6"/>
  <c r="B20" i="25"/>
  <c r="H30" i="6"/>
  <c r="C20" i="25"/>
  <c r="G20" i="25"/>
  <c r="G31" i="6"/>
  <c r="B21" i="25"/>
  <c r="H31" i="6"/>
  <c r="C21" i="25"/>
  <c r="G21" i="25"/>
  <c r="G32" i="6"/>
  <c r="B22" i="25"/>
  <c r="H32" i="6"/>
  <c r="C22" i="25"/>
  <c r="G33" i="6"/>
  <c r="B23" i="25"/>
  <c r="H33" i="6"/>
  <c r="C23" i="25"/>
  <c r="G23" i="25"/>
  <c r="G35" i="6"/>
  <c r="B25" i="25"/>
  <c r="H35" i="6"/>
  <c r="C25" i="25"/>
  <c r="G25" i="25"/>
  <c r="G36" i="6"/>
  <c r="B26" i="25"/>
  <c r="H36" i="6"/>
  <c r="C26" i="25"/>
  <c r="G37" i="6"/>
  <c r="B27" i="25"/>
  <c r="H37" i="6"/>
  <c r="C27" i="25"/>
  <c r="G27" i="25"/>
  <c r="G38" i="6"/>
  <c r="B28" i="25"/>
  <c r="Q28" i="25"/>
  <c r="H38" i="6"/>
  <c r="C28" i="25"/>
  <c r="G39" i="6"/>
  <c r="B29" i="25"/>
  <c r="H39" i="6"/>
  <c r="C29" i="25"/>
  <c r="G29" i="25"/>
  <c r="G40" i="6"/>
  <c r="B30" i="25"/>
  <c r="Q30" i="25"/>
  <c r="H40" i="6"/>
  <c r="C30" i="25"/>
  <c r="G41" i="6"/>
  <c r="B31" i="25"/>
  <c r="H41" i="6"/>
  <c r="C31" i="25"/>
  <c r="G31" i="25"/>
  <c r="G42" i="6"/>
  <c r="B32" i="25"/>
  <c r="Q32" i="25"/>
  <c r="H42" i="6"/>
  <c r="C32" i="25"/>
  <c r="G43" i="6"/>
  <c r="B33" i="25"/>
  <c r="H43" i="6"/>
  <c r="C33" i="25"/>
  <c r="G33" i="25"/>
  <c r="G44" i="6"/>
  <c r="B34" i="25"/>
  <c r="H44" i="6"/>
  <c r="C34" i="25"/>
  <c r="G45" i="6"/>
  <c r="B35" i="25"/>
  <c r="H45" i="6"/>
  <c r="C35" i="25"/>
  <c r="G35" i="25"/>
  <c r="G46" i="6"/>
  <c r="B36" i="25"/>
  <c r="H46" i="6"/>
  <c r="C36" i="25"/>
  <c r="G36" i="25"/>
  <c r="G47" i="6"/>
  <c r="B37" i="25"/>
  <c r="H47" i="6"/>
  <c r="C37" i="25"/>
  <c r="G48" i="6"/>
  <c r="B38" i="25"/>
  <c r="H48" i="6"/>
  <c r="C38" i="25"/>
  <c r="G38" i="25"/>
  <c r="G49" i="6"/>
  <c r="B39" i="25"/>
  <c r="H49" i="6"/>
  <c r="C39" i="25"/>
  <c r="G39" i="25"/>
  <c r="G50" i="6"/>
  <c r="B40" i="25"/>
  <c r="H50" i="6"/>
  <c r="C40" i="25"/>
  <c r="G40" i="25"/>
  <c r="G51" i="6"/>
  <c r="B41" i="25"/>
  <c r="H51" i="6"/>
  <c r="C41" i="25"/>
  <c r="G52" i="6"/>
  <c r="B42" i="25"/>
  <c r="H52" i="6"/>
  <c r="C42" i="25"/>
  <c r="G42" i="25"/>
  <c r="G53" i="6"/>
  <c r="B43" i="25"/>
  <c r="H53" i="6"/>
  <c r="C43" i="25"/>
  <c r="G43" i="25"/>
  <c r="G54" i="6"/>
  <c r="B44" i="25"/>
  <c r="H54" i="6"/>
  <c r="C44" i="25"/>
  <c r="G44" i="25"/>
  <c r="G98" i="6"/>
  <c r="B88" i="25"/>
  <c r="Q88" i="25"/>
  <c r="H98" i="6"/>
  <c r="C88" i="25"/>
  <c r="G88" i="25"/>
  <c r="G99" i="6"/>
  <c r="B89" i="25"/>
  <c r="Q89" i="25"/>
  <c r="H99" i="6"/>
  <c r="C89" i="25"/>
  <c r="G100" i="6"/>
  <c r="B90" i="25"/>
  <c r="Q90" i="25"/>
  <c r="H100" i="6"/>
  <c r="C90" i="25"/>
  <c r="G101" i="6"/>
  <c r="B91" i="25"/>
  <c r="H101" i="6"/>
  <c r="C91" i="25"/>
  <c r="G102" i="6"/>
  <c r="B92" i="25"/>
  <c r="Q92" i="25"/>
  <c r="H102" i="6"/>
  <c r="C92" i="25"/>
  <c r="G92" i="25"/>
  <c r="G103" i="6"/>
  <c r="B93" i="25"/>
  <c r="H103" i="6"/>
  <c r="C93" i="25"/>
  <c r="G104" i="6"/>
  <c r="B94" i="25"/>
  <c r="Q94" i="25"/>
  <c r="H104" i="6"/>
  <c r="C94" i="25"/>
  <c r="G94" i="25"/>
  <c r="G105" i="6"/>
  <c r="B95" i="25"/>
  <c r="H105" i="6"/>
  <c r="C95" i="25"/>
  <c r="G106" i="6"/>
  <c r="B96" i="25"/>
  <c r="Q96" i="25"/>
  <c r="H106" i="6"/>
  <c r="C96" i="25"/>
  <c r="G107" i="6"/>
  <c r="B97" i="25"/>
  <c r="Q97" i="25"/>
  <c r="H107" i="6"/>
  <c r="C97" i="25"/>
  <c r="G108" i="6"/>
  <c r="B98" i="25"/>
  <c r="H108" i="6"/>
  <c r="C98" i="25"/>
  <c r="G98" i="25"/>
  <c r="G109" i="6"/>
  <c r="B99" i="25"/>
  <c r="H109" i="6"/>
  <c r="C99" i="25"/>
  <c r="G99" i="25"/>
  <c r="G110" i="6"/>
  <c r="B100" i="25"/>
  <c r="H110" i="6"/>
  <c r="C100" i="25"/>
  <c r="G111" i="6"/>
  <c r="B101" i="25"/>
  <c r="H111" i="6"/>
  <c r="C101" i="25"/>
  <c r="G101" i="25"/>
  <c r="G112" i="6"/>
  <c r="B102" i="25"/>
  <c r="H112" i="6"/>
  <c r="C102" i="25"/>
  <c r="G102" i="25"/>
  <c r="G113" i="6"/>
  <c r="B103" i="25"/>
  <c r="H113" i="6"/>
  <c r="C103" i="25"/>
  <c r="G103" i="25"/>
  <c r="G114" i="6"/>
  <c r="B104" i="25"/>
  <c r="H114" i="6"/>
  <c r="C104" i="25"/>
  <c r="G115" i="6"/>
  <c r="B105" i="25"/>
  <c r="H115" i="6"/>
  <c r="C105" i="25"/>
  <c r="G105" i="25"/>
  <c r="G116" i="6"/>
  <c r="B106" i="25"/>
  <c r="H116" i="6"/>
  <c r="C106" i="25"/>
  <c r="G106" i="25"/>
  <c r="G117" i="6"/>
  <c r="B107" i="25"/>
  <c r="H117" i="6"/>
  <c r="C107" i="25"/>
  <c r="G107" i="25"/>
  <c r="G119" i="6"/>
  <c r="B109" i="25"/>
  <c r="H119" i="6"/>
  <c r="C109" i="25"/>
  <c r="G120" i="6"/>
  <c r="B110" i="25"/>
  <c r="H120" i="6"/>
  <c r="C110" i="25"/>
  <c r="G121" i="6"/>
  <c r="B111" i="25"/>
  <c r="H121" i="6"/>
  <c r="C111" i="25"/>
  <c r="G111" i="25"/>
  <c r="G122" i="6"/>
  <c r="B112" i="25"/>
  <c r="Q112" i="25"/>
  <c r="H122" i="6"/>
  <c r="C112" i="25"/>
  <c r="G123" i="6"/>
  <c r="B113" i="25"/>
  <c r="H123" i="6"/>
  <c r="C113" i="25"/>
  <c r="G113" i="25"/>
  <c r="G124" i="6"/>
  <c r="B114" i="25"/>
  <c r="Q114" i="25"/>
  <c r="H124" i="6"/>
  <c r="C114" i="25"/>
  <c r="G125" i="6"/>
  <c r="B115" i="25"/>
  <c r="H125" i="6"/>
  <c r="C115" i="25"/>
  <c r="G115" i="25"/>
  <c r="G126" i="6"/>
  <c r="B116" i="25"/>
  <c r="Q116" i="25"/>
  <c r="H126" i="6"/>
  <c r="C116" i="25"/>
  <c r="G127" i="6"/>
  <c r="B117" i="25"/>
  <c r="H127" i="6"/>
  <c r="C117" i="25"/>
  <c r="G117" i="25"/>
  <c r="G128" i="6"/>
  <c r="B118" i="25"/>
  <c r="H128" i="6"/>
  <c r="C118" i="25"/>
  <c r="G129" i="6"/>
  <c r="B119" i="25"/>
  <c r="H129" i="6"/>
  <c r="C119" i="25"/>
  <c r="G130" i="6"/>
  <c r="B120" i="25"/>
  <c r="H130" i="6"/>
  <c r="C120" i="25"/>
  <c r="G120" i="25"/>
  <c r="G131" i="6"/>
  <c r="B121" i="25"/>
  <c r="H131" i="6"/>
  <c r="C121" i="25"/>
  <c r="G121" i="25"/>
  <c r="G132" i="6"/>
  <c r="B122" i="25"/>
  <c r="H132" i="6"/>
  <c r="C122" i="25"/>
  <c r="G122" i="25"/>
  <c r="G133" i="6"/>
  <c r="B123" i="25"/>
  <c r="H133" i="6"/>
  <c r="C123" i="25"/>
  <c r="G134" i="6"/>
  <c r="B124" i="25"/>
  <c r="H134" i="6"/>
  <c r="C124" i="25"/>
  <c r="G124" i="25"/>
  <c r="G135" i="6"/>
  <c r="B125" i="25"/>
  <c r="H135" i="6"/>
  <c r="C125" i="25"/>
  <c r="G125" i="25"/>
  <c r="G136" i="6"/>
  <c r="B126" i="25"/>
  <c r="H136" i="6"/>
  <c r="C126" i="25"/>
  <c r="G126" i="25"/>
  <c r="G137" i="6"/>
  <c r="B127" i="25"/>
  <c r="H137" i="6"/>
  <c r="C127" i="25"/>
  <c r="G138" i="6"/>
  <c r="B128" i="25"/>
  <c r="H138" i="6"/>
  <c r="C128" i="25"/>
  <c r="G128" i="25"/>
  <c r="G140" i="6"/>
  <c r="B130" i="25"/>
  <c r="H140" i="6"/>
  <c r="C130" i="25"/>
  <c r="G130" i="25"/>
  <c r="G141" i="6"/>
  <c r="B131" i="25"/>
  <c r="Q131" i="25"/>
  <c r="H141" i="6"/>
  <c r="C131" i="25"/>
  <c r="G142" i="6"/>
  <c r="B132" i="25"/>
  <c r="H142" i="6"/>
  <c r="C132" i="25"/>
  <c r="G143" i="6"/>
  <c r="B133" i="25"/>
  <c r="H143" i="6"/>
  <c r="C133" i="25"/>
  <c r="G144" i="6"/>
  <c r="B134" i="25"/>
  <c r="H144" i="6"/>
  <c r="C134" i="25"/>
  <c r="G134" i="25"/>
  <c r="G145" i="6"/>
  <c r="B135" i="25"/>
  <c r="H145" i="6"/>
  <c r="C135" i="25"/>
  <c r="G146" i="6"/>
  <c r="B136" i="25"/>
  <c r="H146" i="6"/>
  <c r="C136" i="25"/>
  <c r="G136" i="25"/>
  <c r="G147" i="6"/>
  <c r="B137" i="25"/>
  <c r="Q137" i="25"/>
  <c r="H147" i="6"/>
  <c r="C137" i="25"/>
  <c r="G148" i="6"/>
  <c r="B138" i="25"/>
  <c r="H148" i="6"/>
  <c r="C138" i="25"/>
  <c r="G138" i="25"/>
  <c r="G149" i="6"/>
  <c r="B139" i="25"/>
  <c r="H149" i="6"/>
  <c r="C139" i="25"/>
  <c r="G150" i="6"/>
  <c r="B140" i="25"/>
  <c r="H150" i="6"/>
  <c r="C140" i="25"/>
  <c r="G140" i="25"/>
  <c r="G151" i="6"/>
  <c r="B141" i="25"/>
  <c r="H151" i="6"/>
  <c r="C141" i="25"/>
  <c r="G152" i="6"/>
  <c r="B142" i="25"/>
  <c r="H152" i="6"/>
  <c r="C142" i="25"/>
  <c r="G142" i="25"/>
  <c r="G153" i="6"/>
  <c r="B143" i="25"/>
  <c r="H153" i="6"/>
  <c r="C143" i="25"/>
  <c r="G143" i="25"/>
  <c r="G154" i="6"/>
  <c r="B144" i="25"/>
  <c r="H154" i="6"/>
  <c r="C144" i="25"/>
  <c r="G155" i="6"/>
  <c r="B145" i="25"/>
  <c r="H155" i="6"/>
  <c r="C145" i="25"/>
  <c r="G156" i="6"/>
  <c r="B146" i="25"/>
  <c r="H156" i="6"/>
  <c r="C146" i="25"/>
  <c r="G157" i="6"/>
  <c r="B147" i="25"/>
  <c r="H157" i="6"/>
  <c r="C147" i="25"/>
  <c r="G158" i="6"/>
  <c r="B148" i="25"/>
  <c r="H158" i="6"/>
  <c r="C148" i="25"/>
  <c r="G159" i="6"/>
  <c r="B149" i="25"/>
  <c r="H159" i="6"/>
  <c r="C149" i="25"/>
  <c r="P5" i="23"/>
  <c r="O5" i="23"/>
  <c r="N5" i="23"/>
  <c r="P12" i="6"/>
  <c r="O12" i="6"/>
  <c r="N12" i="6"/>
  <c r="M12" i="6"/>
  <c r="L12" i="6"/>
  <c r="K12" i="6"/>
  <c r="H12" i="6"/>
  <c r="G12" i="6"/>
  <c r="F12" i="6"/>
  <c r="E12" i="6"/>
  <c r="D12" i="6"/>
  <c r="C12" i="6"/>
  <c r="P4" i="25"/>
  <c r="P5" i="25"/>
  <c r="P6" i="25"/>
  <c r="P7" i="25"/>
  <c r="P8" i="25"/>
  <c r="R8" i="25" s="1"/>
  <c r="Q9" i="25"/>
  <c r="P9" i="25"/>
  <c r="P10" i="25"/>
  <c r="P11" i="25"/>
  <c r="R11" i="25" s="1"/>
  <c r="P12" i="25"/>
  <c r="R12" i="25" s="1"/>
  <c r="P13" i="25"/>
  <c r="P14" i="25"/>
  <c r="P15" i="25"/>
  <c r="P16" i="25"/>
  <c r="R16" i="25" s="1"/>
  <c r="P17" i="25"/>
  <c r="P18" i="25"/>
  <c r="P19" i="25"/>
  <c r="P20" i="25"/>
  <c r="P21" i="25"/>
  <c r="P22" i="25"/>
  <c r="P23" i="25"/>
  <c r="R23" i="25" s="1"/>
  <c r="P24" i="25"/>
  <c r="R24" i="25" s="1"/>
  <c r="P25" i="25"/>
  <c r="Q26" i="25"/>
  <c r="P26" i="25"/>
  <c r="R26" i="25"/>
  <c r="P27" i="25"/>
  <c r="P28" i="25"/>
  <c r="P29" i="25"/>
  <c r="P30" i="25"/>
  <c r="P31" i="25"/>
  <c r="P32" i="25"/>
  <c r="P33" i="25"/>
  <c r="R33" i="25" s="1"/>
  <c r="Q34" i="25"/>
  <c r="P34" i="25"/>
  <c r="P35" i="25"/>
  <c r="P36" i="25"/>
  <c r="P37" i="25"/>
  <c r="R37" i="25" s="1"/>
  <c r="P38" i="25"/>
  <c r="P39" i="25"/>
  <c r="P40" i="25"/>
  <c r="R40" i="25" s="1"/>
  <c r="P41" i="25"/>
  <c r="R41" i="25" s="1"/>
  <c r="P42" i="25"/>
  <c r="P43" i="25"/>
  <c r="P44" i="25"/>
  <c r="P87" i="25"/>
  <c r="P88" i="25"/>
  <c r="P89" i="25"/>
  <c r="P90" i="25"/>
  <c r="P91" i="25"/>
  <c r="P92" i="25"/>
  <c r="P93" i="25"/>
  <c r="P94" i="25"/>
  <c r="R94" i="25" s="1"/>
  <c r="P95" i="25"/>
  <c r="P96" i="25"/>
  <c r="P97" i="25"/>
  <c r="R97" i="25" s="1"/>
  <c r="P98" i="25"/>
  <c r="P99" i="25"/>
  <c r="P100" i="25"/>
  <c r="P101" i="25"/>
  <c r="R101" i="25" s="1"/>
  <c r="P102" i="25"/>
  <c r="R102" i="25" s="1"/>
  <c r="P103" i="25"/>
  <c r="P104" i="25"/>
  <c r="P105" i="25"/>
  <c r="P106" i="25"/>
  <c r="R106" i="25" s="1"/>
  <c r="P107" i="25"/>
  <c r="P108" i="25"/>
  <c r="P109" i="25"/>
  <c r="Q110" i="25"/>
  <c r="P110" i="25"/>
  <c r="P111" i="25"/>
  <c r="P112" i="25"/>
  <c r="R112" i="25" s="1"/>
  <c r="P113" i="25"/>
  <c r="R113" i="25" s="1"/>
  <c r="P114" i="25"/>
  <c r="P115" i="25"/>
  <c r="P116" i="25"/>
  <c r="P117" i="25"/>
  <c r="Q118" i="25"/>
  <c r="P118" i="25"/>
  <c r="P119" i="25"/>
  <c r="R119" i="25" s="1"/>
  <c r="P120" i="25"/>
  <c r="R120" i="25" s="1"/>
  <c r="P121" i="25"/>
  <c r="P122" i="25"/>
  <c r="P123" i="25"/>
  <c r="R123" i="25" s="1"/>
  <c r="P124" i="25"/>
  <c r="P125" i="25"/>
  <c r="P126" i="25"/>
  <c r="P127" i="25"/>
  <c r="P128" i="25"/>
  <c r="R128" i="25" s="1"/>
  <c r="P129" i="25"/>
  <c r="P130" i="25"/>
  <c r="P131" i="25"/>
  <c r="P132" i="25"/>
  <c r="R132" i="25" s="1"/>
  <c r="P133" i="25"/>
  <c r="P134" i="25"/>
  <c r="Q135" i="25"/>
  <c r="P135" i="25"/>
  <c r="R135" i="25" s="1"/>
  <c r="P136" i="25"/>
  <c r="P137" i="25"/>
  <c r="P138" i="25"/>
  <c r="R138" i="25" s="1"/>
  <c r="P139" i="25"/>
  <c r="P140" i="25"/>
  <c r="P141" i="25"/>
  <c r="R141" i="25" s="1"/>
  <c r="P142" i="25"/>
  <c r="R142" i="25" s="1"/>
  <c r="P143" i="25"/>
  <c r="P144" i="25"/>
  <c r="P145" i="25"/>
  <c r="P146" i="25"/>
  <c r="R146" i="25" s="1"/>
  <c r="P147" i="25"/>
  <c r="P148" i="25"/>
  <c r="P149" i="25"/>
  <c r="R149" i="25" s="1"/>
  <c r="T3" i="25"/>
  <c r="V3" i="25" s="1"/>
  <c r="V150" i="25" s="1"/>
  <c r="E33" i="23" s="1"/>
  <c r="U36" i="25"/>
  <c r="U44" i="25"/>
  <c r="U103" i="25"/>
  <c r="U120" i="25"/>
  <c r="U128" i="25"/>
  <c r="U145" i="25"/>
  <c r="P3" i="25"/>
  <c r="R3" i="25" s="1"/>
  <c r="I14" i="22"/>
  <c r="H14" i="22"/>
  <c r="G14" i="22"/>
  <c r="F14" i="22"/>
  <c r="E14" i="22"/>
  <c r="D14" i="22"/>
  <c r="C14" i="22"/>
  <c r="B14" i="22"/>
  <c r="A129" i="8"/>
  <c r="A109" i="8"/>
  <c r="A89" i="8"/>
  <c r="A29" i="8"/>
  <c r="A9" i="8"/>
  <c r="D8" i="8"/>
  <c r="A103" i="9"/>
  <c r="A87" i="9"/>
  <c r="A23" i="9"/>
  <c r="A7" i="9"/>
  <c r="C12" i="23"/>
  <c r="P3" i="23"/>
  <c r="O3" i="23"/>
  <c r="N3" i="23"/>
  <c r="M3" i="23"/>
  <c r="J9" i="23"/>
  <c r="J2" i="23"/>
  <c r="H9" i="23"/>
  <c r="H2" i="23"/>
  <c r="E2" i="23"/>
  <c r="D2" i="23"/>
  <c r="C2" i="23"/>
  <c r="B2" i="23"/>
  <c r="M5" i="23"/>
  <c r="R118" i="25"/>
  <c r="N134" i="25"/>
  <c r="N132" i="25"/>
  <c r="R32" i="25"/>
  <c r="R110" i="25"/>
  <c r="R34" i="25"/>
  <c r="M138" i="25"/>
  <c r="M136" i="25"/>
  <c r="M134" i="25"/>
  <c r="M132" i="25"/>
  <c r="M130" i="25"/>
  <c r="M96" i="25"/>
  <c r="M94" i="25"/>
  <c r="M92" i="25"/>
  <c r="M90" i="25"/>
  <c r="M88" i="25"/>
  <c r="M12" i="25"/>
  <c r="M10" i="25"/>
  <c r="M8" i="25"/>
  <c r="M6" i="25"/>
  <c r="C4" i="25"/>
  <c r="G4" i="25"/>
  <c r="B4" i="25"/>
  <c r="C4" i="30"/>
  <c r="P43" i="24"/>
  <c r="N96" i="25"/>
  <c r="N90" i="25"/>
  <c r="N88" i="25"/>
  <c r="N8" i="25"/>
  <c r="N6" i="25"/>
  <c r="S44" i="24"/>
  <c r="U44" i="24"/>
  <c r="T44" i="24"/>
  <c r="Q43" i="24"/>
  <c r="R137" i="25"/>
  <c r="R133" i="25"/>
  <c r="R116" i="25"/>
  <c r="R30" i="25"/>
  <c r="Q4" i="25"/>
  <c r="R139" i="25"/>
  <c r="R131" i="25"/>
  <c r="R114" i="25"/>
  <c r="R95" i="25"/>
  <c r="R93" i="25"/>
  <c r="R91" i="25"/>
  <c r="R89" i="25"/>
  <c r="R28" i="25"/>
  <c r="U22" i="25"/>
  <c r="U16" i="25"/>
  <c r="U20" i="25"/>
  <c r="U18" i="25"/>
  <c r="U14" i="25"/>
  <c r="Q138" i="25"/>
  <c r="Q136" i="25"/>
  <c r="Q134" i="25"/>
  <c r="Q132" i="25"/>
  <c r="Q130" i="25"/>
  <c r="Q113" i="25"/>
  <c r="Q111" i="25"/>
  <c r="U146" i="25"/>
  <c r="U142" i="25"/>
  <c r="U127" i="25"/>
  <c r="U106" i="25"/>
  <c r="U98" i="25"/>
  <c r="U37" i="25"/>
  <c r="U35" i="25"/>
  <c r="U148" i="25"/>
  <c r="U144" i="25"/>
  <c r="U140" i="25"/>
  <c r="U125" i="25"/>
  <c r="U104" i="25"/>
  <c r="U100" i="25"/>
  <c r="U43" i="25"/>
  <c r="Q29" i="25"/>
  <c r="Q27" i="25"/>
  <c r="V145" i="25"/>
  <c r="V128" i="25"/>
  <c r="V126" i="25"/>
  <c r="V124" i="25"/>
  <c r="V122" i="25"/>
  <c r="V120" i="25"/>
  <c r="V107" i="25"/>
  <c r="V99" i="25"/>
  <c r="V44" i="25"/>
  <c r="V42" i="25"/>
  <c r="V40" i="25"/>
  <c r="V38" i="25"/>
  <c r="V36" i="25"/>
  <c r="V19" i="25"/>
  <c r="N143" i="25"/>
  <c r="N126" i="25"/>
  <c r="N124" i="25"/>
  <c r="N107" i="25"/>
  <c r="N105" i="25"/>
  <c r="N99" i="25"/>
  <c r="N44" i="25"/>
  <c r="N38" i="25"/>
  <c r="N36" i="25"/>
  <c r="N19" i="25"/>
  <c r="N17" i="25"/>
  <c r="M149" i="25"/>
  <c r="M147" i="25"/>
  <c r="M145" i="25"/>
  <c r="M143" i="25"/>
  <c r="M141" i="25"/>
  <c r="M128" i="25"/>
  <c r="M126" i="25"/>
  <c r="M124" i="25"/>
  <c r="M122" i="25"/>
  <c r="M120" i="25"/>
  <c r="M107" i="25"/>
  <c r="M105" i="25"/>
  <c r="M103" i="25"/>
  <c r="M101" i="25"/>
  <c r="M99" i="25"/>
  <c r="M44" i="25"/>
  <c r="M42" i="25"/>
  <c r="M40" i="25"/>
  <c r="M38" i="25"/>
  <c r="M36" i="25"/>
  <c r="M23" i="25"/>
  <c r="M21" i="25"/>
  <c r="M19" i="25"/>
  <c r="M17" i="25"/>
  <c r="N140" i="25"/>
  <c r="N127" i="25"/>
  <c r="N121" i="25"/>
  <c r="N119" i="25"/>
  <c r="N102" i="25"/>
  <c r="N100" i="25"/>
  <c r="N41" i="25"/>
  <c r="N39" i="25"/>
  <c r="N22" i="25"/>
  <c r="N20" i="25"/>
  <c r="M148" i="25"/>
  <c r="M146" i="25"/>
  <c r="M144" i="25"/>
  <c r="M142" i="25"/>
  <c r="M140" i="25"/>
  <c r="M127" i="25"/>
  <c r="M125" i="25"/>
  <c r="M123" i="25"/>
  <c r="M121" i="25"/>
  <c r="M119" i="25"/>
  <c r="M106" i="25"/>
  <c r="M104" i="25"/>
  <c r="M102" i="25"/>
  <c r="M100" i="25"/>
  <c r="M98" i="25"/>
  <c r="M43" i="25"/>
  <c r="M41" i="25"/>
  <c r="M39" i="25"/>
  <c r="M37" i="25"/>
  <c r="M35" i="25"/>
  <c r="M22" i="25"/>
  <c r="M20" i="25"/>
  <c r="M18" i="25"/>
  <c r="M16" i="25"/>
  <c r="M14" i="25"/>
  <c r="V131" i="25"/>
  <c r="V118" i="25"/>
  <c r="V116" i="25"/>
  <c r="V114" i="25"/>
  <c r="V112" i="25"/>
  <c r="V110" i="25"/>
  <c r="V93" i="25"/>
  <c r="V34" i="25"/>
  <c r="V32" i="25"/>
  <c r="V30" i="25"/>
  <c r="V28" i="25"/>
  <c r="V26" i="25"/>
  <c r="V13" i="25"/>
  <c r="V5" i="25"/>
  <c r="R147" i="25"/>
  <c r="R145" i="25"/>
  <c r="R143" i="25"/>
  <c r="R126" i="25"/>
  <c r="R124" i="25"/>
  <c r="R122" i="25"/>
  <c r="R107" i="25"/>
  <c r="R105" i="25"/>
  <c r="R103" i="25"/>
  <c r="R99" i="25"/>
  <c r="R44" i="25"/>
  <c r="R42" i="25"/>
  <c r="R38" i="25"/>
  <c r="R36" i="25"/>
  <c r="R21" i="25"/>
  <c r="R19" i="25"/>
  <c r="R17" i="25"/>
  <c r="U102" i="25"/>
  <c r="U13" i="25"/>
  <c r="U11" i="25"/>
  <c r="U5" i="25"/>
  <c r="U139" i="25"/>
  <c r="U133" i="25"/>
  <c r="U131" i="25"/>
  <c r="U118" i="25"/>
  <c r="U116" i="25"/>
  <c r="U114" i="25"/>
  <c r="U112" i="25"/>
  <c r="U110" i="25"/>
  <c r="U95" i="25"/>
  <c r="U93" i="25"/>
  <c r="U34" i="25"/>
  <c r="U32" i="25"/>
  <c r="U30" i="25"/>
  <c r="U28" i="25"/>
  <c r="U26" i="25"/>
  <c r="Q149" i="25"/>
  <c r="Q143" i="25"/>
  <c r="Q141" i="25"/>
  <c r="Q128" i="25"/>
  <c r="Q126" i="25"/>
  <c r="Q124" i="25"/>
  <c r="Q122" i="25"/>
  <c r="Q120" i="25"/>
  <c r="Q105" i="25"/>
  <c r="Q103" i="25"/>
  <c r="Q44" i="25"/>
  <c r="Q42" i="25"/>
  <c r="Q40" i="25"/>
  <c r="Q38" i="25"/>
  <c r="Q36" i="25"/>
  <c r="Q23" i="25"/>
  <c r="Q17" i="25"/>
  <c r="N15" i="25"/>
  <c r="M15" i="25"/>
  <c r="G34" i="6"/>
  <c r="D4" i="24"/>
  <c r="F4" i="24" s="1"/>
  <c r="G97" i="6"/>
  <c r="D7" i="24"/>
  <c r="F7" i="24"/>
  <c r="G118" i="6"/>
  <c r="D8" i="24"/>
  <c r="F8" i="24"/>
  <c r="G139" i="6"/>
  <c r="Q22" i="24"/>
  <c r="S22" i="24"/>
  <c r="O34" i="6"/>
  <c r="J4" i="24"/>
  <c r="L4" i="24"/>
  <c r="J7" i="24"/>
  <c r="L7" i="24" s="1"/>
  <c r="L10" i="24" s="1"/>
  <c r="D21" i="23" s="1"/>
  <c r="O118" i="6"/>
  <c r="I108" i="25"/>
  <c r="M108" i="25"/>
  <c r="O139" i="6"/>
  <c r="J9" i="24"/>
  <c r="L9" i="24"/>
  <c r="H34" i="6"/>
  <c r="E4" i="24"/>
  <c r="G4" i="24"/>
  <c r="H97" i="6"/>
  <c r="E7" i="24"/>
  <c r="G7" i="24"/>
  <c r="H118" i="6"/>
  <c r="E8" i="24"/>
  <c r="G8" i="24"/>
  <c r="H139" i="6"/>
  <c r="C129" i="25"/>
  <c r="G129" i="25"/>
  <c r="P34" i="6"/>
  <c r="K4" i="24"/>
  <c r="M4" i="24"/>
  <c r="P97" i="6"/>
  <c r="K7" i="24"/>
  <c r="M7" i="24"/>
  <c r="P118" i="6"/>
  <c r="J108" i="25"/>
  <c r="P139" i="6"/>
  <c r="K9" i="24"/>
  <c r="M9" i="24"/>
  <c r="P13" i="6"/>
  <c r="J3" i="25"/>
  <c r="N3" i="25"/>
  <c r="B14" i="25"/>
  <c r="Q14" i="25"/>
  <c r="C14" i="30"/>
  <c r="K14" i="29"/>
  <c r="B15" i="25"/>
  <c r="C15" i="30"/>
  <c r="C14" i="25"/>
  <c r="G14" i="25"/>
  <c r="N4" i="25"/>
  <c r="R15" i="25"/>
  <c r="O13" i="6"/>
  <c r="M3" i="25"/>
  <c r="Q6" i="25"/>
  <c r="G13" i="6"/>
  <c r="Q16" i="24" s="1"/>
  <c r="S16" i="24" s="1"/>
  <c r="B3" i="25"/>
  <c r="F3" i="25" s="1"/>
  <c r="H13" i="6"/>
  <c r="C3" i="25"/>
  <c r="G3" i="25"/>
  <c r="V138" i="25"/>
  <c r="V134" i="25"/>
  <c r="V130" i="25"/>
  <c r="V117" i="25"/>
  <c r="V92" i="25"/>
  <c r="V33" i="25"/>
  <c r="V12" i="25"/>
  <c r="V8" i="25"/>
  <c r="V4" i="25"/>
  <c r="R144" i="25"/>
  <c r="R140" i="25"/>
  <c r="R98" i="25"/>
  <c r="R35" i="25"/>
  <c r="R20" i="25"/>
  <c r="V136" i="25"/>
  <c r="V132" i="25"/>
  <c r="V111" i="25"/>
  <c r="V96" i="25"/>
  <c r="V94" i="25"/>
  <c r="V90" i="25"/>
  <c r="V88" i="25"/>
  <c r="V10" i="25"/>
  <c r="V6" i="25"/>
  <c r="R148" i="25"/>
  <c r="R127" i="25"/>
  <c r="R125" i="25"/>
  <c r="R121" i="25"/>
  <c r="R104" i="25"/>
  <c r="R100" i="25"/>
  <c r="R43" i="25"/>
  <c r="R39" i="25"/>
  <c r="R22" i="25"/>
  <c r="R18" i="25"/>
  <c r="U138" i="25"/>
  <c r="U136" i="25"/>
  <c r="U134" i="25"/>
  <c r="U132" i="25"/>
  <c r="U130" i="25"/>
  <c r="U117" i="25"/>
  <c r="U115" i="25"/>
  <c r="U109" i="25"/>
  <c r="U96" i="25"/>
  <c r="U94" i="25"/>
  <c r="U92" i="25"/>
  <c r="U90" i="25"/>
  <c r="U88" i="25"/>
  <c r="V148" i="25"/>
  <c r="V146" i="25"/>
  <c r="V144" i="25"/>
  <c r="V142" i="25"/>
  <c r="V140" i="25"/>
  <c r="V123" i="25"/>
  <c r="U33" i="25"/>
  <c r="U31" i="25"/>
  <c r="U25" i="25"/>
  <c r="U12" i="25"/>
  <c r="U10" i="25"/>
  <c r="U8" i="25"/>
  <c r="U6" i="25"/>
  <c r="U4" i="25"/>
  <c r="Q148" i="25"/>
  <c r="Q146" i="25"/>
  <c r="Q144" i="25"/>
  <c r="Q142" i="25"/>
  <c r="Q140" i="25"/>
  <c r="Q125" i="25"/>
  <c r="Q123" i="25"/>
  <c r="Q106" i="25"/>
  <c r="Q104" i="25"/>
  <c r="Q102" i="25"/>
  <c r="Q100" i="25"/>
  <c r="Q98" i="25"/>
  <c r="Q43" i="25"/>
  <c r="Q37" i="25"/>
  <c r="Q35" i="25"/>
  <c r="Q22" i="25"/>
  <c r="Q20" i="25"/>
  <c r="Q18" i="25"/>
  <c r="Q16" i="25"/>
  <c r="G137" i="25"/>
  <c r="G135" i="25"/>
  <c r="G133" i="25"/>
  <c r="G118" i="25"/>
  <c r="G116" i="25"/>
  <c r="G114" i="25"/>
  <c r="G110" i="25"/>
  <c r="G97" i="25"/>
  <c r="G95" i="25"/>
  <c r="G91" i="25"/>
  <c r="G89" i="25"/>
  <c r="G34" i="25"/>
  <c r="G30" i="25"/>
  <c r="G28" i="25"/>
  <c r="G26" i="25"/>
  <c r="G11" i="25"/>
  <c r="G9" i="25"/>
  <c r="G7" i="25"/>
  <c r="N139" i="25"/>
  <c r="N133" i="25"/>
  <c r="N131" i="25"/>
  <c r="N114" i="25"/>
  <c r="N112" i="25"/>
  <c r="N95" i="25"/>
  <c r="N93" i="25"/>
  <c r="N34" i="25"/>
  <c r="N32" i="25"/>
  <c r="N26" i="25"/>
  <c r="N13" i="25"/>
  <c r="N7" i="25"/>
  <c r="N5" i="25"/>
  <c r="N150" i="25" s="1"/>
  <c r="E29" i="23" s="1"/>
  <c r="V106" i="25"/>
  <c r="V104" i="25"/>
  <c r="V102" i="25"/>
  <c r="V100" i="25"/>
  <c r="V98" i="25"/>
  <c r="V37" i="25"/>
  <c r="V22" i="25"/>
  <c r="V20" i="25"/>
  <c r="V18" i="25"/>
  <c r="V16" i="25"/>
  <c r="V14" i="25"/>
  <c r="R136" i="25"/>
  <c r="R134" i="25"/>
  <c r="R130" i="25"/>
  <c r="R117" i="25"/>
  <c r="R115" i="25"/>
  <c r="R111" i="25"/>
  <c r="R109" i="25"/>
  <c r="R96" i="25"/>
  <c r="R92" i="25"/>
  <c r="R90" i="25"/>
  <c r="R88" i="25"/>
  <c r="R31" i="25"/>
  <c r="R29" i="25"/>
  <c r="R27" i="25"/>
  <c r="R25" i="25"/>
  <c r="R10" i="25"/>
  <c r="R6" i="25"/>
  <c r="M139" i="25"/>
  <c r="M137" i="25"/>
  <c r="M135" i="25"/>
  <c r="M133" i="25"/>
  <c r="M131" i="25"/>
  <c r="M118" i="25"/>
  <c r="M116" i="25"/>
  <c r="M114" i="25"/>
  <c r="M112" i="25"/>
  <c r="M110" i="25"/>
  <c r="M97" i="25"/>
  <c r="M95" i="25"/>
  <c r="M93" i="25"/>
  <c r="M91" i="25"/>
  <c r="M89" i="25"/>
  <c r="M34" i="25"/>
  <c r="M32" i="25"/>
  <c r="M30" i="25"/>
  <c r="M28" i="25"/>
  <c r="M26" i="25"/>
  <c r="M13" i="25"/>
  <c r="M11" i="25"/>
  <c r="M9" i="25"/>
  <c r="M7" i="25"/>
  <c r="M5" i="25"/>
  <c r="F140" i="25"/>
  <c r="F138" i="25"/>
  <c r="F123" i="25"/>
  <c r="F121" i="25"/>
  <c r="F113" i="25"/>
  <c r="F109" i="25"/>
  <c r="F100" i="25"/>
  <c r="F98" i="25"/>
  <c r="F90" i="25"/>
  <c r="F88" i="25"/>
  <c r="F37" i="25"/>
  <c r="F33" i="25"/>
  <c r="F25" i="25"/>
  <c r="F22" i="25"/>
  <c r="F12" i="25"/>
  <c r="F10" i="25"/>
  <c r="F147" i="25"/>
  <c r="F143" i="25"/>
  <c r="F135" i="25"/>
  <c r="F133" i="25"/>
  <c r="F124" i="25"/>
  <c r="F122" i="25"/>
  <c r="F114" i="25"/>
  <c r="F110" i="25"/>
  <c r="F101" i="25"/>
  <c r="F99" i="25"/>
  <c r="F91" i="25"/>
  <c r="F89" i="25"/>
  <c r="F38" i="25"/>
  <c r="F34" i="25"/>
  <c r="F26" i="25"/>
  <c r="F23" i="25"/>
  <c r="F13" i="25"/>
  <c r="F11" i="25"/>
  <c r="B8" i="23"/>
  <c r="C8" i="23"/>
  <c r="R4" i="25"/>
  <c r="G149" i="25"/>
  <c r="G147" i="25"/>
  <c r="N149" i="25"/>
  <c r="R13" i="25"/>
  <c r="R9" i="25"/>
  <c r="R7" i="25"/>
  <c r="R5" i="25"/>
  <c r="G148" i="25"/>
  <c r="G146" i="25"/>
  <c r="G144" i="25"/>
  <c r="N148" i="25"/>
  <c r="N146" i="25"/>
  <c r="R17" i="24"/>
  <c r="T17" i="24"/>
  <c r="B24" i="25"/>
  <c r="W21" i="24"/>
  <c r="Y21" i="24"/>
  <c r="B108" i="25"/>
  <c r="Q17" i="24"/>
  <c r="S17" i="24"/>
  <c r="W17" i="24"/>
  <c r="Y17" i="24"/>
  <c r="Q21" i="24"/>
  <c r="S21" i="24"/>
  <c r="R21" i="24"/>
  <c r="T21" i="24"/>
  <c r="C87" i="25"/>
  <c r="G87" i="25"/>
  <c r="X17" i="24"/>
  <c r="Z17" i="24"/>
  <c r="K3" i="24"/>
  <c r="M3" i="24"/>
  <c r="K8" i="24"/>
  <c r="M8" i="24"/>
  <c r="R22" i="24"/>
  <c r="T22" i="24"/>
  <c r="J24" i="25"/>
  <c r="J8" i="24"/>
  <c r="L8" i="24"/>
  <c r="I24" i="25"/>
  <c r="W16" i="24"/>
  <c r="Y16" i="24"/>
  <c r="C108" i="25"/>
  <c r="G108" i="25"/>
  <c r="C24" i="25"/>
  <c r="G24" i="25"/>
  <c r="B129" i="25"/>
  <c r="X16" i="24"/>
  <c r="Z16" i="24"/>
  <c r="U108" i="25"/>
  <c r="R14" i="25"/>
  <c r="J3" i="24"/>
  <c r="L3" i="24"/>
  <c r="B87" i="25"/>
  <c r="X22" i="24"/>
  <c r="Z22" i="24"/>
  <c r="X20" i="24"/>
  <c r="Z20" i="24"/>
  <c r="J129" i="25"/>
  <c r="J87" i="25"/>
  <c r="N87" i="25"/>
  <c r="I129" i="25"/>
  <c r="M129" i="25"/>
  <c r="V108" i="25"/>
  <c r="Q20" i="24"/>
  <c r="S20" i="24"/>
  <c r="R20" i="24"/>
  <c r="T20" i="24"/>
  <c r="X21" i="24"/>
  <c r="Z21" i="24"/>
  <c r="E9" i="24"/>
  <c r="G9" i="24"/>
  <c r="W22" i="24"/>
  <c r="Y22" i="24"/>
  <c r="D9" i="24"/>
  <c r="F9" i="24"/>
  <c r="E3" i="24"/>
  <c r="G3" i="24"/>
  <c r="R16" i="24"/>
  <c r="T16" i="24"/>
  <c r="U3" i="25"/>
  <c r="R129" i="25"/>
  <c r="Q24" i="25"/>
  <c r="Q108" i="25"/>
  <c r="Q129" i="25"/>
  <c r="R87" i="25"/>
  <c r="R108" i="25"/>
  <c r="V24" i="25"/>
  <c r="M24" i="25"/>
  <c r="U24" i="25"/>
  <c r="Z23" i="24"/>
  <c r="T23" i="24"/>
  <c r="G10" i="24"/>
  <c r="C21" i="23"/>
  <c r="N129" i="25"/>
  <c r="Q87" i="25"/>
  <c r="M10" i="24"/>
  <c r="E21" i="23"/>
  <c r="Q28" i="24"/>
  <c r="Q38" i="24" s="1"/>
  <c r="M17" i="23" l="1"/>
  <c r="R150" i="25"/>
  <c r="C33" i="23" s="1"/>
  <c r="Q150" i="25"/>
  <c r="B33" i="23" s="1"/>
  <c r="G150" i="25"/>
  <c r="C29" i="23" s="1"/>
  <c r="F24" i="25"/>
  <c r="N15" i="23"/>
  <c r="AK32" i="30"/>
  <c r="AI32" i="30"/>
  <c r="AC133" i="30"/>
  <c r="AA133" i="30"/>
  <c r="AI78" i="30"/>
  <c r="AK78" i="30"/>
  <c r="BA71" i="30"/>
  <c r="AY71" i="30"/>
  <c r="K22" i="30"/>
  <c r="AQ102" i="30"/>
  <c r="E16" i="30"/>
  <c r="BA113" i="30"/>
  <c r="BA93" i="30"/>
  <c r="S87" i="30"/>
  <c r="K7" i="30"/>
  <c r="BG43" i="30"/>
  <c r="S106" i="30"/>
  <c r="AC39" i="30"/>
  <c r="AC109" i="30"/>
  <c r="S109" i="30"/>
  <c r="AS28" i="30"/>
  <c r="E145" i="30"/>
  <c r="AA139" i="30"/>
  <c r="AC143" i="30"/>
  <c r="M132" i="30"/>
  <c r="C100" i="30"/>
  <c r="AS139" i="30"/>
  <c r="K149" i="30"/>
  <c r="AI13" i="30"/>
  <c r="AK109" i="30"/>
  <c r="AA37" i="30"/>
  <c r="AQ125" i="30"/>
  <c r="BI21" i="30"/>
  <c r="AK26" i="30"/>
  <c r="AK39" i="30"/>
  <c r="AS35" i="30"/>
  <c r="AY17" i="30"/>
  <c r="AY106" i="30"/>
  <c r="M121" i="30"/>
  <c r="BI114" i="30"/>
  <c r="BI88" i="30"/>
  <c r="BI149" i="30"/>
  <c r="BI92" i="30"/>
  <c r="K106" i="30"/>
  <c r="AQ89" i="30"/>
  <c r="AS89" i="30"/>
  <c r="K44" i="30"/>
  <c r="M44" i="30"/>
  <c r="AA12" i="30"/>
  <c r="AC12" i="30"/>
  <c r="AI61" i="30"/>
  <c r="AC51" i="30"/>
  <c r="AA51" i="30"/>
  <c r="BI143" i="30"/>
  <c r="AQ107" i="30"/>
  <c r="AQ5" i="30"/>
  <c r="BA39" i="30"/>
  <c r="BA14" i="30"/>
  <c r="BI35" i="30"/>
  <c r="AK37" i="30"/>
  <c r="M90" i="30"/>
  <c r="AQ19" i="30"/>
  <c r="AS37" i="30"/>
  <c r="AA24" i="30"/>
  <c r="AS115" i="30"/>
  <c r="AI20" i="30"/>
  <c r="AS15" i="30"/>
  <c r="AK104" i="30"/>
  <c r="U132" i="30"/>
  <c r="AC140" i="30"/>
  <c r="BI9" i="30"/>
  <c r="E30" i="30"/>
  <c r="AK115" i="30"/>
  <c r="M14" i="30"/>
  <c r="AC30" i="30"/>
  <c r="C128" i="30"/>
  <c r="BG16" i="30"/>
  <c r="AC128" i="30"/>
  <c r="AK138" i="30"/>
  <c r="AI141" i="30"/>
  <c r="E140" i="30"/>
  <c r="M138" i="30"/>
  <c r="M36" i="30"/>
  <c r="AQ12" i="30"/>
  <c r="C103" i="30"/>
  <c r="AC145" i="30"/>
  <c r="AQ27" i="30"/>
  <c r="BI25" i="30"/>
  <c r="AQ40" i="30"/>
  <c r="AS88" i="30"/>
  <c r="AS21" i="30"/>
  <c r="E31" i="30"/>
  <c r="E113" i="30"/>
  <c r="AS140" i="30"/>
  <c r="M117" i="30"/>
  <c r="E122" i="30"/>
  <c r="C110" i="30"/>
  <c r="BG4" i="30"/>
  <c r="BG102" i="30"/>
  <c r="AC134" i="30"/>
  <c r="C12" i="30"/>
  <c r="AI28" i="30"/>
  <c r="AK117" i="30"/>
  <c r="E88" i="30"/>
  <c r="K112" i="30"/>
  <c r="AK33" i="30"/>
  <c r="S110" i="30"/>
  <c r="S138" i="30"/>
  <c r="AY111" i="30"/>
  <c r="S88" i="30"/>
  <c r="M42" i="30"/>
  <c r="BI137" i="30"/>
  <c r="BG137" i="30"/>
  <c r="M31" i="30"/>
  <c r="K31" i="30"/>
  <c r="E25" i="30"/>
  <c r="C25" i="30"/>
  <c r="AA135" i="30"/>
  <c r="AC135" i="30"/>
  <c r="U140" i="30"/>
  <c r="S140" i="30"/>
  <c r="U111" i="30"/>
  <c r="S111" i="30"/>
  <c r="U44" i="30"/>
  <c r="S44" i="30"/>
  <c r="AK11" i="30"/>
  <c r="AI11" i="30"/>
  <c r="BI59" i="30"/>
  <c r="AA56" i="30"/>
  <c r="C55" i="30"/>
  <c r="BG82" i="30"/>
  <c r="BI82" i="30"/>
  <c r="AQ54" i="30"/>
  <c r="AS54" i="30"/>
  <c r="BG52" i="30"/>
  <c r="BI52" i="30"/>
  <c r="M32" i="30"/>
  <c r="AY109" i="30"/>
  <c r="AI16" i="30"/>
  <c r="AC90" i="30"/>
  <c r="BI109" i="30"/>
  <c r="BI136" i="30"/>
  <c r="AC9" i="30"/>
  <c r="AK24" i="30"/>
  <c r="AK41" i="30"/>
  <c r="AC104" i="30"/>
  <c r="AY22" i="30"/>
  <c r="AC32" i="30"/>
  <c r="AC117" i="30"/>
  <c r="M34" i="30"/>
  <c r="BG94" i="30"/>
  <c r="S124" i="30"/>
  <c r="AK5" i="30"/>
  <c r="BG141" i="30"/>
  <c r="AI142" i="30"/>
  <c r="S89" i="30"/>
  <c r="K142" i="30"/>
  <c r="AC148" i="30"/>
  <c r="AA147" i="30"/>
  <c r="AC149" i="30"/>
  <c r="K144" i="30"/>
  <c r="BG113" i="30"/>
  <c r="AK42" i="30"/>
  <c r="AQ133" i="30"/>
  <c r="E90" i="30"/>
  <c r="AI10" i="30"/>
  <c r="BI129" i="30"/>
  <c r="M29" i="30"/>
  <c r="AS44" i="30"/>
  <c r="S148" i="30"/>
  <c r="AC44" i="30"/>
  <c r="C120" i="30"/>
  <c r="BI110" i="30"/>
  <c r="C147" i="30"/>
  <c r="S121" i="30"/>
  <c r="BI107" i="30"/>
  <c r="AY101" i="30"/>
  <c r="BA21" i="30"/>
  <c r="S134" i="30"/>
  <c r="AY29" i="30"/>
  <c r="AC125" i="30"/>
  <c r="E135" i="30"/>
  <c r="M113" i="30"/>
  <c r="AS38" i="30"/>
  <c r="E118" i="30"/>
  <c r="BI12" i="30"/>
  <c r="AY88" i="30"/>
  <c r="AQ113" i="30"/>
  <c r="AY137" i="30"/>
  <c r="AK120" i="30"/>
  <c r="U119" i="30"/>
  <c r="AQ135" i="30"/>
  <c r="M110" i="30"/>
  <c r="K110" i="30"/>
  <c r="K101" i="30"/>
  <c r="K43" i="30"/>
  <c r="M43" i="30"/>
  <c r="AI36" i="30"/>
  <c r="AA137" i="30"/>
  <c r="AC137" i="30"/>
  <c r="S125" i="30"/>
  <c r="U125" i="30"/>
  <c r="S116" i="30"/>
  <c r="AS68" i="30"/>
  <c r="AY82" i="30"/>
  <c r="AK73" i="30"/>
  <c r="C45" i="30"/>
  <c r="E45" i="30"/>
  <c r="BG50" i="30"/>
  <c r="BI50" i="30"/>
  <c r="BI49" i="30"/>
  <c r="AA47" i="30"/>
  <c r="AC47" i="30"/>
  <c r="M74" i="30"/>
  <c r="AA63" i="30"/>
  <c r="AC63" i="30"/>
  <c r="AA73" i="30"/>
  <c r="AC73" i="30"/>
  <c r="AA81" i="30"/>
  <c r="AC81" i="30"/>
  <c r="S24" i="30"/>
  <c r="AY24" i="30"/>
  <c r="S25" i="30"/>
  <c r="AY27" i="30"/>
  <c r="M46" i="30"/>
  <c r="S46" i="30"/>
  <c r="M47" i="30"/>
  <c r="AS47" i="30"/>
  <c r="BG48" i="30"/>
  <c r="BI48" i="30"/>
  <c r="AY49" i="30"/>
  <c r="S51" i="30"/>
  <c r="AS51" i="30"/>
  <c r="AY51" i="30"/>
  <c r="M53" i="30"/>
  <c r="M56" i="30"/>
  <c r="S56" i="30"/>
  <c r="M57" i="30"/>
  <c r="S57" i="30"/>
  <c r="AS58" i="30"/>
  <c r="M59" i="30"/>
  <c r="AY59" i="30"/>
  <c r="E60" i="30"/>
  <c r="C60" i="30"/>
  <c r="S60" i="30"/>
  <c r="M61" i="30"/>
  <c r="BG61" i="30"/>
  <c r="BI61" i="30"/>
  <c r="AS62" i="30"/>
  <c r="BG62" i="30"/>
  <c r="BI62" i="30"/>
  <c r="S63" i="30"/>
  <c r="AS66" i="30"/>
  <c r="AY66" i="30"/>
  <c r="S67" i="30"/>
  <c r="S69" i="30"/>
  <c r="E70" i="30"/>
  <c r="C70" i="30"/>
  <c r="AY72" i="30"/>
  <c r="AY73" i="30"/>
  <c r="BG73" i="30"/>
  <c r="BI73" i="30"/>
  <c r="AI74" i="30"/>
  <c r="AK74" i="30"/>
  <c r="S75" i="30"/>
  <c r="AY75" i="30"/>
  <c r="S77" i="30"/>
  <c r="S78" i="30"/>
  <c r="AY78" i="30"/>
  <c r="M79" i="30"/>
  <c r="S79" i="30"/>
  <c r="AY79" i="30"/>
  <c r="M80" i="30"/>
  <c r="AA80" i="30"/>
  <c r="AC80" i="30"/>
  <c r="E81" i="30"/>
  <c r="C81" i="30"/>
  <c r="AK81" i="30"/>
  <c r="AI81" i="30"/>
  <c r="S84" i="30"/>
  <c r="S85" i="30"/>
  <c r="AY85" i="30"/>
  <c r="S86" i="30"/>
  <c r="AY86" i="30"/>
  <c r="BG86" i="30"/>
  <c r="BI86" i="30"/>
  <c r="AY105" i="30"/>
  <c r="AY129" i="30"/>
  <c r="AY134" i="30"/>
  <c r="Y45" i="30"/>
  <c r="BE45" i="30"/>
  <c r="C46" i="30"/>
  <c r="AC46" i="30"/>
  <c r="BI46" i="30"/>
  <c r="AI47" i="30"/>
  <c r="BE47" i="30"/>
  <c r="BI47" i="30"/>
  <c r="AI48" i="30"/>
  <c r="Y49" i="30"/>
  <c r="AC49" i="30"/>
  <c r="Y50" i="30"/>
  <c r="U50" i="30" s="1"/>
  <c r="BE50" i="30"/>
  <c r="Y51" i="30"/>
  <c r="U51" i="30" s="1"/>
  <c r="Y52" i="30"/>
  <c r="U52" i="30" s="1"/>
  <c r="AC52" i="30"/>
  <c r="BE52" i="30"/>
  <c r="BA52" i="30" s="1"/>
  <c r="AI53" i="30"/>
  <c r="BE53" i="30"/>
  <c r="BA53" i="30" s="1"/>
  <c r="C54" i="30"/>
  <c r="Y54" i="30"/>
  <c r="AI54" i="30"/>
  <c r="Y55" i="30"/>
  <c r="AC55" i="30"/>
  <c r="AI55" i="30"/>
  <c r="C56" i="30"/>
  <c r="AI56" i="30"/>
  <c r="BI56" i="30"/>
  <c r="AC57" i="30"/>
  <c r="AI57" i="30"/>
  <c r="BE57" i="30"/>
  <c r="BA57" i="30" s="1"/>
  <c r="C58" i="30"/>
  <c r="AC58" i="30"/>
  <c r="AI58" i="30"/>
  <c r="BE58" i="30"/>
  <c r="C59" i="30"/>
  <c r="Y59" i="30"/>
  <c r="Y60" i="30"/>
  <c r="U60" i="30" s="1"/>
  <c r="AC60" i="30"/>
  <c r="AI60" i="30"/>
  <c r="BI60" i="30"/>
  <c r="C61" i="30"/>
  <c r="Y61" i="30"/>
  <c r="BE61" i="30"/>
  <c r="BA61" i="30" s="1"/>
  <c r="BE62" i="30"/>
  <c r="C63" i="30"/>
  <c r="Y63" i="30"/>
  <c r="U63" i="30" s="1"/>
  <c r="Y64" i="30"/>
  <c r="AC64" i="30"/>
  <c r="AI64" i="30"/>
  <c r="BE64" i="30"/>
  <c r="BA64" i="30" s="1"/>
  <c r="BI64" i="30"/>
  <c r="Y65" i="30"/>
  <c r="BE65" i="30"/>
  <c r="BI66" i="30"/>
  <c r="Y67" i="30"/>
  <c r="U67" i="30" s="1"/>
  <c r="AI67" i="30"/>
  <c r="BE67" i="30"/>
  <c r="C68" i="30"/>
  <c r="Y68" i="30"/>
  <c r="BE68" i="30"/>
  <c r="BI68" i="30"/>
  <c r="C69" i="30"/>
  <c r="AI69" i="30"/>
  <c r="Y70" i="30"/>
  <c r="U70" i="30" s="1"/>
  <c r="BE70" i="30"/>
  <c r="BA70" i="30" s="1"/>
  <c r="BI70" i="30"/>
  <c r="C71" i="30"/>
  <c r="Y71" i="30"/>
  <c r="U71" i="30" s="1"/>
  <c r="AC71" i="30"/>
  <c r="AI71" i="30"/>
  <c r="BI71" i="30"/>
  <c r="Y72" i="30"/>
  <c r="U72" i="30" s="1"/>
  <c r="AC72" i="30"/>
  <c r="AI72" i="30"/>
  <c r="BE72" i="30"/>
  <c r="BA72" i="30" s="1"/>
  <c r="Y73" i="30"/>
  <c r="U73" i="30" s="1"/>
  <c r="C74" i="30"/>
  <c r="Y74" i="30"/>
  <c r="BE74" i="30"/>
  <c r="C75" i="30"/>
  <c r="AC75" i="30"/>
  <c r="AI75" i="30"/>
  <c r="BE75" i="30"/>
  <c r="BA75" i="30" s="1"/>
  <c r="C76" i="30"/>
  <c r="Y76" i="30"/>
  <c r="U76" i="30" s="1"/>
  <c r="AC76" i="30"/>
  <c r="BE76" i="30"/>
  <c r="C77" i="30"/>
  <c r="Y77" i="30"/>
  <c r="U77" i="30" s="1"/>
  <c r="AC77" i="30"/>
  <c r="AI77" i="30"/>
  <c r="BE77" i="30"/>
  <c r="BA77" i="30" s="1"/>
  <c r="C78" i="30"/>
  <c r="Y78" i="30"/>
  <c r="U78" i="30" s="1"/>
  <c r="AC78" i="30"/>
  <c r="BI78" i="30"/>
  <c r="C79" i="30"/>
  <c r="Y79" i="30"/>
  <c r="U79" i="30" s="1"/>
  <c r="AC79" i="30"/>
  <c r="BI79" i="30"/>
  <c r="C80" i="30"/>
  <c r="BI80" i="30"/>
  <c r="Y81" i="30"/>
  <c r="U81" i="30" s="1"/>
  <c r="AC82" i="30"/>
  <c r="AI82" i="30"/>
  <c r="C83" i="30"/>
  <c r="Y83" i="30"/>
  <c r="U83" i="30" s="1"/>
  <c r="AC83" i="30"/>
  <c r="AI83" i="30"/>
  <c r="C84" i="30"/>
  <c r="AC84" i="30"/>
  <c r="C85" i="30"/>
  <c r="Y85" i="30"/>
  <c r="U85" i="30" s="1"/>
  <c r="AI85" i="30"/>
  <c r="BE85" i="30"/>
  <c r="BA85" i="30" s="1"/>
  <c r="AC86" i="30"/>
  <c r="E52" i="30"/>
  <c r="AG61" i="30"/>
  <c r="E64" i="30"/>
  <c r="AK64" i="30"/>
  <c r="BM66" i="30"/>
  <c r="BG66" i="30" s="1"/>
  <c r="E67" i="30"/>
  <c r="AK67" i="30"/>
  <c r="K68" i="30"/>
  <c r="AK70" i="30"/>
  <c r="BM75" i="30"/>
  <c r="AK77" i="30"/>
  <c r="E80" i="30"/>
  <c r="AK80" i="30"/>
  <c r="K81" i="30"/>
  <c r="AG85" i="30"/>
  <c r="AK85" i="30"/>
  <c r="AQ85" i="30"/>
  <c r="M7" i="29"/>
  <c r="K7" i="29"/>
  <c r="BG8" i="29"/>
  <c r="C9" i="29"/>
  <c r="E9" i="29"/>
  <c r="M10" i="29"/>
  <c r="K10" i="29"/>
  <c r="C17" i="29"/>
  <c r="E17" i="29"/>
  <c r="AK18" i="29"/>
  <c r="AI18" i="29"/>
  <c r="C19" i="29"/>
  <c r="E19" i="29"/>
  <c r="C24" i="29"/>
  <c r="E24" i="29"/>
  <c r="K24" i="29"/>
  <c r="M24" i="29"/>
  <c r="K25" i="29"/>
  <c r="M25" i="29"/>
  <c r="AQ25" i="29"/>
  <c r="AS25" i="29"/>
  <c r="K33" i="29"/>
  <c r="M33" i="29"/>
  <c r="AI34" i="29"/>
  <c r="AK34" i="29"/>
  <c r="AI36" i="29"/>
  <c r="AK36" i="29"/>
  <c r="AK37" i="29"/>
  <c r="AI37" i="29"/>
  <c r="AQ40" i="29"/>
  <c r="AS40" i="29"/>
  <c r="C41" i="29"/>
  <c r="E41" i="29"/>
  <c r="E43" i="29"/>
  <c r="C43" i="29"/>
  <c r="BG72" i="29"/>
  <c r="AK9" i="29"/>
  <c r="AI9" i="29"/>
  <c r="BI11" i="29"/>
  <c r="BG11" i="29"/>
  <c r="E12" i="29"/>
  <c r="C12" i="29"/>
  <c r="C18" i="29"/>
  <c r="E18" i="29"/>
  <c r="E20" i="29"/>
  <c r="C20" i="29"/>
  <c r="BI23" i="29"/>
  <c r="BG23" i="29"/>
  <c r="AS26" i="29"/>
  <c r="AQ26" i="29"/>
  <c r="C29" i="29"/>
  <c r="E29" i="29"/>
  <c r="E30" i="29"/>
  <c r="C30" i="29"/>
  <c r="C33" i="29"/>
  <c r="E33" i="29"/>
  <c r="AK40" i="29"/>
  <c r="AI40" i="29"/>
  <c r="AI42" i="29"/>
  <c r="AK42" i="29"/>
  <c r="AI60" i="29"/>
  <c r="AK60" i="29"/>
  <c r="C143" i="29"/>
  <c r="E143" i="29"/>
  <c r="E92" i="29"/>
  <c r="C92" i="29"/>
  <c r="K136" i="29"/>
  <c r="M136" i="29"/>
  <c r="AI12" i="29"/>
  <c r="AK12" i="29"/>
  <c r="AQ33" i="29"/>
  <c r="AS33" i="29"/>
  <c r="AY106" i="29"/>
  <c r="BA106" i="29"/>
  <c r="K95" i="29"/>
  <c r="M95" i="29"/>
  <c r="AQ92" i="29"/>
  <c r="AS92" i="29"/>
  <c r="AQ124" i="29"/>
  <c r="AS124" i="29"/>
  <c r="AA97" i="29"/>
  <c r="AC97" i="29"/>
  <c r="BA4" i="29"/>
  <c r="BG6" i="29"/>
  <c r="AA8" i="29"/>
  <c r="M12" i="29"/>
  <c r="K12" i="29"/>
  <c r="AS12" i="29"/>
  <c r="AQ12" i="29"/>
  <c r="BG12" i="29"/>
  <c r="AI14" i="29"/>
  <c r="AK14" i="29"/>
  <c r="BG20" i="29"/>
  <c r="E21" i="29"/>
  <c r="C21" i="29"/>
  <c r="AS23" i="29"/>
  <c r="AQ23" i="29"/>
  <c r="AK24" i="29"/>
  <c r="AI24" i="29"/>
  <c r="E28" i="29"/>
  <c r="C28" i="29"/>
  <c r="AI28" i="29"/>
  <c r="AK28" i="29"/>
  <c r="M29" i="29"/>
  <c r="K29" i="29"/>
  <c r="AQ29" i="29"/>
  <c r="AS29" i="29"/>
  <c r="AS31" i="29"/>
  <c r="AQ31" i="29"/>
  <c r="AI32" i="29"/>
  <c r="AK32" i="29"/>
  <c r="AA33" i="29"/>
  <c r="AK35" i="29"/>
  <c r="AI35" i="29"/>
  <c r="AQ37" i="29"/>
  <c r="AS37" i="29"/>
  <c r="AA38" i="29"/>
  <c r="AK38" i="29"/>
  <c r="AI38" i="29"/>
  <c r="K39" i="29"/>
  <c r="M39" i="29"/>
  <c r="AI39" i="29"/>
  <c r="AK39" i="29"/>
  <c r="E40" i="29"/>
  <c r="C40" i="29"/>
  <c r="AA40" i="29"/>
  <c r="BA43" i="29"/>
  <c r="M44" i="29"/>
  <c r="K44" i="29"/>
  <c r="AK44" i="29"/>
  <c r="AI44" i="29"/>
  <c r="AQ44" i="29"/>
  <c r="AS44" i="29"/>
  <c r="M45" i="29"/>
  <c r="K45" i="29"/>
  <c r="AI45" i="29"/>
  <c r="AK45" i="29"/>
  <c r="AS46" i="29"/>
  <c r="AQ46" i="29"/>
  <c r="BG46" i="29"/>
  <c r="BA48" i="29"/>
  <c r="AI49" i="29"/>
  <c r="AK49" i="29"/>
  <c r="C52" i="29"/>
  <c r="E52" i="29"/>
  <c r="AI53" i="29"/>
  <c r="AK53" i="29"/>
  <c r="AS54" i="29"/>
  <c r="AQ54" i="29"/>
  <c r="BG54" i="29"/>
  <c r="AI55" i="29"/>
  <c r="AK55" i="29"/>
  <c r="AI56" i="29"/>
  <c r="AK56" i="29"/>
  <c r="BG56" i="29"/>
  <c r="AI57" i="29"/>
  <c r="AK57" i="29"/>
  <c r="M58" i="29"/>
  <c r="K58" i="29"/>
  <c r="AA59" i="29"/>
  <c r="AI59" i="29"/>
  <c r="AK59" i="29"/>
  <c r="C60" i="29"/>
  <c r="E60" i="29"/>
  <c r="AA60" i="29"/>
  <c r="AS60" i="29"/>
  <c r="AQ60" i="29"/>
  <c r="C61" i="29"/>
  <c r="E61" i="29"/>
  <c r="K62" i="29"/>
  <c r="M62" i="29"/>
  <c r="BG62" i="29"/>
  <c r="M63" i="29"/>
  <c r="K63" i="29"/>
  <c r="AI63" i="29"/>
  <c r="AK63" i="29"/>
  <c r="C64" i="29"/>
  <c r="E64" i="29"/>
  <c r="M65" i="29"/>
  <c r="K65" i="29"/>
  <c r="AA65" i="29"/>
  <c r="C66" i="29"/>
  <c r="E66" i="29"/>
  <c r="BG66" i="29"/>
  <c r="AA67" i="29"/>
  <c r="AS67" i="29"/>
  <c r="AQ67" i="29"/>
  <c r="M68" i="29"/>
  <c r="K68" i="29"/>
  <c r="BG68" i="29"/>
  <c r="AI70" i="29"/>
  <c r="AK70" i="29"/>
  <c r="C71" i="29"/>
  <c r="E71" i="29"/>
  <c r="M72" i="29"/>
  <c r="K72" i="29"/>
  <c r="AI73" i="29"/>
  <c r="AK73" i="29"/>
  <c r="AS73" i="29"/>
  <c r="AQ73" i="29"/>
  <c r="BG73" i="29"/>
  <c r="C78" i="29"/>
  <c r="E78" i="29"/>
  <c r="E14" i="29"/>
  <c r="M6" i="29"/>
  <c r="M32" i="29"/>
  <c r="AQ95" i="29"/>
  <c r="M42" i="29"/>
  <c r="K28" i="29"/>
  <c r="E8" i="29"/>
  <c r="AQ14" i="29"/>
  <c r="K36" i="29"/>
  <c r="K4" i="29"/>
  <c r="AK26" i="29"/>
  <c r="AA129" i="29"/>
  <c r="E129" i="29"/>
  <c r="C129" i="29"/>
  <c r="S116" i="29"/>
  <c r="U116" i="29"/>
  <c r="AI17" i="29"/>
  <c r="AS21" i="29"/>
  <c r="BI115" i="29"/>
  <c r="BG115" i="29"/>
  <c r="E4" i="29"/>
  <c r="E15" i="29"/>
  <c r="AA118" i="29"/>
  <c r="M27" i="29"/>
  <c r="BG124" i="29"/>
  <c r="M140" i="29"/>
  <c r="E36" i="29"/>
  <c r="C27" i="29"/>
  <c r="K22" i="29"/>
  <c r="AS22" i="29"/>
  <c r="M137" i="29"/>
  <c r="AI99" i="29"/>
  <c r="M19" i="29"/>
  <c r="C37" i="29"/>
  <c r="AQ10" i="29"/>
  <c r="S131" i="29"/>
  <c r="E11" i="29"/>
  <c r="K8" i="29"/>
  <c r="K98" i="29"/>
  <c r="AA119" i="29"/>
  <c r="AI43" i="29"/>
  <c r="K15" i="29"/>
  <c r="M17" i="29"/>
  <c r="AQ9" i="29"/>
  <c r="E147" i="29"/>
  <c r="BA125" i="29"/>
  <c r="E99" i="29"/>
  <c r="C99" i="29"/>
  <c r="K147" i="29"/>
  <c r="M147" i="29"/>
  <c r="K112" i="29"/>
  <c r="M112" i="29"/>
  <c r="AK123" i="29"/>
  <c r="AI123" i="29"/>
  <c r="AI134" i="29"/>
  <c r="AK134" i="29"/>
  <c r="AK27" i="29"/>
  <c r="AK95" i="29"/>
  <c r="AI95" i="29"/>
  <c r="AQ87" i="29"/>
  <c r="AS87" i="29"/>
  <c r="AQ135" i="29"/>
  <c r="AS135" i="29"/>
  <c r="BI146" i="29"/>
  <c r="BG146" i="29"/>
  <c r="AI143" i="29"/>
  <c r="AK143" i="29"/>
  <c r="K37" i="29"/>
  <c r="M35" i="29"/>
  <c r="AY108" i="29"/>
  <c r="BA108" i="29"/>
  <c r="AS132" i="29"/>
  <c r="AQ132" i="29"/>
  <c r="AK4" i="29"/>
  <c r="AK147" i="29"/>
  <c r="AI147" i="29"/>
  <c r="E65" i="29"/>
  <c r="AK47" i="29"/>
  <c r="E42" i="29"/>
  <c r="C42" i="29"/>
  <c r="E105" i="29"/>
  <c r="C105" i="29"/>
  <c r="E148" i="29"/>
  <c r="C148" i="29"/>
  <c r="C32" i="29"/>
  <c r="E32" i="29"/>
  <c r="K146" i="29"/>
  <c r="M146" i="29"/>
  <c r="AA115" i="29"/>
  <c r="AC115" i="29"/>
  <c r="AQ24" i="29"/>
  <c r="AS24" i="29"/>
  <c r="AI138" i="29"/>
  <c r="AK138" i="29"/>
  <c r="AS140" i="29"/>
  <c r="AQ140" i="29"/>
  <c r="AI74" i="29"/>
  <c r="AK74" i="29"/>
  <c r="BG4" i="29"/>
  <c r="AS6" i="29"/>
  <c r="AQ6" i="29"/>
  <c r="C7" i="29"/>
  <c r="E7" i="29"/>
  <c r="AK7" i="29"/>
  <c r="AI7" i="29"/>
  <c r="M11" i="29"/>
  <c r="K11" i="29"/>
  <c r="BG13" i="29"/>
  <c r="AI16" i="29"/>
  <c r="AK16" i="29"/>
  <c r="AQ16" i="29"/>
  <c r="AS16" i="29"/>
  <c r="AA17" i="29"/>
  <c r="AQ17" i="29"/>
  <c r="AS17" i="29"/>
  <c r="BG17" i="29"/>
  <c r="AA19" i="29"/>
  <c r="C22" i="29"/>
  <c r="E22" i="29"/>
  <c r="BA22" i="29"/>
  <c r="AA24" i="29"/>
  <c r="AQ27" i="29"/>
  <c r="AS27" i="29"/>
  <c r="AK29" i="29"/>
  <c r="AI29" i="29"/>
  <c r="BG29" i="29"/>
  <c r="K30" i="29"/>
  <c r="M30" i="29"/>
  <c r="AQ32" i="29"/>
  <c r="AS32" i="29"/>
  <c r="BG33" i="29"/>
  <c r="K34" i="29"/>
  <c r="M34" i="29"/>
  <c r="AA36" i="29"/>
  <c r="AS36" i="29"/>
  <c r="AQ36" i="29"/>
  <c r="K40" i="29"/>
  <c r="M40" i="29"/>
  <c r="BG40" i="29"/>
  <c r="AK41" i="29"/>
  <c r="AI41" i="29"/>
  <c r="AQ41" i="29"/>
  <c r="AS41" i="29"/>
  <c r="BG41" i="29"/>
  <c r="AS42" i="29"/>
  <c r="AQ42" i="29"/>
  <c r="C45" i="29"/>
  <c r="E45" i="29"/>
  <c r="BG45" i="29"/>
  <c r="M47" i="29"/>
  <c r="K47" i="29"/>
  <c r="AS47" i="29"/>
  <c r="AQ47" i="29"/>
  <c r="BG48" i="29"/>
  <c r="AA49" i="29"/>
  <c r="BG52" i="29"/>
  <c r="M54" i="29"/>
  <c r="K54" i="29"/>
  <c r="AA54" i="29"/>
  <c r="E39" i="29"/>
  <c r="K13" i="29"/>
  <c r="M43" i="29"/>
  <c r="AS7" i="29"/>
  <c r="M18" i="29"/>
  <c r="C44" i="29"/>
  <c r="K31" i="29"/>
  <c r="K20" i="29"/>
  <c r="AQ147" i="29"/>
  <c r="AC144" i="29"/>
  <c r="AA144" i="29"/>
  <c r="AK125" i="29"/>
  <c r="AI125" i="29"/>
  <c r="AK19" i="29"/>
  <c r="AQ35" i="29"/>
  <c r="M111" i="29"/>
  <c r="K111" i="29"/>
  <c r="C5" i="29"/>
  <c r="M119" i="29"/>
  <c r="C13" i="29"/>
  <c r="C25" i="29"/>
  <c r="AK22" i="29"/>
  <c r="AK33" i="29"/>
  <c r="C31" i="29"/>
  <c r="AI11" i="29"/>
  <c r="AK31" i="29"/>
  <c r="E35" i="29"/>
  <c r="E23" i="29"/>
  <c r="U146" i="29"/>
  <c r="M97" i="29"/>
  <c r="M21" i="29"/>
  <c r="AA149" i="29"/>
  <c r="AQ28" i="29"/>
  <c r="AQ19" i="29"/>
  <c r="C117" i="29"/>
  <c r="E117" i="29"/>
  <c r="U140" i="29"/>
  <c r="S140" i="29"/>
  <c r="AC120" i="29"/>
  <c r="AA120" i="29"/>
  <c r="AK131" i="29"/>
  <c r="AI131" i="29"/>
  <c r="AI92" i="29"/>
  <c r="AK92" i="29"/>
  <c r="AI149" i="29"/>
  <c r="AK149" i="29"/>
  <c r="AS34" i="29"/>
  <c r="AY149" i="29"/>
  <c r="BA149" i="29"/>
  <c r="AY142" i="29"/>
  <c r="BA142" i="29"/>
  <c r="BI111" i="29"/>
  <c r="BG111" i="29"/>
  <c r="AK15" i="29"/>
  <c r="AY92" i="29"/>
  <c r="BA92" i="29"/>
  <c r="AS39" i="29"/>
  <c r="AC106" i="29"/>
  <c r="AA106" i="29"/>
  <c r="AS11" i="29"/>
  <c r="BI91" i="29"/>
  <c r="BG91" i="29"/>
  <c r="AI144" i="29"/>
  <c r="AK144" i="29"/>
  <c r="AK103" i="29"/>
  <c r="AI103" i="29"/>
  <c r="AS110" i="29"/>
  <c r="AQ110" i="29"/>
  <c r="E100" i="29"/>
  <c r="C100" i="29"/>
  <c r="AK145" i="29"/>
  <c r="AI145" i="29"/>
  <c r="AI132" i="29"/>
  <c r="AK132" i="29"/>
  <c r="AK122" i="29"/>
  <c r="AI122" i="29"/>
  <c r="M74" i="29"/>
  <c r="K74" i="29"/>
  <c r="BG74" i="29"/>
  <c r="AA75" i="29"/>
  <c r="AA76" i="29"/>
  <c r="AS76" i="29"/>
  <c r="AQ76" i="29"/>
  <c r="E77" i="29"/>
  <c r="C77" i="29"/>
  <c r="AS77" i="29"/>
  <c r="AQ77" i="29"/>
  <c r="AS78" i="29"/>
  <c r="AQ78" i="29"/>
  <c r="BA78" i="29"/>
  <c r="BG78" i="29"/>
  <c r="C79" i="29"/>
  <c r="E79" i="29"/>
  <c r="M79" i="29"/>
  <c r="K79" i="29"/>
  <c r="AA79" i="29"/>
  <c r="C80" i="29"/>
  <c r="E80" i="29"/>
  <c r="AS80" i="29"/>
  <c r="AQ80" i="29"/>
  <c r="BG80" i="29"/>
  <c r="BG81" i="29"/>
  <c r="AI82" i="29"/>
  <c r="AK82" i="29"/>
  <c r="BA82" i="29"/>
  <c r="C83" i="29"/>
  <c r="E83" i="29"/>
  <c r="AI83" i="29"/>
  <c r="AK83" i="29"/>
  <c r="BG84" i="29"/>
  <c r="AI85" i="29"/>
  <c r="AK85" i="29"/>
  <c r="AA86" i="29"/>
  <c r="M90" i="29"/>
  <c r="K90" i="29"/>
  <c r="U90" i="29"/>
  <c r="BA90" i="29"/>
  <c r="BG90" i="29"/>
  <c r="AA91" i="29"/>
  <c r="M93" i="29"/>
  <c r="K93" i="29"/>
  <c r="U93" i="29"/>
  <c r="BA93" i="29"/>
  <c r="BG93" i="29"/>
  <c r="AA94" i="29"/>
  <c r="AI94" i="29"/>
  <c r="AK94" i="29"/>
  <c r="BA94" i="29"/>
  <c r="BG95" i="29"/>
  <c r="U97" i="29"/>
  <c r="AQ97" i="29"/>
  <c r="AS97" i="29"/>
  <c r="U98" i="29"/>
  <c r="AA98" i="29"/>
  <c r="BA98" i="29"/>
  <c r="BG98" i="29"/>
  <c r="AA100" i="29"/>
  <c r="AS100" i="29"/>
  <c r="AQ100" i="29"/>
  <c r="U102" i="29"/>
  <c r="AA104" i="29"/>
  <c r="BA104" i="29"/>
  <c r="K105" i="29"/>
  <c r="M105" i="29"/>
  <c r="U105" i="29"/>
  <c r="E107" i="29"/>
  <c r="C107" i="29"/>
  <c r="U109" i="29"/>
  <c r="AQ109" i="29"/>
  <c r="AS109" i="29"/>
  <c r="BG109" i="29"/>
  <c r="BA110" i="29"/>
  <c r="U111" i="29"/>
  <c r="BA111" i="29"/>
  <c r="AA113" i="29"/>
  <c r="M114" i="29"/>
  <c r="K114" i="29"/>
  <c r="U114" i="29"/>
  <c r="U115" i="29"/>
  <c r="K116" i="29"/>
  <c r="M116" i="29"/>
  <c r="BG116" i="29"/>
  <c r="U119" i="29"/>
  <c r="BA119" i="29"/>
  <c r="AQ121" i="29"/>
  <c r="AS121" i="29"/>
  <c r="BA122" i="29"/>
  <c r="BG122" i="29"/>
  <c r="U123" i="29"/>
  <c r="AA124" i="29"/>
  <c r="BA130" i="29"/>
  <c r="BA131" i="29"/>
  <c r="U132" i="29"/>
  <c r="BG132" i="29"/>
  <c r="BA133" i="29"/>
  <c r="AA134" i="29"/>
  <c r="BA138" i="29"/>
  <c r="BA140" i="29"/>
  <c r="AI141" i="29"/>
  <c r="AK141" i="29"/>
  <c r="U142" i="29"/>
  <c r="U143" i="29"/>
  <c r="AA143" i="29"/>
  <c r="BA144" i="29"/>
  <c r="BA145" i="29"/>
  <c r="AA146" i="29"/>
  <c r="U148" i="29"/>
  <c r="AS148" i="29"/>
  <c r="AQ148" i="29"/>
  <c r="BG149" i="29"/>
  <c r="BM4" i="29"/>
  <c r="BI4" i="29" s="1"/>
  <c r="K5" i="29"/>
  <c r="BM5" i="29"/>
  <c r="BI5" i="29" s="1"/>
  <c r="AQ8" i="29"/>
  <c r="K9" i="29"/>
  <c r="AG12" i="29"/>
  <c r="AC12" i="29" s="1"/>
  <c r="AK13" i="29"/>
  <c r="AG15" i="29"/>
  <c r="AC15" i="29" s="1"/>
  <c r="AG19" i="29"/>
  <c r="AC19" i="29" s="1"/>
  <c r="BM34" i="29"/>
  <c r="BI34" i="29" s="1"/>
  <c r="K46" i="29"/>
  <c r="K48" i="29"/>
  <c r="K50" i="29"/>
  <c r="AG50" i="29"/>
  <c r="AC50" i="29" s="1"/>
  <c r="K57" i="29"/>
  <c r="AK5" i="29"/>
  <c r="AQ5" i="29"/>
  <c r="AG7" i="29"/>
  <c r="AC7" i="29" s="1"/>
  <c r="BM7" i="29"/>
  <c r="BI7" i="29" s="1"/>
  <c r="AK8" i="29"/>
  <c r="BM8" i="29"/>
  <c r="BI8" i="29" s="1"/>
  <c r="AG9" i="29"/>
  <c r="AC9" i="29" s="1"/>
  <c r="AK10" i="29"/>
  <c r="AG11" i="29"/>
  <c r="AC11" i="29" s="1"/>
  <c r="AG13" i="29"/>
  <c r="AC13" i="29" s="1"/>
  <c r="AQ13" i="29"/>
  <c r="BM15" i="29"/>
  <c r="BI15" i="29" s="1"/>
  <c r="AG16" i="29"/>
  <c r="AC16" i="29" s="1"/>
  <c r="AK21" i="29"/>
  <c r="AK23" i="29"/>
  <c r="AG25" i="29"/>
  <c r="AC25" i="29" s="1"/>
  <c r="AK25" i="29"/>
  <c r="AG27" i="29"/>
  <c r="AC27" i="29" s="1"/>
  <c r="BM27" i="29"/>
  <c r="BI27" i="29" s="1"/>
  <c r="AG29" i="29"/>
  <c r="AG31" i="29"/>
  <c r="AC31" i="29" s="1"/>
  <c r="BM33" i="29"/>
  <c r="BI33" i="29" s="1"/>
  <c r="AG37" i="29"/>
  <c r="AC37" i="29" s="1"/>
  <c r="AG39" i="29"/>
  <c r="AC39" i="29" s="1"/>
  <c r="AG41" i="29"/>
  <c r="AG43" i="29"/>
  <c r="AC43" i="29" s="1"/>
  <c r="AQ45" i="29"/>
  <c r="BM45" i="29"/>
  <c r="BI45" i="29" s="1"/>
  <c r="E46" i="29"/>
  <c r="AG46" i="29"/>
  <c r="AC46" i="29" s="1"/>
  <c r="AK46" i="29"/>
  <c r="BM46" i="29"/>
  <c r="BI46" i="29" s="1"/>
  <c r="E47" i="29"/>
  <c r="AG47" i="29"/>
  <c r="AC47" i="29" s="1"/>
  <c r="BM47" i="29"/>
  <c r="BI47" i="29" s="1"/>
  <c r="E48" i="29"/>
  <c r="AG48" i="29"/>
  <c r="AC48" i="29" s="1"/>
  <c r="AK48" i="29"/>
  <c r="AQ48" i="29"/>
  <c r="BM48" i="29"/>
  <c r="BI48" i="29" s="1"/>
  <c r="E49" i="29"/>
  <c r="K49" i="29"/>
  <c r="AQ49" i="29"/>
  <c r="BM49" i="29"/>
  <c r="BI49" i="29" s="1"/>
  <c r="E50" i="29"/>
  <c r="AK50" i="29"/>
  <c r="AQ50" i="29"/>
  <c r="BM50" i="29"/>
  <c r="BI50" i="29" s="1"/>
  <c r="E51" i="29"/>
  <c r="K51" i="29"/>
  <c r="AG51" i="29"/>
  <c r="AC51" i="29" s="1"/>
  <c r="AK51" i="29"/>
  <c r="AQ51" i="29"/>
  <c r="K52" i="29"/>
  <c r="AG52" i="29"/>
  <c r="AC52" i="29" s="1"/>
  <c r="AK52" i="29"/>
  <c r="AQ52" i="29"/>
  <c r="BM52" i="29"/>
  <c r="BI52" i="29" s="1"/>
  <c r="E53" i="29"/>
  <c r="K53" i="29"/>
  <c r="AQ53" i="29"/>
  <c r="BM53" i="29"/>
  <c r="BI53" i="29" s="1"/>
  <c r="E54" i="29"/>
  <c r="AG54" i="29"/>
  <c r="AC54" i="29" s="1"/>
  <c r="AK54" i="29"/>
  <c r="BM54" i="29"/>
  <c r="BI54" i="29" s="1"/>
  <c r="E55" i="29"/>
  <c r="K55" i="29"/>
  <c r="AG55" i="29"/>
  <c r="AC55" i="29" s="1"/>
  <c r="AQ55" i="29"/>
  <c r="BM55" i="29"/>
  <c r="BI55" i="29" s="1"/>
  <c r="E56" i="29"/>
  <c r="K56" i="29"/>
  <c r="AG56" i="29"/>
  <c r="AC56" i="29" s="1"/>
  <c r="AQ56" i="29"/>
  <c r="BM56" i="29"/>
  <c r="BI56" i="29" s="1"/>
  <c r="AG57" i="29"/>
  <c r="AC57" i="29" s="1"/>
  <c r="AQ57" i="29"/>
  <c r="BM57" i="29"/>
  <c r="BI57" i="29" s="1"/>
  <c r="E58" i="29"/>
  <c r="AG58" i="29"/>
  <c r="AC58" i="29" s="1"/>
  <c r="AK58" i="29"/>
  <c r="AQ58" i="29"/>
  <c r="E59" i="29"/>
  <c r="K59" i="29"/>
  <c r="AG59" i="29"/>
  <c r="AC59" i="29" s="1"/>
  <c r="AQ59" i="29"/>
  <c r="BM59" i="29"/>
  <c r="BI59" i="29" s="1"/>
  <c r="K60" i="29"/>
  <c r="AG60" i="29"/>
  <c r="AC60" i="29" s="1"/>
  <c r="BM60" i="29"/>
  <c r="BI60" i="29" s="1"/>
  <c r="K61" i="29"/>
  <c r="AG61" i="29"/>
  <c r="AC61" i="29" s="1"/>
  <c r="AK61" i="29"/>
  <c r="AQ61" i="29"/>
  <c r="BM61" i="29"/>
  <c r="BI61" i="29" s="1"/>
  <c r="E62" i="29"/>
  <c r="AK62" i="29"/>
  <c r="AQ62" i="29"/>
  <c r="BM62" i="29"/>
  <c r="BI62" i="29" s="1"/>
  <c r="E63" i="29"/>
  <c r="AG63" i="29"/>
  <c r="AC63" i="29" s="1"/>
  <c r="AQ63" i="29"/>
  <c r="K64" i="29"/>
  <c r="AG64" i="29"/>
  <c r="AC64" i="29" s="1"/>
  <c r="AK64" i="29"/>
  <c r="BM64" i="29"/>
  <c r="BI64" i="29" s="1"/>
  <c r="AG65" i="29"/>
  <c r="AC65" i="29" s="1"/>
  <c r="AK65" i="29"/>
  <c r="AQ65" i="29"/>
  <c r="BM65" i="29"/>
  <c r="BI65" i="29" s="1"/>
  <c r="K66" i="29"/>
  <c r="AG66" i="29"/>
  <c r="AC66" i="29" s="1"/>
  <c r="AK66" i="29"/>
  <c r="AQ66" i="29"/>
  <c r="E67" i="29"/>
  <c r="K67" i="29"/>
  <c r="E69" i="29"/>
  <c r="BM71" i="29"/>
  <c r="BI71" i="29" s="1"/>
  <c r="BM73" i="29"/>
  <c r="BI73" i="29" s="1"/>
  <c r="AG74" i="29"/>
  <c r="AC74" i="29" s="1"/>
  <c r="K77" i="29"/>
  <c r="AG77" i="29"/>
  <c r="AC77" i="29" s="1"/>
  <c r="AG67" i="29"/>
  <c r="AC67" i="29" s="1"/>
  <c r="AK67" i="29"/>
  <c r="E68" i="29"/>
  <c r="AG68" i="29"/>
  <c r="AC68" i="29" s="1"/>
  <c r="AK68" i="29"/>
  <c r="AQ68" i="29"/>
  <c r="BM68" i="29"/>
  <c r="BI68" i="29" s="1"/>
  <c r="K69" i="29"/>
  <c r="AG69" i="29"/>
  <c r="AC69" i="29" s="1"/>
  <c r="AK69" i="29"/>
  <c r="AQ69" i="29"/>
  <c r="BM69" i="29"/>
  <c r="BI69" i="29" s="1"/>
  <c r="E70" i="29"/>
  <c r="K70" i="29"/>
  <c r="AG70" i="29"/>
  <c r="AC70" i="29" s="1"/>
  <c r="AQ70" i="29"/>
  <c r="K71" i="29"/>
  <c r="AG71" i="29"/>
  <c r="AC71" i="29" s="1"/>
  <c r="AK71" i="29"/>
  <c r="AQ71" i="29"/>
  <c r="E72" i="29"/>
  <c r="AG72" i="29"/>
  <c r="AC72" i="29" s="1"/>
  <c r="AK72" i="29"/>
  <c r="AQ72" i="29"/>
  <c r="BM72" i="29"/>
  <c r="BI72" i="29" s="1"/>
  <c r="E73" i="29"/>
  <c r="K73" i="29"/>
  <c r="AG73" i="29"/>
  <c r="AC73" i="29" s="1"/>
  <c r="E74" i="29"/>
  <c r="AQ74" i="29"/>
  <c r="BM74" i="29"/>
  <c r="BI74" i="29" s="1"/>
  <c r="E75" i="29"/>
  <c r="K75" i="29"/>
  <c r="AK75" i="29"/>
  <c r="AQ75" i="29"/>
  <c r="E76" i="29"/>
  <c r="K76" i="29"/>
  <c r="AG76" i="29"/>
  <c r="AC76" i="29" s="1"/>
  <c r="AK76" i="29"/>
  <c r="BM76" i="29"/>
  <c r="BI76" i="29" s="1"/>
  <c r="AK77" i="29"/>
  <c r="BM77" i="29"/>
  <c r="BI77" i="29" s="1"/>
  <c r="K78" i="29"/>
  <c r="AG78" i="29"/>
  <c r="AC78" i="29" s="1"/>
  <c r="AG79" i="29"/>
  <c r="AC79" i="29" s="1"/>
  <c r="AK79" i="29"/>
  <c r="AQ79" i="29"/>
  <c r="BM79" i="29"/>
  <c r="BI79" i="29" s="1"/>
  <c r="K80" i="29"/>
  <c r="AG80" i="29"/>
  <c r="AC80" i="29" s="1"/>
  <c r="BM80" i="29"/>
  <c r="BI80" i="29" s="1"/>
  <c r="E81" i="29"/>
  <c r="K81" i="29"/>
  <c r="AK81" i="29"/>
  <c r="AQ81" i="29"/>
  <c r="K82" i="29"/>
  <c r="AQ82" i="29"/>
  <c r="BM82" i="29"/>
  <c r="BI82" i="29" s="1"/>
  <c r="K83" i="29"/>
  <c r="AG83" i="29"/>
  <c r="AC83" i="29" s="1"/>
  <c r="AQ83" i="29"/>
  <c r="BM83" i="29"/>
  <c r="BI83" i="29" s="1"/>
  <c r="E84" i="29"/>
  <c r="K84" i="29"/>
  <c r="AK84" i="29"/>
  <c r="AQ84" i="29"/>
  <c r="BM84" i="29"/>
  <c r="BI84" i="29" s="1"/>
  <c r="E85" i="29"/>
  <c r="K85" i="29"/>
  <c r="AG85" i="29"/>
  <c r="AC85" i="29" s="1"/>
  <c r="AQ85" i="29"/>
  <c r="BM85" i="29"/>
  <c r="BI85" i="29" s="1"/>
  <c r="E86" i="29"/>
  <c r="K86" i="29"/>
  <c r="AK86" i="29"/>
  <c r="AQ86" i="29"/>
  <c r="AG87" i="29"/>
  <c r="AQ88" i="29"/>
  <c r="AG89" i="29"/>
  <c r="BM92" i="29"/>
  <c r="BM95" i="29"/>
  <c r="BI95" i="29" s="1"/>
  <c r="BM99" i="29"/>
  <c r="BI99" i="29" s="1"/>
  <c r="BM101" i="29"/>
  <c r="AG102" i="29"/>
  <c r="AC102" i="29" s="1"/>
  <c r="K104" i="29"/>
  <c r="S24" i="29"/>
  <c r="AY24" i="29"/>
  <c r="S38" i="24"/>
  <c r="S50" i="24"/>
  <c r="E5" i="23" s="1"/>
  <c r="T50" i="24"/>
  <c r="E6" i="23" s="1"/>
  <c r="U50" i="24"/>
  <c r="E7" i="23" s="1"/>
  <c r="R44" i="24"/>
  <c r="Q44" i="24"/>
  <c r="U43" i="24"/>
  <c r="T43" i="24"/>
  <c r="Q27" i="24"/>
  <c r="Q37" i="24" s="1"/>
  <c r="I87" i="25"/>
  <c r="W20" i="24"/>
  <c r="Y20" i="24" s="1"/>
  <c r="Y23" i="24" s="1"/>
  <c r="F150" i="25"/>
  <c r="B29" i="23" s="1"/>
  <c r="S23" i="24"/>
  <c r="P27" i="24" s="1"/>
  <c r="P37" i="24" s="1"/>
  <c r="D3" i="24"/>
  <c r="F3" i="24" s="1"/>
  <c r="F10" i="24" s="1"/>
  <c r="B21" i="23" s="1"/>
  <c r="E12" i="23"/>
  <c r="D12" i="23"/>
  <c r="BI75" i="30" l="1"/>
  <c r="BG75" i="30"/>
  <c r="AC61" i="30"/>
  <c r="AA61" i="30"/>
  <c r="S74" i="30"/>
  <c r="U74" i="30"/>
  <c r="S61" i="30"/>
  <c r="U61" i="30"/>
  <c r="BA58" i="30"/>
  <c r="AY58" i="30"/>
  <c r="U55" i="30"/>
  <c r="S55" i="30"/>
  <c r="BA47" i="30"/>
  <c r="AY47" i="30"/>
  <c r="S81" i="30"/>
  <c r="S71" i="30"/>
  <c r="AY61" i="30"/>
  <c r="AY57" i="30"/>
  <c r="S52" i="30"/>
  <c r="S50" i="30"/>
  <c r="D19" i="23" s="1"/>
  <c r="BA67" i="30"/>
  <c r="AY67" i="30"/>
  <c r="AY65" i="30"/>
  <c r="BA65" i="30"/>
  <c r="U49" i="30"/>
  <c r="S49" i="30"/>
  <c r="BA45" i="30"/>
  <c r="AY45" i="30"/>
  <c r="S83" i="30"/>
  <c r="S76" i="30"/>
  <c r="S73" i="30"/>
  <c r="AY70" i="30"/>
  <c r="AY64" i="30"/>
  <c r="AY53" i="30"/>
  <c r="D18" i="23"/>
  <c r="BA68" i="30"/>
  <c r="AY68" i="30"/>
  <c r="U65" i="30"/>
  <c r="S65" i="30"/>
  <c r="BA62" i="30"/>
  <c r="AY62" i="30"/>
  <c r="U59" i="30"/>
  <c r="S59" i="30"/>
  <c r="U54" i="30"/>
  <c r="S54" i="30"/>
  <c r="BA50" i="30"/>
  <c r="AY50" i="30"/>
  <c r="S45" i="30"/>
  <c r="D17" i="23" s="1"/>
  <c r="D16" i="23" s="1"/>
  <c r="U45" i="30"/>
  <c r="S70" i="30"/>
  <c r="AA85" i="30"/>
  <c r="AC85" i="30"/>
  <c r="BA76" i="30"/>
  <c r="AY76" i="30"/>
  <c r="BA74" i="30"/>
  <c r="AY74" i="30"/>
  <c r="U68" i="30"/>
  <c r="S68" i="30"/>
  <c r="U64" i="30"/>
  <c r="S64" i="30"/>
  <c r="AY77" i="30"/>
  <c r="S72" i="30"/>
  <c r="AY52" i="30"/>
  <c r="BG92" i="29"/>
  <c r="BI92" i="29"/>
  <c r="AA102" i="29"/>
  <c r="BG79" i="29"/>
  <c r="BG69" i="29"/>
  <c r="AA50" i="29"/>
  <c r="BG47" i="29"/>
  <c r="AA15" i="29"/>
  <c r="AA9" i="29"/>
  <c r="BI101" i="29"/>
  <c r="BG101" i="29"/>
  <c r="AC89" i="29"/>
  <c r="AA89" i="29"/>
  <c r="BG99" i="29"/>
  <c r="AA85" i="29"/>
  <c r="BG82" i="29"/>
  <c r="AA80" i="29"/>
  <c r="BG76" i="29"/>
  <c r="BG53" i="29"/>
  <c r="AA7" i="29"/>
  <c r="C18" i="23"/>
  <c r="C19" i="23"/>
  <c r="AA73" i="29"/>
  <c r="BG71" i="29"/>
  <c r="AA69" i="29"/>
  <c r="BG65" i="29"/>
  <c r="BG64" i="29"/>
  <c r="BG61" i="29"/>
  <c r="BG60" i="29"/>
  <c r="AA57" i="29"/>
  <c r="AA56" i="29"/>
  <c r="AA55" i="29"/>
  <c r="AA47" i="29"/>
  <c r="AA39" i="29"/>
  <c r="AA31" i="29"/>
  <c r="AA27" i="29"/>
  <c r="BG7" i="29"/>
  <c r="AC41" i="29"/>
  <c r="AA41" i="29"/>
  <c r="BG85" i="29"/>
  <c r="AA83" i="29"/>
  <c r="AA78" i="29"/>
  <c r="AA77" i="29"/>
  <c r="AA48" i="29"/>
  <c r="AA37" i="29"/>
  <c r="AA72" i="29"/>
  <c r="AA71" i="29"/>
  <c r="AA66" i="29"/>
  <c r="AA64" i="29"/>
  <c r="AA61" i="29"/>
  <c r="BG57" i="29"/>
  <c r="BG55" i="29"/>
  <c r="AA51" i="29"/>
  <c r="BG27" i="29"/>
  <c r="AA12" i="29"/>
  <c r="AC87" i="29"/>
  <c r="AA87" i="29"/>
  <c r="AC29" i="29"/>
  <c r="C17" i="23" s="1"/>
  <c r="C16" i="23" s="1"/>
  <c r="AA29" i="29"/>
  <c r="BG83" i="29"/>
  <c r="BG77" i="29"/>
  <c r="AA74" i="29"/>
  <c r="BG49" i="29"/>
  <c r="AA46" i="29"/>
  <c r="AA43" i="29"/>
  <c r="AA16" i="29"/>
  <c r="AA70" i="29"/>
  <c r="AA68" i="29"/>
  <c r="AA63" i="29"/>
  <c r="BG59" i="29"/>
  <c r="AA58" i="29"/>
  <c r="AA52" i="29"/>
  <c r="BG50" i="29"/>
  <c r="BG34" i="29"/>
  <c r="AA25" i="29"/>
  <c r="BG15" i="29"/>
  <c r="BG5" i="29"/>
  <c r="AA11" i="29"/>
  <c r="AA13" i="29"/>
  <c r="E4" i="23"/>
  <c r="Z50" i="24"/>
  <c r="Y50" i="24"/>
  <c r="AA50" i="24"/>
  <c r="E25" i="23"/>
  <c r="P9" i="23" s="1"/>
  <c r="T49" i="24"/>
  <c r="C6" i="23" s="1"/>
  <c r="S37" i="24"/>
  <c r="S49" i="24"/>
  <c r="C5" i="23" s="1"/>
  <c r="U49" i="24"/>
  <c r="C7" i="23" s="1"/>
  <c r="P28" i="24"/>
  <c r="P38" i="24" s="1"/>
  <c r="M87" i="25"/>
  <c r="M150" i="25" s="1"/>
  <c r="D29" i="23" s="1"/>
  <c r="U87" i="25"/>
  <c r="U150" i="25" s="1"/>
  <c r="D33" i="23" s="1"/>
  <c r="R49" i="24"/>
  <c r="B7" i="23" s="1"/>
  <c r="R37" i="24"/>
  <c r="Q49" i="24"/>
  <c r="B6" i="23" s="1"/>
  <c r="P49" i="24"/>
  <c r="B5" i="23" s="1"/>
  <c r="E17" i="23" l="1"/>
  <c r="E19" i="23"/>
  <c r="J13" i="23" s="1"/>
  <c r="E18" i="23"/>
  <c r="J12" i="23" s="1"/>
  <c r="B18" i="23"/>
  <c r="B17" i="23"/>
  <c r="B19" i="23"/>
  <c r="H6" i="23" s="1"/>
  <c r="C4" i="23"/>
  <c r="J4" i="23"/>
  <c r="Z49" i="24"/>
  <c r="C25" i="23"/>
  <c r="Y49" i="24"/>
  <c r="J6" i="23"/>
  <c r="J5" i="23"/>
  <c r="R38" i="24"/>
  <c r="Q50" i="24"/>
  <c r="D6" i="23" s="1"/>
  <c r="H12" i="23" s="1"/>
  <c r="R50" i="24"/>
  <c r="D7" i="23" s="1"/>
  <c r="H13" i="23" s="1"/>
  <c r="P50" i="24"/>
  <c r="D5" i="23" s="1"/>
  <c r="B4" i="23"/>
  <c r="M8" i="23" s="1"/>
  <c r="H5" i="23"/>
  <c r="V49" i="24"/>
  <c r="W49" i="24"/>
  <c r="X49" i="24"/>
  <c r="B25" i="23"/>
  <c r="M9" i="23" s="1"/>
  <c r="E16" i="23" l="1"/>
  <c r="J11" i="23"/>
  <c r="B16" i="23"/>
  <c r="H4" i="23"/>
  <c r="N9" i="23"/>
  <c r="N4" i="23"/>
  <c r="N6" i="23" s="1"/>
  <c r="T6" i="23" s="1"/>
  <c r="T4" i="23" s="1"/>
  <c r="N8" i="23"/>
  <c r="J3" i="23"/>
  <c r="K4" i="23" s="1"/>
  <c r="X50" i="24"/>
  <c r="W50" i="24"/>
  <c r="V50" i="24"/>
  <c r="D25" i="23"/>
  <c r="D4" i="23"/>
  <c r="H11" i="23"/>
  <c r="M4" i="23"/>
  <c r="M6" i="23" s="1"/>
  <c r="H3" i="23"/>
  <c r="I4" i="23" s="1"/>
  <c r="O4" i="23" l="1"/>
  <c r="J10" i="23"/>
  <c r="P8" i="23"/>
  <c r="P4" i="23"/>
  <c r="P6" i="23" s="1"/>
  <c r="V6" i="23" s="1"/>
  <c r="V4" i="23" s="1"/>
  <c r="C30" i="23"/>
  <c r="C22" i="23"/>
  <c r="C34" i="23"/>
  <c r="C26" i="23"/>
  <c r="T15" i="23"/>
  <c r="T8" i="23"/>
  <c r="T17" i="23"/>
  <c r="T16" i="23"/>
  <c r="T9" i="23"/>
  <c r="K6" i="23"/>
  <c r="K5" i="23"/>
  <c r="H10" i="23"/>
  <c r="I11" i="23" s="1"/>
  <c r="O8" i="23"/>
  <c r="O9" i="23"/>
  <c r="B30" i="23"/>
  <c r="B34" i="23"/>
  <c r="B22" i="23"/>
  <c r="B26" i="23"/>
  <c r="I5" i="23"/>
  <c r="M22" i="23"/>
  <c r="I6" i="23"/>
  <c r="M11" i="23" l="1"/>
  <c r="V9" i="23"/>
  <c r="V8" i="23"/>
  <c r="V15" i="23"/>
  <c r="V16" i="23"/>
  <c r="V17" i="23"/>
  <c r="K12" i="23"/>
  <c r="K13" i="23"/>
  <c r="K11" i="23"/>
  <c r="C31" i="23"/>
  <c r="C23" i="23"/>
  <c r="C35" i="23"/>
  <c r="C27" i="23"/>
  <c r="N11" i="23"/>
  <c r="C32" i="23"/>
  <c r="C36" i="23"/>
  <c r="C24" i="23"/>
  <c r="C28" i="23"/>
  <c r="D22" i="23"/>
  <c r="D34" i="23"/>
  <c r="D30" i="23"/>
  <c r="D26" i="23"/>
  <c r="O6" i="23"/>
  <c r="N22" i="23"/>
  <c r="O22" i="23"/>
  <c r="I12" i="23"/>
  <c r="I13" i="23"/>
  <c r="B32" i="23"/>
  <c r="B36" i="23"/>
  <c r="B24" i="23"/>
  <c r="M13" i="23" s="1"/>
  <c r="B28" i="23"/>
  <c r="S6" i="23"/>
  <c r="S4" i="23" s="1"/>
  <c r="M23" i="23"/>
  <c r="S23" i="23" s="1"/>
  <c r="B31" i="23"/>
  <c r="B35" i="23"/>
  <c r="B23" i="23"/>
  <c r="B27" i="23"/>
  <c r="M12" i="23" l="1"/>
  <c r="E34" i="23"/>
  <c r="E30" i="23"/>
  <c r="E22" i="23"/>
  <c r="E26" i="23"/>
  <c r="E27" i="23"/>
  <c r="E23" i="23"/>
  <c r="E35" i="23"/>
  <c r="E31" i="23"/>
  <c r="E28" i="23"/>
  <c r="E32" i="23"/>
  <c r="E24" i="23"/>
  <c r="E36" i="23"/>
  <c r="N13" i="23"/>
  <c r="O11" i="23"/>
  <c r="N12" i="23"/>
  <c r="D24" i="23"/>
  <c r="D32" i="23"/>
  <c r="D36" i="23"/>
  <c r="D28" i="23"/>
  <c r="D31" i="23"/>
  <c r="D35" i="23"/>
  <c r="D23" i="23"/>
  <c r="D27" i="23"/>
  <c r="N23" i="23"/>
  <c r="T23" i="23" s="1"/>
  <c r="U6" i="23"/>
  <c r="U4" i="23" s="1"/>
  <c r="S9" i="23"/>
  <c r="S17" i="23"/>
  <c r="S8" i="23"/>
  <c r="S15" i="23"/>
  <c r="S22" i="23"/>
  <c r="S16" i="23"/>
  <c r="P11" i="23" l="1"/>
  <c r="T12" i="23"/>
  <c r="S11" i="23"/>
  <c r="P13" i="23"/>
  <c r="P12" i="23"/>
  <c r="S13" i="23"/>
  <c r="S12" i="23"/>
  <c r="T11" i="23"/>
  <c r="O12" i="23"/>
  <c r="T13" i="23"/>
  <c r="U9" i="23"/>
  <c r="U17" i="23"/>
  <c r="T22" i="23"/>
  <c r="U22" i="23" s="1"/>
  <c r="U16" i="23"/>
  <c r="U8" i="23"/>
  <c r="U15" i="23"/>
  <c r="O13" i="23"/>
  <c r="U12" i="23" s="1"/>
  <c r="V12" i="23" l="1"/>
  <c r="V13" i="23"/>
  <c r="V11" i="23"/>
  <c r="U13" i="23"/>
  <c r="U11" i="23"/>
</calcChain>
</file>

<file path=xl/sharedStrings.xml><?xml version="1.0" encoding="utf-8"?>
<sst xmlns="http://schemas.openxmlformats.org/spreadsheetml/2006/main" count="3121" uniqueCount="652">
  <si>
    <t>NSP indirect staff</t>
  </si>
  <si>
    <t>OST indirect staff</t>
  </si>
  <si>
    <t>NSP overhead</t>
  </si>
  <si>
    <t>OST overhead</t>
  </si>
  <si>
    <t>Ratio Year 1</t>
  </si>
  <si>
    <t>Ratio Year 2</t>
  </si>
  <si>
    <t>NSP central level</t>
  </si>
  <si>
    <t>OST central level</t>
  </si>
  <si>
    <t>Ratio 2</t>
  </si>
  <si>
    <t>Ratio 1</t>
  </si>
  <si>
    <t>NSP non med equip</t>
  </si>
  <si>
    <t>OST non med equip</t>
  </si>
  <si>
    <t>All direct</t>
  </si>
  <si>
    <t>NSP direct staff</t>
  </si>
  <si>
    <t>OST direct staff</t>
  </si>
  <si>
    <t>TOTAL</t>
  </si>
  <si>
    <t>NSP Direct</t>
  </si>
  <si>
    <t>OST Direct</t>
  </si>
  <si>
    <t>Direct</t>
  </si>
  <si>
    <t>Indirect</t>
  </si>
  <si>
    <t>NSP</t>
  </si>
  <si>
    <t>OST</t>
  </si>
  <si>
    <t>Core</t>
  </si>
  <si>
    <t>Additional</t>
  </si>
  <si>
    <t>Non-essential</t>
  </si>
  <si>
    <t>Organization 2</t>
  </si>
  <si>
    <t>Organization 3</t>
  </si>
  <si>
    <t>Organization 4</t>
  </si>
  <si>
    <t>Organization 5</t>
  </si>
  <si>
    <t>Organization 7</t>
  </si>
  <si>
    <t>Organization 1</t>
  </si>
  <si>
    <t>OST commodities</t>
  </si>
  <si>
    <t>GeneXpert</t>
  </si>
  <si>
    <t>NSP site</t>
  </si>
  <si>
    <t>Factor-Year 1</t>
  </si>
  <si>
    <t>Expen- Year 1</t>
  </si>
  <si>
    <t>Equipment 1</t>
  </si>
  <si>
    <t>High</t>
  </si>
  <si>
    <t>Medium</t>
  </si>
  <si>
    <t>Low</t>
  </si>
  <si>
    <t>SUM</t>
  </si>
  <si>
    <t>Factor-Year 2</t>
  </si>
  <si>
    <t>Expen-Year 2</t>
  </si>
  <si>
    <t>Equipment 2</t>
  </si>
  <si>
    <t>Equipment 3</t>
  </si>
  <si>
    <t>Equipment 4</t>
  </si>
  <si>
    <t>Equipment 5</t>
  </si>
  <si>
    <t>Equipment 6</t>
  </si>
  <si>
    <t>Equipment 7</t>
  </si>
  <si>
    <t>Equipment 8</t>
  </si>
  <si>
    <t>Total number of NSP clients reached in program</t>
  </si>
  <si>
    <t>Total number of OST patients reached in program</t>
  </si>
  <si>
    <r>
      <t xml:space="preserve">If taking a </t>
    </r>
    <r>
      <rPr>
        <b/>
        <i/>
        <sz val="11"/>
        <color indexed="8"/>
        <rFont val="Arial"/>
        <family val="2"/>
      </rPr>
      <t>sample</t>
    </r>
    <r>
      <rPr>
        <i/>
        <sz val="11"/>
        <color indexed="8"/>
        <rFont val="Arial"/>
        <family val="2"/>
      </rPr>
      <t xml:space="preserve"> of sites, enter:</t>
    </r>
  </si>
  <si>
    <t>Funding source</t>
  </si>
  <si>
    <t>Proportion of direct</t>
  </si>
  <si>
    <t>Total benefits and training</t>
  </si>
  <si>
    <t>Direct benefits &amp; training</t>
  </si>
  <si>
    <t>Indirect benefits &amp; training</t>
  </si>
  <si>
    <t>Site staff</t>
  </si>
  <si>
    <t>Central program</t>
  </si>
  <si>
    <t>Organization 6</t>
  </si>
  <si>
    <t>Инструмент отслеживания расходов на программы снижения вреда</t>
  </si>
  <si>
    <t xml:space="preserve"> Разработан Проектом по политики в области здравоохранения АМР США (апрель 2014 г.)</t>
  </si>
  <si>
    <t>Годы*:</t>
  </si>
  <si>
    <t>*Указать годы для анализа</t>
  </si>
  <si>
    <t>Валюта*:</t>
  </si>
  <si>
    <t>Доллары США</t>
  </si>
  <si>
    <t>*Указать валюту, используемую для ввода данных</t>
  </si>
  <si>
    <t>Меню:</t>
  </si>
  <si>
    <t>Определение мероприятий снижения вреда</t>
  </si>
  <si>
    <t>Классификация мероприятий снижения вреда</t>
  </si>
  <si>
    <t>Список организаций, оказывающих услуги</t>
  </si>
  <si>
    <t>Непосредственные/косвенные расходы</t>
  </si>
  <si>
    <t>Расходы на управление программой на центральном уровне: ПИШ</t>
  </si>
  <si>
    <t>Расходы на управление программой на центральном уровне: ОЗТ</t>
  </si>
  <si>
    <t>Расходы на персонал на уровне точки: ПИШ</t>
  </si>
  <si>
    <t>Расходы на персонал на уровне точки: ОЗТ</t>
  </si>
  <si>
    <t>Расходы на товарно-материальные ценности на уровне точки: ПИШ</t>
  </si>
  <si>
    <t>Расходы на товарно-материальные ценности на уровне точки: ОЗТ</t>
  </si>
  <si>
    <t>Другие непосредственные расходы на уровне точки: ПИШ и ОЗТ</t>
  </si>
  <si>
    <t>Расходы на медицинское оборудование на уровне точки: ПИШ</t>
  </si>
  <si>
    <t>Расходы на медицинское оборудование на уровне точки: ОЗТ</t>
  </si>
  <si>
    <t>Расходы на немедицинское оборудование на уровне точки: ПИШ</t>
  </si>
  <si>
    <t>Расходы на немедицинское оборудование на уровне точки: ОЗТ</t>
  </si>
  <si>
    <t>Накладные расходы на уровне точки: ПИШ и ОЗТ</t>
  </si>
  <si>
    <t>Итоговая сумма расходов</t>
  </si>
  <si>
    <t>Информационная страница - ввод данных не требуется</t>
  </si>
  <si>
    <t>ПИШ</t>
  </si>
  <si>
    <t>ОЗТ</t>
  </si>
  <si>
    <t>Мероприятие
(Услуга, оказанная клиентам ПИШ)</t>
  </si>
  <si>
    <t>Определение</t>
  </si>
  <si>
    <t>Мероприятие
(Услуга, оказанная пациентам ОЗТ)</t>
  </si>
  <si>
    <t>Раздача и/или обмен шприцев и игл</t>
  </si>
  <si>
    <t>Предоставление метадона или бупренорфина</t>
  </si>
  <si>
    <t>Ежедневное предоставление/раздача лекарственного препарата (в виде жидкости или порошка).</t>
  </si>
  <si>
    <t>Социальная работа и консультирование</t>
  </si>
  <si>
    <t>Как минимум раз в год, тестирование и пред- и послетестовое консультирование обученным сотрудником (медиком или иным).</t>
  </si>
  <si>
    <t>Краткосрочные услуги по выдаче дозы за пределами организации</t>
  </si>
  <si>
    <t>Тестирование и диагностика ТБ</t>
  </si>
  <si>
    <t>Тестирование на ТБ в соответствующей лаборатории. Контролируемый анализ, включая рентген, назначенный и проведенный врачом с целью ранней диагностики ТБ и управления ходом лечения. Для ЛЖВС стандартным тестированием должно быть GeneXpert, а не клинические анализы.</t>
  </si>
  <si>
    <t>Кейс-менеджмент</t>
  </si>
  <si>
    <t>Ведение личных дел (кейс-менеджмент) социальным работником с целью улучшения результатов лечения, помощи клиенту в социальной реабилитации (помощь в трудоустройстве, навыки общения и проч.) и улучшения в состоянии здоровья.</t>
  </si>
  <si>
    <t>Лечение ТБ под непосредственным наблюдением (TBDOT)</t>
  </si>
  <si>
    <t>Выдача ТБ -лекарств клиентам ПИШ и иные действия по обеспечению соблюдения режима ТБ-терапии</t>
  </si>
  <si>
    <t xml:space="preserve">Осуществляется врачом с целью наблюдения за состоянием здоровья пациента, в некоторых случаях также назначаются отдельные лабораторные анализы. </t>
  </si>
  <si>
    <t>Диагностика ИППП</t>
  </si>
  <si>
    <t>Это означает тестирование на ИППП в соответствующей лаборатории. Контролируемый анализ, назначенный и проведенный врачом-инфекционистом. Включает синдромную диагностику (используется в ряде стран) и диагностику по лабораторным анализам.</t>
  </si>
  <si>
    <t>Лечение ИППП</t>
  </si>
  <si>
    <t>Групповые сессии и группы поддержки</t>
  </si>
  <si>
    <t>Включает организацию групповых сессий, психотерапии для семейных пар, проведение мотивационных собеседований, повышение мотивации, семейную терапию и т.д.</t>
  </si>
  <si>
    <t>Юридическая поддержка/услуги</t>
  </si>
  <si>
    <t>Гендерно-ориентированные услуги для женщин</t>
  </si>
  <si>
    <t>Профилактика передозировок</t>
  </si>
  <si>
    <t>Обучение по методу равный равному</t>
  </si>
  <si>
    <t>Медицинское консультирование</t>
  </si>
  <si>
    <t>Включает консультирование по снижению риска и направление на лечение, консультирование по АРТ, социальную поддержку. НЕ включает юридические услуги.</t>
  </si>
  <si>
    <t>Выдача презервативов пациентам ОЗТ.</t>
  </si>
  <si>
    <t>Высокая степень приоритетности</t>
  </si>
  <si>
    <t>Средняя степень приоритетности</t>
  </si>
  <si>
    <t>Низкая степень приоритетности</t>
  </si>
  <si>
    <r>
      <t xml:space="preserve">Высокая степень приоритетности </t>
    </r>
    <r>
      <rPr>
        <b/>
        <sz val="10"/>
        <color indexed="8"/>
        <rFont val="Arial"/>
        <family val="2"/>
      </rPr>
      <t>(выбрать из выпадающего меню)</t>
    </r>
  </si>
  <si>
    <r>
      <t xml:space="preserve">Средняя степень приоритетности </t>
    </r>
    <r>
      <rPr>
        <b/>
        <sz val="10"/>
        <color indexed="8"/>
        <rFont val="Arial"/>
        <family val="2"/>
      </rPr>
      <t>(выбрать из выпадающего меню)</t>
    </r>
  </si>
  <si>
    <r>
      <t xml:space="preserve">Низкая степень приоритетности </t>
    </r>
    <r>
      <rPr>
        <b/>
        <sz val="10"/>
        <color indexed="8"/>
        <rFont val="Arial"/>
        <family val="2"/>
      </rPr>
      <t>(выбрать из выпадающего меню)</t>
    </r>
  </si>
  <si>
    <t>Организация, оказывающая услуги</t>
  </si>
  <si>
    <t>Точка</t>
  </si>
  <si>
    <t>Клиент ПИШ</t>
  </si>
  <si>
    <t>Пациент ОЗТ</t>
  </si>
  <si>
    <t>Все клиенты/пациенты</t>
  </si>
  <si>
    <t>Указать количество клиентов ПИШ на точку</t>
  </si>
  <si>
    <t xml:space="preserve">Указать количество всех клиентов на точку </t>
  </si>
  <si>
    <t>Соотношение</t>
  </si>
  <si>
    <t>Организация, оказывающая услуги ПИШ</t>
  </si>
  <si>
    <t>Основной источник финансирования</t>
  </si>
  <si>
    <t>Указать количество пациентов ОЗТ на точку</t>
  </si>
  <si>
    <t xml:space="preserve">Указать количество всех пациентов на точку </t>
  </si>
  <si>
    <t>Организация, оказывающая услуги ОЗТ</t>
  </si>
  <si>
    <t>Указать название</t>
  </si>
  <si>
    <t>Указать название точки 1</t>
  </si>
  <si>
    <t>Указать название точки 2</t>
  </si>
  <si>
    <t>Указать название точки 3</t>
  </si>
  <si>
    <t>Указать название точки 4</t>
  </si>
  <si>
    <t>Указать название точки 5</t>
  </si>
  <si>
    <t>Указать название точки 6</t>
  </si>
  <si>
    <t>Указать название точки 7</t>
  </si>
  <si>
    <t>Указать название точки 8</t>
  </si>
  <si>
    <t>Указать название точки 9</t>
  </si>
  <si>
    <t>Указать название точки 10</t>
  </si>
  <si>
    <t>Указать название точки 11</t>
  </si>
  <si>
    <t>Указать название точки 12</t>
  </si>
  <si>
    <t>Указать название точки 13</t>
  </si>
  <si>
    <t>Указать название точки 14</t>
  </si>
  <si>
    <t>Указать название точки 15</t>
  </si>
  <si>
    <t>Указать название точки 16</t>
  </si>
  <si>
    <t>Указать название точки 17</t>
  </si>
  <si>
    <t>Указать название точки 18</t>
  </si>
  <si>
    <t>Указать название точки 19</t>
  </si>
  <si>
    <t>Указать название точки 20</t>
  </si>
  <si>
    <t>Определения:</t>
  </si>
  <si>
    <t>Непосредственные</t>
  </si>
  <si>
    <t>Косвенные</t>
  </si>
  <si>
    <r>
      <t xml:space="preserve">Примеры </t>
    </r>
    <r>
      <rPr>
        <i/>
        <sz val="12"/>
        <color indexed="8"/>
        <rFont val="Arial"/>
        <family val="2"/>
      </rPr>
      <t>(список не является исчерпывающим</t>
    </r>
    <r>
      <rPr>
        <sz val="12"/>
        <color indexed="8"/>
        <rFont val="Arial"/>
        <family val="2"/>
      </rPr>
      <t>):</t>
    </r>
  </si>
  <si>
    <t>Непосредственные расходы</t>
  </si>
  <si>
    <r>
      <rPr>
        <b/>
        <sz val="10"/>
        <color indexed="8"/>
        <rFont val="Arial"/>
        <family val="2"/>
      </rPr>
      <t>Материалы</t>
    </r>
    <r>
      <rPr>
        <sz val="10"/>
        <color indexed="8"/>
        <rFont val="Arial"/>
        <family val="2"/>
      </rPr>
      <t>: метадон, бупренорфин, стаканчики, диспенсеры, перчатки, вакцины, тесты на употребление наркотиков, дезинфицирующие средства, презервативы, ВИЧ-тесты, тесты на ИППП, тесты на гепатит, вода, налоксон, антидепрессанты и т.д.</t>
    </r>
  </si>
  <si>
    <r>
      <rPr>
        <b/>
        <sz val="10"/>
        <color indexed="8"/>
        <rFont val="Arial"/>
        <family val="2"/>
      </rPr>
      <t>Другие непосредственные расходы</t>
    </r>
    <r>
      <rPr>
        <sz val="10"/>
        <color indexed="8"/>
        <rFont val="Arial"/>
        <family val="2"/>
      </rPr>
      <t>: информационные/просветительские материалы, гигиенические материалы, денежные поощрения, антибактериальный гель для рук, арендованное помещение для проведения учебных мероприятий, расходы на кейс-менеджмент.</t>
    </r>
  </si>
  <si>
    <r>
      <rPr>
        <b/>
        <sz val="10"/>
        <color indexed="8"/>
        <rFont val="Arial"/>
        <family val="2"/>
      </rPr>
      <t>Другие непосредственные расходы</t>
    </r>
    <r>
      <rPr>
        <sz val="10"/>
        <color indexed="8"/>
        <rFont val="Arial"/>
        <family val="2"/>
      </rPr>
      <t>: информационные/просветительские материалы, продуктовые наборы, расходы на конференции, аренда помещения для проведения учебных мероприятий.</t>
    </r>
  </si>
  <si>
    <t>Косвенные расходы</t>
  </si>
  <si>
    <t>Головной офис</t>
  </si>
  <si>
    <t>Центральные расходы на управление программами</t>
  </si>
  <si>
    <t>Накладные расходы</t>
  </si>
  <si>
    <t>1. ТОЛЬКО ПИШ</t>
  </si>
  <si>
    <t>2. ОБЩАЯ СУММА
(ЧИСЛО ТОЛЬКО ПИШ НЕИЗВЕСТНО)</t>
  </si>
  <si>
    <r>
      <t xml:space="preserve">Указать расходы на персонал </t>
    </r>
    <r>
      <rPr>
        <b/>
        <u/>
        <sz val="12"/>
        <color indexed="8"/>
        <rFont val="Arial"/>
        <family val="2"/>
      </rPr>
      <t>(только</t>
    </r>
    <r>
      <rPr>
        <b/>
        <sz val="12"/>
        <color indexed="8"/>
        <rFont val="Arial"/>
        <family val="2"/>
      </rPr>
      <t xml:space="preserve"> выплаченные зарплаты) и накладные расходы</t>
    </r>
  </si>
  <si>
    <t>ТОЛЬКО ПИШ</t>
  </si>
  <si>
    <t>ОБЩАЯ СУММА (ЧИСЛО ТОЛЬКО ПИШ НЕИЗВЕСТНО)</t>
  </si>
  <si>
    <t>3. Указать расходы на обучение персонала головной организации ПИШ по году</t>
  </si>
  <si>
    <t xml:space="preserve">Работа включает составление расписаний и графиков, обработку корреспонденции и документов и архивирование всех связанных с работой материалов и документации, включая работу с базой данных для сверки ее с данными, полученными от Субреципиентов. </t>
  </si>
  <si>
    <t xml:space="preserve">Ведет учет движения материальных запасов, управляет распоряжением запасами ПИШ и иными материалами, которые распределяются централизованно Субреципиентом. </t>
  </si>
  <si>
    <t xml:space="preserve">Работает в тесном сотрудничестве с директором программы и занимается повседневным управлением ее деятельностью, отвечает за связь с Субреципиентам, решение проблем и т.д. </t>
  </si>
  <si>
    <t xml:space="preserve">Работает с базами данных, осуществляет расчет показателей, проверяет рабочие процессы базы данных и исправляет ошибки. </t>
  </si>
  <si>
    <t>Убирает офис</t>
  </si>
  <si>
    <t>Персонал</t>
  </si>
  <si>
    <t>Директор программы</t>
  </si>
  <si>
    <t>Координатор</t>
  </si>
  <si>
    <t>Ассистент программы</t>
  </si>
  <si>
    <t>Бухгалтер</t>
  </si>
  <si>
    <t>Специалист по мониторингу и оценке</t>
  </si>
  <si>
    <t>Специалист по логистике</t>
  </si>
  <si>
    <t>Менеджер программы</t>
  </si>
  <si>
    <t>Национальный координатор</t>
  </si>
  <si>
    <t>Региональный координатор</t>
  </si>
  <si>
    <t>Оператор базы данных</t>
  </si>
  <si>
    <t>Уборщица</t>
  </si>
  <si>
    <t>Специалист по поддержке информационных технологий</t>
  </si>
  <si>
    <t>Организация</t>
  </si>
  <si>
    <t>Эксплуатация помещений</t>
  </si>
  <si>
    <t>Охрана</t>
  </si>
  <si>
    <t xml:space="preserve">Коммунальные платежи и услуги     
</t>
  </si>
  <si>
    <t>Электричество</t>
  </si>
  <si>
    <t>Газ/мазут</t>
  </si>
  <si>
    <t>Муниципальная уборка</t>
  </si>
  <si>
    <t>Телефон/факс</t>
  </si>
  <si>
    <t>Интернет</t>
  </si>
  <si>
    <t>Ежемесячная оплата коммунальных услуг</t>
  </si>
  <si>
    <t>Транспотные расходы</t>
  </si>
  <si>
    <t>Страховка</t>
  </si>
  <si>
    <t>Расходы на парковку</t>
  </si>
  <si>
    <t>Прочие расходы</t>
  </si>
  <si>
    <t>Расходы на банковские услуги</t>
  </si>
  <si>
    <t>Налоги (на оборот, на прибыль и на имущество)</t>
  </si>
  <si>
    <t>Почтовые расходы</t>
  </si>
  <si>
    <t>Расходы на конференции</t>
  </si>
  <si>
    <t>Материалы по адвокации</t>
  </si>
  <si>
    <t>Коммунальные платежи и услуги</t>
  </si>
  <si>
    <t>Расходы на эксплуатацию помещений</t>
  </si>
  <si>
    <t>1. ТОЛЬКО ОЗТ</t>
  </si>
  <si>
    <t>2. ОБЩАЯ СУММА 
(ЧИСЛО ТОЛЬКО ОЗТ НЕИЗВЕСТНО)</t>
  </si>
  <si>
    <t>Врачи (кардиолог, невролог, терапевт, психиатр)</t>
  </si>
  <si>
    <t>Юрист</t>
  </si>
  <si>
    <t>Отвечает за юридический статус организации, но также иногда дает юридические консультации пациентам ОЗТ, в зависимости от страны; занимается договорами между пациентами и клиникой, консультирует пациентов.</t>
  </si>
  <si>
    <t>Фармацевт</t>
  </si>
  <si>
    <t>Отвечает за управление аптекой, ведет учет расходов на лекарственные препараты, развозит лекарственные препараты по точкам ОЗТ.</t>
  </si>
  <si>
    <t>Заведующий лабораторией и лаборант-ассистент</t>
  </si>
  <si>
    <t>Программист/статистик</t>
  </si>
  <si>
    <t xml:space="preserve">Отвечает за статистический анализ данных программы.  </t>
  </si>
  <si>
    <t>Обслуживающий персонал</t>
  </si>
  <si>
    <t>Оператор/Менеджер ИТ</t>
  </si>
  <si>
    <t>Водитель</t>
  </si>
  <si>
    <t>Содержание здания</t>
  </si>
  <si>
    <r>
      <t>Арендная плата 
(</t>
    </r>
    <r>
      <rPr>
        <i/>
        <sz val="10"/>
        <rFont val="Arial"/>
        <family val="2"/>
      </rPr>
      <t>не заполнять, если организация не платит арендную плату)</t>
    </r>
  </si>
  <si>
    <r>
      <t xml:space="preserve">Арендная плата </t>
    </r>
    <r>
      <rPr>
        <i/>
        <sz val="9"/>
        <rFont val="Arial"/>
        <family val="2"/>
      </rPr>
      <t xml:space="preserve">
(оставить незаполненным или указать приблизительную сумму (см. руководство пользователя), если организация не платит арендную плату)</t>
    </r>
  </si>
  <si>
    <t>Транспортные расходы</t>
  </si>
  <si>
    <t>Техническое обслуживание автомобилей</t>
  </si>
  <si>
    <t>Топливо для автомобилей</t>
  </si>
  <si>
    <t>Расходы на услуги по распространению материалов</t>
  </si>
  <si>
    <t>ТОЛЬКО ОЗТ</t>
  </si>
  <si>
    <t>ОБЩАЯ СУММА (ЧИСЛО ТОЛЬКО ОЗТ НЕИЗВЕСТНО)</t>
  </si>
  <si>
    <t>3. Указать расходы на обучение персонала головной организации ОЗТ по году</t>
  </si>
  <si>
    <t>6. Указать расходы на  социальный пакет персонала головной организации ОЗТ по году</t>
  </si>
  <si>
    <t>4. Указать расходы на социальный пакет персонала головной организации ОЗТ по году</t>
  </si>
  <si>
    <t>5. Указать расходы на обучение персонала головной организации ОЗТ по году</t>
  </si>
  <si>
    <t>4. Указать расходы на социальный пакет персонала головной организации ПИШ по году</t>
  </si>
  <si>
    <t>5.  Указать расходы на обучение персонала головной организации ПИШ по году</t>
  </si>
  <si>
    <t>6. Указать расходы на социальный пакет персонала головной организации ПИШ по году</t>
  </si>
  <si>
    <t>ИТОГО</t>
  </si>
  <si>
    <t>1. Расходы на зарплату персонала ПИШ</t>
  </si>
  <si>
    <t>2. Распределение  рабочего времени (%) по каждому типу персонала</t>
  </si>
  <si>
    <t>Мероприятия, не входящие в ПИШ</t>
  </si>
  <si>
    <t>Мероприятия ПИШ высокой степени приоритетности</t>
  </si>
  <si>
    <t>Мероприятия ПИШ средней степени приоритетности</t>
  </si>
  <si>
    <t>Мероприятия ПИШ низкой степени приоритетности</t>
  </si>
  <si>
    <t>Общий расход времени (должен составлять 100%)</t>
  </si>
  <si>
    <t>3. Расходы на обучение персонала ПИШ в год</t>
  </si>
  <si>
    <t>4. Расходы на социальный пакет персонала ПИШ в год</t>
  </si>
  <si>
    <t>Персонал, непосредственно участвующий в оказании услуг</t>
  </si>
  <si>
    <t>Социальный работник/кейс-менеджер</t>
  </si>
  <si>
    <t>Помощник по социальным вопросам</t>
  </si>
  <si>
    <t>Аутрич-работник</t>
  </si>
  <si>
    <t>Медсестра</t>
  </si>
  <si>
    <t>Психолог</t>
  </si>
  <si>
    <t>Врачи и другие специалисты-медики</t>
  </si>
  <si>
    <t>Дерматологи, инфекционисты, неврологи, эпидемиологи, хирурги, наркологи, психиатры и т.д.</t>
  </si>
  <si>
    <t>Специалист по добровольному тестированию и консультированию</t>
  </si>
  <si>
    <t>Руководитель/инструктор по учебно-развлекательным мероприятиям</t>
  </si>
  <si>
    <t>Персонал, косвенно участвующий в оказании услуг</t>
  </si>
  <si>
    <t>Субкоординатор</t>
  </si>
  <si>
    <t>Специалист по базам данных/информационным технологиям</t>
  </si>
  <si>
    <t>Отвечает за управление данными, осуществляет ежедневный ввод данных, рассчитывает показатели и критерии реформирования, что помогает в подготовке ежемесячных отчетов.</t>
  </si>
  <si>
    <t>Заведующий складом</t>
  </si>
  <si>
    <t>Осуществляет повседневное управление складом, ведет учет движения товарно-материальных ценностей ПИШ.</t>
  </si>
  <si>
    <t>Охранник</t>
  </si>
  <si>
    <t>Отвечает за охрану офиса.</t>
  </si>
  <si>
    <t>Развозит социальных работников и аутрич-работников по аутрич-маршрутам.</t>
  </si>
  <si>
    <t>Убирает офис.</t>
  </si>
  <si>
    <t>не относится</t>
  </si>
  <si>
    <t>1. Расходы на зарплату персонала ОЗТ</t>
  </si>
  <si>
    <t>Мероприятия, не входящие в ОЗТ</t>
  </si>
  <si>
    <t>Мероприятия ОЗТ высокой степени приоритетности</t>
  </si>
  <si>
    <t>Мероприятия ОЗТ средней степени приоритетности</t>
  </si>
  <si>
    <t>Мероприятия ОЗТ низкой степени приоритетности</t>
  </si>
  <si>
    <t>Персонал точки</t>
  </si>
  <si>
    <t>Определения</t>
  </si>
  <si>
    <t>Врач/нарколог</t>
  </si>
  <si>
    <t>Социальный работник</t>
  </si>
  <si>
    <t>Кейс-менеджер</t>
  </si>
  <si>
    <t>Отвечает за управление запасом лекарственных препаратов. Ведет учет их расходования.</t>
  </si>
  <si>
    <t>Оператор</t>
  </si>
  <si>
    <t>Осуществляет ввод данных в базу данных, рассчитывает показатели для составления ежемесячных отчетов.</t>
  </si>
  <si>
    <t>Производит финансовые расчеты. Контролирует потоки финансирования и бухгалтерскую отчетность.</t>
  </si>
  <si>
    <t>Отвечает за охрану точки ОЗТ, руководит очередью пациентов в клинике.</t>
  </si>
  <si>
    <t>Менеджер по информационным технологиям</t>
  </si>
  <si>
    <t>Осуществляет управление данными и составляет ежемесячные отчеты.</t>
  </si>
  <si>
    <t>Материал</t>
  </si>
  <si>
    <t>Материал, ПИШ</t>
  </si>
  <si>
    <t>4. Общая сумма расходов</t>
  </si>
  <si>
    <t>Шприцы</t>
  </si>
  <si>
    <t>Иглы</t>
  </si>
  <si>
    <t>Салфетки</t>
  </si>
  <si>
    <t>Стерильная вода</t>
  </si>
  <si>
    <t>Нервущийся контейнер</t>
  </si>
  <si>
    <t>Дезинфицирующие средства</t>
  </si>
  <si>
    <t>Презервативы</t>
  </si>
  <si>
    <t>Налоксон</t>
  </si>
  <si>
    <t>ЭКспресс-тесты на ВИЧ</t>
  </si>
  <si>
    <t>Тесты на ИППП</t>
  </si>
  <si>
    <t>Тесты на беременность</t>
  </si>
  <si>
    <t>Мази для вен</t>
  </si>
  <si>
    <t>Скарификаторы</t>
  </si>
  <si>
    <t>Тесты на HBV</t>
  </si>
  <si>
    <t>Тесты на HCV</t>
  </si>
  <si>
    <t>Эппендорф</t>
  </si>
  <si>
    <t>Бабочки для вен</t>
  </si>
  <si>
    <t>ПипеточныЕ головки</t>
  </si>
  <si>
    <t>Нестерильные перчатки из резины или латекса</t>
  </si>
  <si>
    <t>Аптечка первой помощи  (йод, спирт, вата, пластыри)</t>
  </si>
  <si>
    <t>Витамины</t>
  </si>
  <si>
    <t>Перевязочные материалы</t>
  </si>
  <si>
    <t>Смазки</t>
  </si>
  <si>
    <t>другое (указать)</t>
  </si>
  <si>
    <t>Другое (указать)</t>
  </si>
  <si>
    <t>Уничтожитель медицинского мусора</t>
  </si>
  <si>
    <t>Материал, ОЗТ</t>
  </si>
  <si>
    <t>1. Выбрать из выпадающего меню основной источник финансирования закупок материала в стране</t>
  </si>
  <si>
    <t>2. Выбрать из выпадающего меню, используется ли материал в мероприятиях ПИШ высокой, средней или низкой степени приоритетности</t>
  </si>
  <si>
    <t>3. Выбрать из выпадающего меню конкретное мероприятие ПИШ, в котором используется материал</t>
  </si>
  <si>
    <t>Материалы</t>
  </si>
  <si>
    <t>Метадон (все формы)</t>
  </si>
  <si>
    <t>Бупренорфин (все формы)</t>
  </si>
  <si>
    <t>Стаканчики для метадона</t>
  </si>
  <si>
    <t>Стаканчики для анализа мочи</t>
  </si>
  <si>
    <t>Бутылки для метадона для домашнего употребления</t>
  </si>
  <si>
    <t>Диспенсеры</t>
  </si>
  <si>
    <t>Перчатки</t>
  </si>
  <si>
    <t>Вакцины от гепатита A/B/C</t>
  </si>
  <si>
    <t>Вакцины от гриппа</t>
  </si>
  <si>
    <t>Тесты на наличие наркотиков в организме</t>
  </si>
  <si>
    <t>Экспресс-тесты на ВИЧ</t>
  </si>
  <si>
    <t>Контрольные тесты на ВИЧ</t>
  </si>
  <si>
    <t>Тесты на ТБ</t>
  </si>
  <si>
    <t>Экспресс и контрольные тесты на гепатит A/B/C</t>
  </si>
  <si>
    <t>Трубочки</t>
  </si>
  <si>
    <t>Вода</t>
  </si>
  <si>
    <t>Налтрексон</t>
  </si>
  <si>
    <t>Антидепрессанты</t>
  </si>
  <si>
    <t>Другие непосредственные расходы</t>
  </si>
  <si>
    <t>1.  Выбрать из выпадающего меню основной источник финансирования закупок материала в стране</t>
  </si>
  <si>
    <t>Информационные/просветительские материалы</t>
  </si>
  <si>
    <t>Расходы на кейс-менеджмент</t>
  </si>
  <si>
    <t>Расходы на обучение клиентов ПИШ</t>
  </si>
  <si>
    <t>Учебные расходы, связанные с предоставлением обедов, чая/кофе</t>
  </si>
  <si>
    <t xml:space="preserve">Денежные поощрения </t>
  </si>
  <si>
    <t>Гигиенические материалы</t>
  </si>
  <si>
    <t>Связь</t>
  </si>
  <si>
    <t>Материалы для учебно-развлекательных мероприятий</t>
  </si>
  <si>
    <t>Велосипеды</t>
  </si>
  <si>
    <t>Бытовые товары</t>
  </si>
  <si>
    <t>Расходы на обучение пациентов ОЗТ</t>
  </si>
  <si>
    <t>Продуктовые наборы</t>
  </si>
  <si>
    <t>Медицинское оборудование</t>
  </si>
  <si>
    <t>Предметы, рассчитанные на долгий срок службы (как минимум один год), непосредственно связанные с оказанием услуг, как то, лабораторное оборудование и мебель.</t>
  </si>
  <si>
    <t>Оборудование 1          
(выбрать из выпадающего меню)</t>
  </si>
  <si>
    <r>
      <t xml:space="preserve">Оборудование 3       
</t>
    </r>
    <r>
      <rPr>
        <b/>
        <sz val="9"/>
        <rFont val="Arial"/>
        <family val="2"/>
      </rPr>
      <t>(выбрать из выпадающего меню)</t>
    </r>
  </si>
  <si>
    <r>
      <t xml:space="preserve">Оборудование 2       
</t>
    </r>
    <r>
      <rPr>
        <b/>
        <sz val="9"/>
        <rFont val="Arial"/>
        <family val="2"/>
      </rPr>
      <t>(выбрать из выпадающего меню)</t>
    </r>
  </si>
  <si>
    <r>
      <t xml:space="preserve">Оборудование 1
</t>
    </r>
    <r>
      <rPr>
        <b/>
        <sz val="9"/>
        <rFont val="Arial"/>
        <family val="2"/>
      </rPr>
      <t>(выбрать из выпадающего меню)</t>
    </r>
  </si>
  <si>
    <r>
      <t xml:space="preserve">Оборудование 4       
</t>
    </r>
    <r>
      <rPr>
        <b/>
        <sz val="9"/>
        <rFont val="Arial"/>
        <family val="2"/>
      </rPr>
      <t>(выбрать из выпадающего меню)</t>
    </r>
  </si>
  <si>
    <r>
      <t xml:space="preserve">Оборудование 5      
</t>
    </r>
    <r>
      <rPr>
        <b/>
        <sz val="9"/>
        <rFont val="Arial"/>
        <family val="2"/>
      </rPr>
      <t>(выбрать из выпадающего меню)</t>
    </r>
  </si>
  <si>
    <r>
      <t xml:space="preserve">Оборудование 6      
</t>
    </r>
    <r>
      <rPr>
        <b/>
        <sz val="9"/>
        <rFont val="Arial"/>
        <family val="2"/>
      </rPr>
      <t>(выбрать из выпадающего меню)</t>
    </r>
  </si>
  <si>
    <r>
      <t xml:space="preserve">Оборудование 7      
</t>
    </r>
    <r>
      <rPr>
        <b/>
        <sz val="9"/>
        <rFont val="Arial"/>
        <family val="2"/>
      </rPr>
      <t>(выбрать из выпадающего меню)</t>
    </r>
  </si>
  <si>
    <r>
      <t xml:space="preserve">Оборудование 8      
</t>
    </r>
    <r>
      <rPr>
        <b/>
        <sz val="9"/>
        <rFont val="Arial"/>
        <family val="2"/>
      </rPr>
      <t>(выбрать из выпадающего меню)</t>
    </r>
  </si>
  <si>
    <t>Общая сумма расходов</t>
  </si>
  <si>
    <t>Мероприятия, не входящие в объем ПИШ</t>
  </si>
  <si>
    <t>Мероприятия, не входящие в объем ОЗТ</t>
  </si>
  <si>
    <r>
      <t xml:space="preserve">Оборудование 1    
</t>
    </r>
    <r>
      <rPr>
        <b/>
        <sz val="9"/>
        <color indexed="8"/>
        <rFont val="Arial"/>
        <family val="2"/>
      </rPr>
      <t>(выбрать из выпадающего меню)</t>
    </r>
  </si>
  <si>
    <r>
      <t xml:space="preserve">Оборудование 2
</t>
    </r>
    <r>
      <rPr>
        <b/>
        <sz val="9"/>
        <color indexed="8"/>
        <rFont val="Arial"/>
        <family val="2"/>
      </rPr>
      <t>(выбрать из выпадающего меню)</t>
    </r>
  </si>
  <si>
    <r>
      <t xml:space="preserve">Оборудование 3   
</t>
    </r>
    <r>
      <rPr>
        <b/>
        <sz val="9"/>
        <color indexed="8"/>
        <rFont val="Arial"/>
        <family val="2"/>
      </rPr>
      <t>(выбрать из выпадающего меню)</t>
    </r>
  </si>
  <si>
    <r>
      <t xml:space="preserve">Оборудование 4
</t>
    </r>
    <r>
      <rPr>
        <b/>
        <sz val="9"/>
        <color indexed="8"/>
        <rFont val="Arial"/>
        <family val="2"/>
      </rPr>
      <t>(выбрать из выпадающего меню)</t>
    </r>
  </si>
  <si>
    <r>
      <t xml:space="preserve">Оборудование 5
</t>
    </r>
    <r>
      <rPr>
        <b/>
        <sz val="9"/>
        <color indexed="8"/>
        <rFont val="Arial"/>
        <family val="2"/>
      </rPr>
      <t>(выбрать из выпадающего меню)</t>
    </r>
  </si>
  <si>
    <r>
      <t>Оборудование 6</t>
    </r>
    <r>
      <rPr>
        <b/>
        <sz val="9"/>
        <color indexed="8"/>
        <rFont val="Arial"/>
        <family val="2"/>
      </rPr>
      <t xml:space="preserve">
(выбрать из выпадающего меню)</t>
    </r>
  </si>
  <si>
    <r>
      <t xml:space="preserve">Оборудование 7
</t>
    </r>
    <r>
      <rPr>
        <b/>
        <sz val="9"/>
        <color indexed="8"/>
        <rFont val="Arial"/>
        <family val="2"/>
      </rPr>
      <t>(выбрать из выпадающего меню)</t>
    </r>
  </si>
  <si>
    <r>
      <t xml:space="preserve">Оборудование 8
</t>
    </r>
    <r>
      <rPr>
        <b/>
        <sz val="9"/>
        <color indexed="8"/>
        <rFont val="Arial"/>
        <family val="2"/>
      </rPr>
      <t>(выбрать из выпадающего меню)</t>
    </r>
  </si>
  <si>
    <t>Немедицинское оборудование</t>
  </si>
  <si>
    <t>Предметы, рассчитанные на долгий срок службы (как минимум один год), косвенно связанные с оказанием услуг, как то, компьютеры, принтеры и офисная мебель.</t>
  </si>
  <si>
    <t>Оборудование 2        
(выбрать из выпадающего меню)</t>
  </si>
  <si>
    <t>Оборудование 3           
(выбрать из выпадающего меню)</t>
  </si>
  <si>
    <t>Оборудование 4           
(выбрать из выпадающего меню)</t>
  </si>
  <si>
    <t>Оборудование 5           
(выбрать из выпадающего меню)</t>
  </si>
  <si>
    <t>Оборудование 6           
(выбрать из выпадающего меню)</t>
  </si>
  <si>
    <t>Оборудование  7          
(выбрать из выпадающего меню)</t>
  </si>
  <si>
    <t>Оборудование 8           
(выбрать из выпадающего меню)</t>
  </si>
  <si>
    <t>Оборудование 9          
(выбрать из выпадающего меню)</t>
  </si>
  <si>
    <t>Оборудование 10         
(выбрать из выпадающего меню)</t>
  </si>
  <si>
    <t>Оборудование 11           
(выбрать из выпадающего меню)</t>
  </si>
  <si>
    <t>Оборудование 12           
(выбрать из выпадающего меню)</t>
  </si>
  <si>
    <t>Оборудование 13           
(выбрать из выпадающего меню)</t>
  </si>
  <si>
    <t>Оборудование 14           
(выбрать из выпадающего меню)</t>
  </si>
  <si>
    <t>Оборудование  15          
(выбрать из выпадающего меню)</t>
  </si>
  <si>
    <t>Оборудование 16           
(выбрать из выпадающего меню)</t>
  </si>
  <si>
    <t>Оборудование 17          
(выбрать из выпадающего меню)</t>
  </si>
  <si>
    <t>Оборудование 18         
(выбрать из выпадающего меню)</t>
  </si>
  <si>
    <t>Оборудование 19           
(выбрать из выпадающего меню)</t>
  </si>
  <si>
    <t>Оборудование 20           
(выбрать из выпадающего меню)</t>
  </si>
  <si>
    <t>Оборудование 21           
(выбрать из выпадающего меню)</t>
  </si>
  <si>
    <t>Оборудование 22           
(выбрать из выпадающего меню)</t>
  </si>
  <si>
    <t>Оборудование  23          
(выбрать из выпадающего меню)</t>
  </si>
  <si>
    <t>Оборудование 24           
(выбрать из выпадающего меню)</t>
  </si>
  <si>
    <t>Оборудование 25           
(выбрать из выпадающего меню)</t>
  </si>
  <si>
    <t>Оборудование 26          
(выбрать из выпадающего меню)</t>
  </si>
  <si>
    <t>Оборудование 27           
(выбрать из выпадающего меню)</t>
  </si>
  <si>
    <t>Оборудование 28           
(выбрать из выпадающего меню)</t>
  </si>
  <si>
    <t>Оборудование 29          
(выбрать из выпадающего меню)</t>
  </si>
  <si>
    <t>Оборудование 30           
(выбрать из выпадающего меню)</t>
  </si>
  <si>
    <t>Накладные расходы по точке</t>
  </si>
  <si>
    <t>Коммунальные платежи</t>
  </si>
  <si>
    <t>Канцелярские принадлежности</t>
  </si>
  <si>
    <t>Материалы, используемые в течение года, косвенно связанные с оказанием услуг, как то, ручки, бумага/бланки, картриджи для принтера и т.д.</t>
  </si>
  <si>
    <t>Транспорт</t>
  </si>
  <si>
    <t>Техническое обслуживание машин, топливо, расходы на парковку и т.д.</t>
  </si>
  <si>
    <t>Арендная плата</t>
  </si>
  <si>
    <t>Налоги</t>
  </si>
  <si>
    <t>Любые налоги, выплачиваемые на уровне точки, не учтенные на других рабочих страницах инструмента.</t>
  </si>
  <si>
    <t>Арендная плата за помещения точки (не включает арендную плату, выплачиваемую за помещения, в которых прием ведется без предварительной записи).</t>
  </si>
  <si>
    <t>Расходы по ведению деятельности точки, включая коммунальные платежи, канцелярские принадлежности, арендную плату и т.д. Расходы на управление программой на центральном уровне были учтены на предыдущей рабочей странице.</t>
  </si>
  <si>
    <t>Налоги на уровне точки</t>
  </si>
  <si>
    <t>Опрос точек:</t>
  </si>
  <si>
    <t>Выборка точек:</t>
  </si>
  <si>
    <t>НЕПОСРЕДСТВЕННЫЕ РАСХОДЫ</t>
  </si>
  <si>
    <t>КОСВЕННЫЕ РАСХОДЫ</t>
  </si>
  <si>
    <t>Расходы на персонал точки - непосредственные</t>
  </si>
  <si>
    <t>Мероприятия высокой степени приоритетности</t>
  </si>
  <si>
    <t>Мероприятия средней степени приоритетности</t>
  </si>
  <si>
    <t>Мероприятия низкой степени приоритетности</t>
  </si>
  <si>
    <t>Расходы на управление программой на центральном уровне</t>
  </si>
  <si>
    <t>Расходы на персонал точки - косвенные</t>
  </si>
  <si>
    <t>Глобальный фонд</t>
  </si>
  <si>
    <t>Национальное правительство</t>
  </si>
  <si>
    <t>Другое</t>
  </si>
  <si>
    <t>Расходы на персонал</t>
  </si>
  <si>
    <t>Накладные расходы на уровне точки</t>
  </si>
  <si>
    <t>Клиентов/ пациентов</t>
  </si>
  <si>
    <t>Расход на одного клиента/ пациента</t>
  </si>
  <si>
    <t>Расходы по типу мероприятий</t>
  </si>
  <si>
    <t>Расходы по основному источнику финансирования</t>
  </si>
  <si>
    <t>Правительство</t>
  </si>
  <si>
    <t>ОБА</t>
  </si>
  <si>
    <t>Окончательная итоговая сумма</t>
  </si>
  <si>
    <t>Материалы ПИШ</t>
  </si>
  <si>
    <t>Аренда помещения для проведения обучения по методу равный-равному</t>
  </si>
  <si>
    <t>Компьютеры</t>
  </si>
  <si>
    <t>Принтеры</t>
  </si>
  <si>
    <t>Сканнеры</t>
  </si>
  <si>
    <t>Ксерокс</t>
  </si>
  <si>
    <t>Комбинированный аппарат принтер-сканнер-ксерокс</t>
  </si>
  <si>
    <t>Магнитная настеннка доска</t>
  </si>
  <si>
    <t>Факс и телефон</t>
  </si>
  <si>
    <t>Мини-телефонная станция</t>
  </si>
  <si>
    <t>Автомобили</t>
  </si>
  <si>
    <t>Кондиционер</t>
  </si>
  <si>
    <t>Обогреватель</t>
  </si>
  <si>
    <t>Столы</t>
  </si>
  <si>
    <t>Стулья</t>
  </si>
  <si>
    <t>Книжные полки</t>
  </si>
  <si>
    <t>Другая мебель</t>
  </si>
  <si>
    <t>Цифровая фото- или видеокамера</t>
  </si>
  <si>
    <t>Пылесос</t>
  </si>
  <si>
    <t>Настенные часы</t>
  </si>
  <si>
    <t>Телевизор</t>
  </si>
  <si>
    <t>ДВД-плейер</t>
  </si>
  <si>
    <t>Кассетный магнитофон</t>
  </si>
  <si>
    <t>Калькулятор</t>
  </si>
  <si>
    <t>Устройство бесперебойного питания</t>
  </si>
  <si>
    <t>Генератор</t>
  </si>
  <si>
    <t>Стиральная машина</t>
  </si>
  <si>
    <t>Цифровой проектор</t>
  </si>
  <si>
    <t>Диспенсер для воды</t>
  </si>
  <si>
    <t>Метадон</t>
  </si>
  <si>
    <t>Бупренорфин</t>
  </si>
  <si>
    <t>Тесты на наличие наркотиков</t>
  </si>
  <si>
    <t xml:space="preserve">Контрольные тесты на ВИЧ
</t>
  </si>
  <si>
    <t>Холодильник</t>
  </si>
  <si>
    <t>Лабораторный стол</t>
  </si>
  <si>
    <t>Лабораторный стул</t>
  </si>
  <si>
    <t>Стол для проведения добровольного тестирования и консультирования</t>
  </si>
  <si>
    <t xml:space="preserve"> Пипетка прямого вытеснения</t>
  </si>
  <si>
    <t>Медицинский шкаф</t>
  </si>
  <si>
    <t>Взрослый манекен для искусственного дыхания</t>
  </si>
  <si>
    <t>Дозиметры - электронные</t>
  </si>
  <si>
    <t>Дозиметр - механический</t>
  </si>
  <si>
    <t xml:space="preserve"> Алкогольно-респираторная трубка</t>
  </si>
  <si>
    <t>Мониторы кровяного давления</t>
  </si>
  <si>
    <t>Механические пипетки</t>
  </si>
  <si>
    <t>Мебель-тройка</t>
  </si>
  <si>
    <t>Лабораторная мебель (шкаф, стол и т.д.)</t>
  </si>
  <si>
    <t>Оборудование для дистилляции воды</t>
  </si>
  <si>
    <t>Гиря для весов (100g. F1)</t>
  </si>
  <si>
    <t>Гиря для весов (200g. F1)</t>
  </si>
  <si>
    <t>Весы ED-6H</t>
  </si>
  <si>
    <t>Весы 2kg</t>
  </si>
  <si>
    <t>Весы MWP-300N</t>
  </si>
  <si>
    <t>Бутылка для дозиметра 1000 ml</t>
  </si>
  <si>
    <t>Измельчитель бумаги (шредер)</t>
  </si>
  <si>
    <t>Факсы</t>
  </si>
  <si>
    <t>Картотечный шкаф</t>
  </si>
  <si>
    <t>Тумбочка</t>
  </si>
  <si>
    <t>Сейф</t>
  </si>
  <si>
    <t>Гардероб</t>
  </si>
  <si>
    <t>Вешалки для одежды</t>
  </si>
  <si>
    <t>Бензиновый генератор</t>
  </si>
  <si>
    <t>Устройство видеонаблюдения (с функцией записи)</t>
  </si>
  <si>
    <t>Блок подключения к кабельному телевидению</t>
  </si>
  <si>
    <t>Другие непосредственные расходы - ПИШ</t>
  </si>
  <si>
    <t>Другие непосредственные расходы - ОЗТ</t>
  </si>
  <si>
    <t>Медицинское оборудование - ПИШ</t>
  </si>
  <si>
    <t>Медицинское оборудование - ОЗТ</t>
  </si>
  <si>
    <t>Немедицинское оборудование - ПИШ</t>
  </si>
  <si>
    <t>Немедицинское оборудование - ОЗТ</t>
  </si>
  <si>
    <t>ПИШ_Выс_Приор</t>
  </si>
  <si>
    <t>ПИШ_Сред_Приор</t>
  </si>
  <si>
    <t>Несколько</t>
  </si>
  <si>
    <t>ПИШ_Низ_Приор</t>
  </si>
  <si>
    <t>ОЗТ_Выс_Приор</t>
  </si>
  <si>
    <t>ОЗТ_Сред_Приор</t>
  </si>
  <si>
    <t>Да/Нет</t>
  </si>
  <si>
    <t>Да</t>
  </si>
  <si>
    <t>Нет</t>
  </si>
  <si>
    <t>Источник финансирования</t>
  </si>
  <si>
    <t>Только ПИШ</t>
  </si>
  <si>
    <t>Только ОЗТ</t>
  </si>
  <si>
    <t>Расходы только на ПИШ</t>
  </si>
  <si>
    <t>Расходы только на ОЗТ</t>
  </si>
  <si>
    <t>Общая сумма расходов (расходы только на ПИШ неизвестны)</t>
  </si>
  <si>
    <t>Общая сумма расходов (расходы только на ОЗТ неизвестны)</t>
  </si>
  <si>
    <t>ОЗТ_Низ_Приор</t>
  </si>
  <si>
    <t>Включает программные расходы на уровне головного офиса по каждой организации, оказывающей услуги в стране.</t>
  </si>
  <si>
    <r>
      <rPr>
        <b/>
        <u/>
        <sz val="11"/>
        <rFont val="Arial"/>
        <family val="2"/>
      </rPr>
      <t>Цель</t>
    </r>
    <r>
      <rPr>
        <sz val="11"/>
        <rFont val="Arial"/>
        <family val="2"/>
      </rPr>
      <t xml:space="preserve">: Оценить общую сумму расходов страны за два года ведения программ ОЗТ и ПИШ. Расходы могут анализироваться с точки зрения того, являются ли они непосредственными или косвенными расходами, и относятся ли они к мероприятиям высокой, средней или низкой степени приоритетности. Общая сумма расходов может быть разделена на общее количество обслуженных клиентов. Результат представляет собой общую сумму прошлых удельных расходов. </t>
    </r>
  </si>
  <si>
    <t>Накладные расходы и затраты на расходные материалы на уровне точки</t>
  </si>
  <si>
    <t>Доставка необходимой дозы лекарственного препарата домой или в больницу в связи с состоянием здоровья пациента ОЗТ . Для пребывания в больнице и т.д.</t>
  </si>
  <si>
    <t>Определения и примеры непосредственных/косвенных расходов</t>
  </si>
  <si>
    <t>Готовит инструментарий для проведения мониторинга и оценки, отвечает за проведение мониторинга качества услуг (включая посещение точек), оказываемых Субреципиентами, собирает данные по результатам мониторинга и составляет отчеты по результатам анализа. Задача заключается в выяснении пробелов и потребностей и любых проблем, связанных с процессом реализации проекта, и в улучшении качества услуг.</t>
  </si>
  <si>
    <r>
      <t xml:space="preserve">Арендная плата </t>
    </r>
    <r>
      <rPr>
        <i/>
        <sz val="9"/>
        <rFont val="Arial"/>
        <family val="2"/>
      </rPr>
      <t xml:space="preserve">
(оставить незаполненным или указать приблизительную сумму (см. Руководство пользователя), если организация не платит арендную плату)</t>
    </r>
  </si>
  <si>
    <t>Канцелярские товары (картриджи, ручки, бумага)</t>
  </si>
  <si>
    <t>Контролирует процесс сбора данных от точек ОЗТ; составляет ежемесячные отчеты.</t>
  </si>
  <si>
    <t xml:space="preserve">Предоставляют необходимые медицинские консультации, осматривают пациентов и прописывают им лекарственные препараты. </t>
  </si>
  <si>
    <t>Координатор проекта, осуществляемого по договору суб-субподряда, управляет точкой ПИШ и ее мероприятиями.</t>
  </si>
  <si>
    <t xml:space="preserve">В большинстве случаев этот работник является дипломированным социальным работником и отвечает за кейс-менеджмент - ведение личных дел пациентов.  </t>
  </si>
  <si>
    <t>Материалы представляют собой медицинские предметы, использующиеся в деятельности ПИШ и обычно выдаваемые непосредственно клиентам ПИШ, как то, иглы, шприцы, салфетки и т.д.</t>
  </si>
  <si>
    <t>Пипеточные головки</t>
  </si>
  <si>
    <t>Материалы, которые важны в контексте предоставления услуг ПИШ и ОЗТ и которые обычно выдаются непосредственно клиентам, но не являются медицинскими материалами.</t>
  </si>
  <si>
    <t>2. Выбрать из выпадающего меню, используется ли материал в мероприятиях высокой, средней или низкой степени приоритетности</t>
  </si>
  <si>
    <t>3. Выбрать из выпадающего меню конкретное мероприятие, в котором используется материал</t>
  </si>
  <si>
    <r>
      <rPr>
        <b/>
        <u/>
        <sz val="11"/>
        <color indexed="8"/>
        <rFont val="Arial"/>
        <family val="2"/>
      </rPr>
      <t>Инструкции</t>
    </r>
    <r>
      <rPr>
        <sz val="11"/>
        <color indexed="8"/>
        <rFont val="Arial"/>
        <family val="2"/>
      </rPr>
      <t>: Указать медицинское оборудование, приобретенное каждой точкой за последние два года, выбрать тип мероприятий, в которых используется оборудование, и ввести сумму годовых расходов. См. определение ниже:</t>
    </r>
  </si>
  <si>
    <t>Указать, используется ли оборудование для следующих мероприятий (Да или Нет)</t>
  </si>
  <si>
    <r>
      <rPr>
        <b/>
        <u/>
        <sz val="11"/>
        <color indexed="8"/>
        <rFont val="Arial"/>
        <family val="2"/>
      </rPr>
      <t>Инструкции:</t>
    </r>
    <r>
      <rPr>
        <sz val="11"/>
        <color indexed="8"/>
        <rFont val="Arial"/>
        <family val="2"/>
      </rPr>
      <t xml:space="preserve"> Указать расходы на немедицинское оборудование по каждой точке ПИШ в стране. Немедицинское оборудование представляет собой оборудование, не связанное непосредственно с мероприятиями снижения вреда.</t>
    </r>
  </si>
  <si>
    <r>
      <rPr>
        <b/>
        <u/>
        <sz val="11"/>
        <color indexed="8"/>
        <rFont val="Arial"/>
        <family val="2"/>
      </rPr>
      <t>Инструкции:</t>
    </r>
    <r>
      <rPr>
        <sz val="11"/>
        <color indexed="8"/>
        <rFont val="Arial"/>
        <family val="2"/>
      </rPr>
      <t xml:space="preserve"> Указать расходы на немедицинское оборудование по каждой точке ОЗТ в стране. Немедицинское оборудование представляет собой оборудование, не связанное непосредственно с мероприятиями снижения вреда.</t>
    </r>
  </si>
  <si>
    <r>
      <rPr>
        <b/>
        <u/>
        <sz val="11"/>
        <color indexed="8"/>
        <rFont val="Arial"/>
        <family val="2"/>
      </rPr>
      <t>Инструкции:</t>
    </r>
    <r>
      <rPr>
        <sz val="11"/>
        <color indexed="8"/>
        <rFont val="Arial"/>
        <family val="2"/>
      </rPr>
      <t xml:space="preserve"> Указать накладные расходы по каждой точке ПИШ и ОЗТ в стране. Если точки не платят арендную плату, оставить колонку "Расходы на арендную плату" незаполненной. Если точка оказывает другие услуги помимо снижения вреда, указать общую сумму расходов во всех колонках. См. определения/примеры ниже:</t>
    </r>
  </si>
  <si>
    <t>Плата за отопление, электричество, воду, телефон и интернет и т.д.</t>
  </si>
  <si>
    <t>Иные непосредственные расходы</t>
  </si>
  <si>
    <t>Ежедневная раздача и/или обмен шприцев и игл и раздача презервативов, информационных материалов и других товаров (салфеток, стерильной воды, дезинфицирующих средств и т.д.), как важнейшие составляющие деятельности ПИШ, направленной на поддержание менее опасной инъекционной практики,  в соответствии с международными методическими рекомендациями и региональной передовой практикой.</t>
  </si>
  <si>
    <t>Предоставление метадона или бупренорфина.</t>
  </si>
  <si>
    <t>Включает консультирование по снижению риска и направления в программу ОЗТ или на другое лечение. Социальная поддержка. НЕ включает юридические услуги.</t>
  </si>
  <si>
    <t>Дозировки для домашнего употребления.</t>
  </si>
  <si>
    <t>Разовая выдача пациенту дозы медицинского препарата, которой ему бы хватило на несколько дней, чтобы избежать необходимости ежедневного посещения программы или для поощрения пациента (управление ограничениями).</t>
  </si>
  <si>
    <t>тестирование на ВИЧ, пред- и послетестовое консультирование</t>
  </si>
  <si>
    <t>Регулярное клиническое наблюдение.</t>
  </si>
  <si>
    <t>Тестирование на ВИЧ, до-- и послетестовое консультирование.</t>
  </si>
  <si>
    <t>Лечение ИППП квалифицированным медицинским персоналом.</t>
  </si>
  <si>
    <t>Групповые сессии и группы поддержки.</t>
  </si>
  <si>
    <t>Для снижения риска и поддержки в соблюдении режима терапии: безопасные инъекции, "разорвать порочный круг", профилактика передачи ВИЧ-инфекции, программа "12 шагов".</t>
  </si>
  <si>
    <t>Тестирование и диагностика ТБ.</t>
  </si>
  <si>
    <t>Тестирование на ТБ в соответствующей лаборатории. Контролируемый анализ, включая рентген, назначенный и проведенный врачом с целью ранней диагностики ТБ и управления ходом лечения. Для ЛЖВ стандартным тестированием должно быть GeneXpert, а не клинические анализы.</t>
  </si>
  <si>
    <t xml:space="preserve">Юридическая помощь клиенту, консультирование и поддержка в суде.  </t>
  </si>
  <si>
    <t>Лечение ТБ под непосредственным наблюдением (TBDOT).</t>
  </si>
  <si>
    <t>Специализированные услуги для женщин и семей, включая гинекологическое обследование, тестирование на беременность, выдачу гигиенических материалов и еды, и консультации педиатра.</t>
  </si>
  <si>
    <t>Профилактика передозировок.</t>
  </si>
  <si>
    <t>Обязательное распространение налоксона вместе с соответствующей информацией  о том, как и когда использовать препарат.</t>
  </si>
  <si>
    <t>Диагностика ИППП.</t>
  </si>
  <si>
    <t>Тестирование на ИППП в соответствующей лаборатории. Контролируемый анализ, назначенный и проведенный врачом-инфекционистом. Включает синдромную диагностику (используется в ряде стран) и диагностику по лабораторным анализам.</t>
  </si>
  <si>
    <t>Ведение социальным работником отдельных личных дел  (кейс-менеджмент) с целью помощи клиенту в социальной реабилитации (помощь в трудоустройстве, навыки общения и проч.).</t>
  </si>
  <si>
    <t>Лечение ИППП.</t>
  </si>
  <si>
    <t>Поддержка и консультирование силами действительных или бывших клиентов ПИШ.</t>
  </si>
  <si>
    <t>Гендерно-ориентированные услуги для женщин.</t>
  </si>
  <si>
    <t>Предоставляется врачом или медицинской сестрой с целью наблюдения за состоянием здоровья пациента.</t>
  </si>
  <si>
    <t>Социальная работа и консультирование.</t>
  </si>
  <si>
    <t>Профессиональное обучение.</t>
  </si>
  <si>
    <t>Обучение пациентов ОЗТ конкретным рабочим навыкам (Например, навыкам работы с компьютером).</t>
  </si>
  <si>
    <t>Распространение презервативов.</t>
  </si>
  <si>
    <t>Распространение информационных материалов.</t>
  </si>
  <si>
    <t>Выдача пациентам ОЗТ информационных материалов (например, листовок).</t>
  </si>
  <si>
    <t>Профилактика гепатита.</t>
  </si>
  <si>
    <t>Вакцинация пациентов ОЗТ от гепатита A и B.</t>
  </si>
  <si>
    <t>Лечение других сопутствующих заболеваний.</t>
  </si>
  <si>
    <t>Лечение сопутствующих заболеваний, не включенных в иные мероприятия (например, депрессии).</t>
  </si>
  <si>
    <r>
      <t xml:space="preserve">Инструкции: </t>
    </r>
    <r>
      <rPr>
        <sz val="11"/>
        <color indexed="8"/>
        <rFont val="Arial"/>
        <family val="2"/>
      </rPr>
      <t xml:space="preserve">распределите каждое осуществляемое в стране мероприятие снижения вреда по степени приоритетности (высокая, средняя, низкая), согласно приведенным ниже определениям. Мы рекомендуем использовать для этого "Инструмент оценки приоритетности мероприятий" и учитывать предпочтения Ллюдей, употрбляющих наркотики. Полный список мероприятий высокой/средний/низкой степеней приоритетности для страны/отдельной местности составляется в тесном сотрудничестве и при постоянных консультациях с группами сообщества людей, употребляющих наркотики.
</t>
    </r>
    <r>
      <rPr>
        <b/>
        <i/>
        <sz val="11"/>
        <color indexed="8"/>
        <rFont val="Arial"/>
        <family val="2"/>
      </rPr>
      <t>Примечание</t>
    </r>
    <r>
      <rPr>
        <sz val="11"/>
        <color indexed="8"/>
        <rFont val="Arial"/>
        <family val="2"/>
      </rPr>
      <t xml:space="preserve">: не обязательно выбирать все мероприятия. </t>
    </r>
    <r>
      <rPr>
        <sz val="11"/>
        <color rgb="FFFF0000"/>
        <rFont val="Arial"/>
        <family val="2"/>
      </rPr>
      <t>Не следует указывать одно и то же мероприятие больше одного раза.</t>
    </r>
    <r>
      <rPr>
        <sz val="11"/>
        <color indexed="8"/>
        <rFont val="Arial"/>
        <family val="2"/>
      </rPr>
      <t xml:space="preserve">
</t>
    </r>
  </si>
  <si>
    <t>Мероприятие, при отсутствии которого программа снижения вреда не может эффективно проводить профилактику ВИЧ-инфекции и других рисков, связанных с употреблением наркотиков. Распространение и/или обмен игл и шприцев и предоставление метадона или бупренорфина всегда, вне зависимости от специфики национального контекста классифицируются как мероприятия высокой степени приоритетности. Перечень мероприятий высокой, средней и низкой степеней приоритетности для страны (или отдельного ее региона) составляется в тесном взаимодействии с группами сообщества людей, употребляющих наркотики. При организации консультаций с сообществом людей, употребляющих наркотики, настоятельно рекомендуем использовать методологию Группы по мониторингу услуг.</t>
  </si>
  <si>
    <t>Мероприятие, которое в значительной мере может способствовать росту эффективности профилактики ВИЧ-инфекции и других опасных для здоровья последствий, но не является необходимым для того, чтобы программа снижения вреда могла осуществлять свою деятельность. Перечень мероприятий высокой, средней и низкой степеней приоритетности для страны (или отдельного ее региона) составляется в тесном взаимодействии с группами сообщества людей, употребляющих наркотики. При организации консультаций с сообществом людей, употребляющих наркотики, настоятельно рекомендуем использовать методологию Группы мониторинга услуг.</t>
  </si>
  <si>
    <t>Мероприятие ПИШ или ОЗТ, которое может способствовать увеличению эффективности программ снижения вреда по привлечению и удержанию клиентов/пациентов, но не оказывает непосредственного воздействия на эффективность профилактики ВИЧ-инфекции и других опасных для здоровья последствий.</t>
  </si>
  <si>
    <t xml:space="preserve">Головная организация по услугам ОЗТ или ПИШ в стране, которая также осуществляет контроль и управление над точками. </t>
  </si>
  <si>
    <t xml:space="preserve">Учреждение или пункт оказания услуг. Точкой могут быть: клиника ОЗТ, поликлиника, пункт ПИШ или мобильная точка ПИШ. </t>
  </si>
  <si>
    <t xml:space="preserve">Человек, получавший минимальный стандартный набор услуг ПИШ не менее одного раза в месяц в течение последних 12 месяцев. Содержание пакета может варьироваться в зависимости от страны, но он точно должен включать такие услуги, как предоставление и/или обмен игл и шприцев, предоставление презервативов, предоставление информационных материалов и консультаций с аутрич работником. </t>
  </si>
  <si>
    <t xml:space="preserve">Человек, получающий услуги ОЗТ в определенную дату, выбранную для анализа данных. Базовый пакет услуг ОЗТ может включать оценку исходного состояния здоровья, проводимую врачом или </t>
  </si>
  <si>
    <t>Общее количество людей, которые были обслужены точками, включая людей, не являющихся клиентами ПИШ или пациентами ОЗТ.</t>
  </si>
  <si>
    <r>
      <t>Инструкции:</t>
    </r>
    <r>
      <rPr>
        <sz val="11"/>
        <color indexed="8"/>
        <rFont val="Arial"/>
        <family val="2"/>
      </rPr>
      <t xml:space="preserve">
</t>
    </r>
    <r>
      <rPr>
        <b/>
        <sz val="11"/>
        <color indexed="8"/>
        <rFont val="Arial"/>
        <family val="2"/>
      </rPr>
      <t>1.</t>
    </r>
    <r>
      <rPr>
        <sz val="11"/>
        <color indexed="8"/>
        <rFont val="Arial"/>
        <family val="2"/>
      </rPr>
      <t xml:space="preserve"> Введите названия организаций, оказывающих услуги ПИШ и ОЗТ, и их точек.
</t>
    </r>
    <r>
      <rPr>
        <b/>
        <sz val="11"/>
        <color indexed="8"/>
        <rFont val="Arial"/>
        <family val="2"/>
      </rPr>
      <t>2.</t>
    </r>
    <r>
      <rPr>
        <sz val="11"/>
        <color indexed="8"/>
        <rFont val="Arial"/>
        <family val="2"/>
      </rPr>
      <t xml:space="preserve"> Для каждой организации, оказывающей услуги, и ее точек выберите из выпадающего меню основной источник финансирования.
</t>
    </r>
    <r>
      <rPr>
        <b/>
        <sz val="11"/>
        <color indexed="8"/>
        <rFont val="Arial"/>
        <family val="2"/>
      </rPr>
      <t>3.</t>
    </r>
    <r>
      <rPr>
        <sz val="11"/>
        <color indexed="8"/>
        <rFont val="Arial"/>
        <family val="2"/>
      </rPr>
      <t xml:space="preserve"> Укажите количество клиентов ПИШ/пациентов ОЗТ, обслуживаемых каждой точкой (см. Руководство пользователя).
</t>
    </r>
    <r>
      <rPr>
        <b/>
        <sz val="11"/>
        <color indexed="8"/>
        <rFont val="Arial"/>
        <family val="2"/>
      </rPr>
      <t>4.</t>
    </r>
    <r>
      <rPr>
        <sz val="11"/>
        <color indexed="8"/>
        <rFont val="Arial"/>
        <family val="2"/>
      </rPr>
      <t xml:space="preserve"> Укажите количество всех клиентов/пациентов, обслуженных каждой точкой (см. Руководство пользователя).
</t>
    </r>
    <r>
      <rPr>
        <b/>
        <sz val="11"/>
        <color indexed="8"/>
        <rFont val="Arial"/>
        <family val="2"/>
      </rPr>
      <t>5.</t>
    </r>
    <r>
      <rPr>
        <sz val="11"/>
        <color indexed="8"/>
        <rFont val="Arial"/>
        <family val="2"/>
      </rPr>
      <t xml:space="preserve"> Если используется выборка точек, укажите общее количество клиентов ПИШ/пациентов ОЗТ, обслуженных страновой программой за год (эта цифра будет использоваться для приблизительной оценки совокупных ежегодных расходов)
</t>
    </r>
    <r>
      <rPr>
        <b/>
        <sz val="11"/>
        <color indexed="8"/>
        <rFont val="Arial"/>
        <family val="2"/>
      </rPr>
      <t>ПРИМЕЧАНИЕ</t>
    </r>
    <r>
      <rPr>
        <sz val="11"/>
        <color indexed="8"/>
        <rFont val="Arial"/>
        <family val="2"/>
      </rPr>
      <t>: В затененные ячейки данные не вводятся. Индекс ресурсоемкости будет рассчитан для каждой организации и точки на основании количества клиентов ПИШ/пациентов ОЗТ и общего количества клиентов/пациентов, обслуженных каждой точкой за последние два года. Это соотношение будет использоваться в дальнейших расчетах. См. определения ниже.</t>
    </r>
  </si>
  <si>
    <t xml:space="preserve">Расходы, непосредственно связаныные с конкретными мероприятиями снижения вреда. </t>
  </si>
  <si>
    <t xml:space="preserve">Расходы, которые напрямую не связаны с оказанием услуг и не могут быть соотнесены с конкретным мероприятием.  </t>
  </si>
  <si>
    <r>
      <rPr>
        <b/>
        <sz val="10"/>
        <color indexed="8"/>
        <rFont val="Arial"/>
        <family val="2"/>
      </rPr>
      <t>Материалы</t>
    </r>
    <r>
      <rPr>
        <sz val="10"/>
        <color indexed="8"/>
        <rFont val="Arial"/>
        <family val="2"/>
      </rPr>
      <t>: шприцы, иглы, салфетки, дезинфицирующие средства, налоксон, презервативы, ВИЧ-тесты, тесты на ИППП, тесты на беременность, мази для вен, скарификаторы, эппендорф, витамины, перевязочные материалы и т.д.</t>
    </r>
  </si>
  <si>
    <r>
      <rPr>
        <b/>
        <sz val="10"/>
        <color indexed="8"/>
        <rFont val="Arial"/>
        <family val="2"/>
      </rPr>
      <t>Зарплаты (и премии) работников и расходы на обучение персонала, непосредственно освязанного с предоставлением услуг</t>
    </r>
    <r>
      <rPr>
        <sz val="10"/>
        <color indexed="8"/>
        <rFont val="Arial"/>
        <family val="2"/>
      </rPr>
      <t>: аутрич-работников, социальных работников, консультантов, врачей, медсестер, психологов, юристов.</t>
    </r>
  </si>
  <si>
    <r>
      <rPr>
        <b/>
        <sz val="10"/>
        <color indexed="8"/>
        <rFont val="Arial"/>
        <family val="2"/>
      </rPr>
      <t>Зарплаты (и премии) работников и расходы на обучение персонала, непосредственно освязанного с предоставлением услу</t>
    </r>
    <r>
      <rPr>
        <sz val="10"/>
        <color indexed="8"/>
        <rFont val="Arial"/>
        <family val="2"/>
      </rPr>
      <t>: врачей, медсестер, социальных работников, психологов, заведующих отделениями,провизоров и т.д.</t>
    </r>
  </si>
  <si>
    <r>
      <rPr>
        <b/>
        <sz val="10"/>
        <color indexed="8"/>
        <rFont val="Arial"/>
        <family val="2"/>
      </rPr>
      <t>Медицинское оборудование</t>
    </r>
    <r>
      <rPr>
        <sz val="10"/>
        <color indexed="8"/>
        <rFont val="Arial"/>
        <family val="2"/>
      </rPr>
      <t>: холодильник, лабораторная мебель (стол и стулья), стол для проведения ДКТ, пипетки, медицинский шкаф и т.д.</t>
    </r>
  </si>
  <si>
    <r>
      <rPr>
        <b/>
        <sz val="10"/>
        <color indexed="8"/>
        <rFont val="Arial"/>
        <family val="2"/>
      </rPr>
      <t>Медицинское оборудование</t>
    </r>
    <r>
      <rPr>
        <sz val="10"/>
        <color indexed="8"/>
        <rFont val="Arial"/>
        <family val="2"/>
      </rPr>
      <t>: холодильник, дозиметр,  прибор для определения степени алкогольного опьянения, монитор измерения артериального давления (BPM), диспенсеры для воды, весы, бутылки для дозиметра.</t>
    </r>
  </si>
  <si>
    <r>
      <rPr>
        <b/>
        <sz val="10"/>
        <color indexed="8"/>
        <rFont val="Arial"/>
        <family val="2"/>
      </rPr>
      <t>Зарплаты (и премии) работников и расходы на обучение персонала, косвенно связанного с оказанием услуг</t>
    </r>
    <r>
      <rPr>
        <sz val="10"/>
        <color indexed="8"/>
        <rFont val="Arial"/>
        <family val="2"/>
      </rPr>
      <t>:  охранников, уборщиц, водителя, директора программы, координатора программы, ассистента программы, бухгалтера, логистиков, специалистов по мониторингу и оценке.</t>
    </r>
  </si>
  <si>
    <r>
      <t xml:space="preserve">Зарплаты (и премии) работников и расходы на обучение персонала, косвенно связанного с оказанием услуг: </t>
    </r>
    <r>
      <rPr>
        <sz val="10"/>
        <color indexed="8"/>
        <rFont val="Arial"/>
        <family val="2"/>
        <charset val="204"/>
      </rPr>
      <t xml:space="preserve"> охранников, уборщиц, водителя, директора программы, координатора программы, ассистента программы, бухгалтера, логистиков, специалистов по мониторингу и оценке.</t>
    </r>
  </si>
  <si>
    <r>
      <rPr>
        <b/>
        <sz val="10"/>
        <color indexed="8"/>
        <rFont val="Arial"/>
        <family val="2"/>
      </rPr>
      <t>Немедицинское оборудование</t>
    </r>
    <r>
      <rPr>
        <sz val="10"/>
        <color indexed="8"/>
        <rFont val="Arial"/>
        <family val="2"/>
      </rPr>
      <t>: компьютеры, принтеры, сканеры, телефоны, кондиционеры, офисная мебель, стиральная машина.</t>
    </r>
  </si>
  <si>
    <r>
      <t xml:space="preserve">Немедицинское оборудование: </t>
    </r>
    <r>
      <rPr>
        <sz val="10"/>
        <color indexed="8"/>
        <rFont val="Arial"/>
        <family val="2"/>
      </rPr>
      <t>компьютеры, принтеры, сканеры, телефоны, кондиционеры, офисная мебель, видеокамера, сейф.</t>
    </r>
  </si>
  <si>
    <r>
      <rPr>
        <b/>
        <sz val="10"/>
        <color indexed="8"/>
        <rFont val="Arial"/>
        <family val="2"/>
      </rPr>
      <t>Накладные расходы центральной программы и точки</t>
    </r>
    <r>
      <rPr>
        <sz val="10"/>
        <color indexed="8"/>
        <rFont val="Arial"/>
        <family val="2"/>
      </rPr>
      <t>: коммунальные платежи (вода, отопление, электричество), канцелярские товары (ручки, карандаши, фломастеры, бейджи, картриджи для принтера), обслуживание здания (арендные платежи, залог), транспортные расходы (ремонт и топливо для машины), налоги.</t>
    </r>
  </si>
  <si>
    <r>
      <t>Инструкции</t>
    </r>
    <r>
      <rPr>
        <sz val="11"/>
        <color indexed="8"/>
        <rFont val="Arial"/>
        <family val="2"/>
      </rPr>
      <t xml:space="preserve"> </t>
    </r>
    <r>
      <rPr>
        <i/>
        <sz val="11"/>
        <color indexed="8"/>
        <rFont val="Arial"/>
        <family val="2"/>
      </rPr>
      <t>(номера соотносятся с номерами в приведенной ниже таблице)</t>
    </r>
    <r>
      <rPr>
        <sz val="11"/>
        <color indexed="8"/>
        <rFont val="Arial"/>
        <family val="2"/>
      </rPr>
      <t xml:space="preserve">:
1. В колонке "ТОЛЬКО ПИШ" указать данные по общей сумме расходов на оплату центрального персонала ПИШ </t>
    </r>
    <r>
      <rPr>
        <b/>
        <sz val="11"/>
        <color indexed="8"/>
        <rFont val="Arial"/>
        <family val="2"/>
      </rPr>
      <t>(только зарплату)</t>
    </r>
    <r>
      <rPr>
        <sz val="11"/>
        <color indexed="8"/>
        <rFont val="Arial"/>
        <family val="2"/>
      </rPr>
      <t xml:space="preserve"> по категории персонала и накладные расходы ПИШ по каждой организации, оказывающей услуги.
2. Если организация оказывает услуги, не входящие в объем ПИШ, и расходы не могут быть легко разделены, указать расходы в колонке "ОБЩАЯ СУММА (ЧИСЛО ТОЛЬКО ПИШ НЕИЗВЕСТНО)".
3. В колонке "ТОЛЬКО ПИШ" указать общую сумму накладных расходов на обучение персонала в год по каждой организации, оказывающей услуги.
4. В колонке "ТОЛЬКО ПИШ" указать общую сумму накладных расходов на социальный пакет персонала в год по каждой организации, оказывающей услуги.
5. Если организация оказывает услуги, не входящие в объем ПИШ, и расходы не могут быть легко разделены, укажите общую сумму накладных расходов на обучение персонала в год по каждой организации, оказывающей услуги, в колонке "ОБЩАЯ СУММА (ЧИСЛО ТОЛЬКО ПИШ НЕИЗВЕСТНО)"
6. Если организация оказывает услуги, не входящие в объем ПИШ, и расходы не могут быть легко разделены, укажите общую сумму накладных расходов на социальный пакет персонала в год по каждой организации, оказывающей услуги, в колонке "ОБЩАЯ СУММА (ЧИСЛО ТОЛЬКО ПИШ НЕИЗВЕСТНО)"
</t>
    </r>
    <r>
      <rPr>
        <b/>
        <u/>
        <sz val="11"/>
        <color indexed="8"/>
        <rFont val="Arial"/>
        <family val="2"/>
      </rPr>
      <t>ПРИМЕЧАНИЕ</t>
    </r>
    <r>
      <rPr>
        <sz val="11"/>
        <color indexed="8"/>
        <rFont val="Arial"/>
        <family val="2"/>
      </rPr>
      <t>: в руководстве пользователя приведены инструкции о том, как избежать двойного учета расходов по точке и по головной организации (пример: расходы на хранение и распространение материалов указываются в расходах на материалы на уровне точки) и как рассчитать расходы на социальный пакет и обучение.</t>
    </r>
  </si>
  <si>
    <t>Центральная организация страны по управлению организациями, оказывающими услуги снижения вреда (включает СР и ССР Глобального фонда).</t>
  </si>
  <si>
    <t>Расходы на деятельность организации, включая расходы на канцелярские товары, транспорт, коммунальные платежи, ремонт и эксплуатацию помещений и т.д.</t>
  </si>
  <si>
    <t>Директор субпрограммы, который работает с организациями-суб-субподрядчиками (точками ПИШ). Обязанности: стратегическое планирование, контроль за ходом реализации и выполнения программы.</t>
  </si>
  <si>
    <t>Контролирует процесс сбора данных от ПИШ, от услуг добровольного тестирования и консультирования и вмешательства «равный-равному» (PDI); составляет ежемесячные отчеты; осуществляет надзор за работой мобильной лаборатории и аутрич-работы и т.д.</t>
  </si>
  <si>
    <t>Финансовый менеджер</t>
  </si>
  <si>
    <t>Производит финансовые расчеты, контролирует потоки финансирования и все отчеты, полученные от Субреципиентов, и составляет ежемесячные отчеты для Основного реципиента.</t>
  </si>
  <si>
    <t xml:space="preserve">Работает в тесном сотрудничестве с Финансовым менеджером, получает финансовую информацию от Субреципиентов и проверяет ее с точки зрения соответствия действительности, готовит всю информацию для окончательных расчетов. Также отвечает за всю обычную повседневную работу бухгалтера. </t>
  </si>
  <si>
    <t xml:space="preserve">Координирует работу программы на национальном уровне. В некоторых странах этой должности присвоено наименование, которое делает ее равной Директору программы (см. выше). </t>
  </si>
  <si>
    <t xml:space="preserve">Координирует работу программы на региональном уровне. В некоторых странах этой должности присвоено наименование, которое делает ее равной Директору программы (см. выше), но в других странах может быть несколько Региональных координаторов, управляющих несколькими точками ПИШ, и подчиняются они Национальному координатору или Директору программы. </t>
  </si>
  <si>
    <t>Специалист по поддержке информационных технологий занимается поддержкой офисной компьютерной сети, управлением веб-сайтом, хостингом и проч.</t>
  </si>
  <si>
    <r>
      <t>Инструкции</t>
    </r>
    <r>
      <rPr>
        <sz val="11"/>
        <color indexed="8"/>
        <rFont val="Arial"/>
        <family val="2"/>
      </rPr>
      <t xml:space="preserve"> </t>
    </r>
    <r>
      <rPr>
        <i/>
        <sz val="11"/>
        <color indexed="8"/>
        <rFont val="Arial"/>
        <family val="2"/>
      </rPr>
      <t>(каждый номер соотносится с номером в приведенной ниже таблице)</t>
    </r>
    <r>
      <rPr>
        <sz val="11"/>
        <color indexed="8"/>
        <rFont val="Arial"/>
        <family val="2"/>
      </rPr>
      <t xml:space="preserve">:
1. В колонке "ТОЛЬКО ОЗТ" указать данные по общей сумме расходов на оплату работы центрального персонала ОЗТ </t>
    </r>
    <r>
      <rPr>
        <b/>
        <sz val="11"/>
        <color indexed="8"/>
        <rFont val="Arial"/>
        <family val="2"/>
      </rPr>
      <t>(только заработную плату)</t>
    </r>
    <r>
      <rPr>
        <sz val="11"/>
        <color indexed="8"/>
        <rFont val="Arial"/>
        <family val="2"/>
      </rPr>
      <t xml:space="preserve"> по категориям персонала и накладные расходы ОЗТ по типу по каждой организации, оказывающей услуги.
2. Если организация оказывает услуги, не входящие в объем ОЗТ, и расходы крайне сложно разделить, указать расходы в колонке "ОБЩАЯ СУММА (ЧИСЛО ТОЛЬКО ОЗТ НЕИЗВЕСТНО)".
3. В колонке "ТОЛЬКО ОЗТ" указать общую сумму накладных расходов на обучение персонала в год по каждой организации, оказывающей услуги.
4. В колонке "ТОЛЬКО ОЗТ" указать общую сумму накладных расходов на социальный пакет персонала в год по каждой организации, оказывающей услуги.
5. Если организация оказывает услуги, не входящие в объем ОЗТ, и расходы крайне сложно разделить, указать общую сумму накладных расходов на обучение персонала в год по каждой организации, оказывающей услуги, в колонке "ОБЩАЯ СУММА (ЧИСЛО ТОЛЬКО ОЗТ НЕИЗВЕСТНО)"
6. Если организация оказывает услуги, не входящие в объем ОЗТ, и расходы не могут быть легко разделены, указать общую сумму накладных расходов на социальный пакет персонала в год по каждой организации, оказывающей услуги, в колонке "ОБЩАЯ СУММА (ЧИСЛО ТОЛЬКО ОЗТ НЕИЗВЕСТНО)"
</t>
    </r>
    <r>
      <rPr>
        <b/>
        <u/>
        <sz val="11"/>
        <color indexed="8"/>
        <rFont val="Arial"/>
        <family val="2"/>
      </rPr>
      <t>ПРИМЕЧАНИЕ</t>
    </r>
    <r>
      <rPr>
        <sz val="11"/>
        <color indexed="8"/>
        <rFont val="Arial"/>
        <family val="2"/>
      </rPr>
      <t>: в Руководстве пользователя приведены инструкции о том, как избежать двойного учета расходов по точке и головной организации, (пример: расходы на хранение и распространение материалов указываются в расходах на материалы на уровне точки), и как рассчитать расходы на социальный пакет и на обучение.</t>
    </r>
  </si>
  <si>
    <t>Директор субпрограммы, работающий с организациями-суб-субподрядчиками (точки ОЗТ). Обязанности: стратегическое планирование, контроль за ходом реализации и выполнения программы.</t>
  </si>
  <si>
    <t>Производит финансовые расчеты, контролирует потоки финансирования и все отчеты, полученные от субреципиентов, составляет ежемесячные отчеты для основного реципиента.</t>
  </si>
  <si>
    <t xml:space="preserve">Проводит ВИЧ-тестирование и иные исследования среди пациентов ОЗТ. </t>
  </si>
  <si>
    <t>Занимается обслуживанием.</t>
  </si>
  <si>
    <t>Управляет базой данных ОЗТ (ежедневное распределение доз) и рассчитывает показатели.</t>
  </si>
  <si>
    <t>Развозит работников и доставляет соответствующие необходимые материалы.</t>
  </si>
  <si>
    <r>
      <rPr>
        <b/>
        <u/>
        <sz val="11"/>
        <color indexed="8"/>
        <rFont val="Arial"/>
        <family val="2"/>
      </rPr>
      <t xml:space="preserve">Инструкции </t>
    </r>
    <r>
      <rPr>
        <sz val="11"/>
        <color indexed="8"/>
        <rFont val="Arial"/>
        <family val="2"/>
      </rPr>
      <t xml:space="preserve"> </t>
    </r>
    <r>
      <rPr>
        <i/>
        <sz val="11"/>
        <color indexed="8"/>
        <rFont val="Arial"/>
        <family val="2"/>
      </rPr>
      <t>(каждый номер соотносится с номеромв приведенной ниже таблице)</t>
    </r>
    <r>
      <rPr>
        <sz val="11"/>
        <color indexed="8"/>
        <rFont val="Arial"/>
        <family val="2"/>
      </rPr>
      <t>:
1. Укажите общую сумму зарплаты по каждой категории сотрудников. Сумма указывается до уплаты налогов.
2. Для каждой категории сотрудник</t>
    </r>
    <r>
      <rPr>
        <sz val="11"/>
        <rFont val="Arial"/>
        <family val="2"/>
        <charset val="204"/>
      </rPr>
      <t>ов, непосредственно оказывающих услуги ПИШ</t>
    </r>
    <r>
      <rPr>
        <sz val="11"/>
        <color indexed="8"/>
        <rFont val="Arial"/>
        <family val="2"/>
      </rPr>
      <t>, укажите процент времени, отработанного при оказании услуг, не входящих в услуги ПИШ (для поликлиник и других точек, оказывающих услуги помимо снижения вреда), и процент времени, отработанного при оказании услуг ПИШ высокой, низкой и средней степеней приоритетнос</t>
    </r>
    <r>
      <rPr>
        <sz val="11"/>
        <rFont val="Arial"/>
        <family val="2"/>
        <charset val="204"/>
      </rPr>
      <t>ти. Время, отработанное при оказании всех четырех видов услуг, должно составлять 100%.</t>
    </r>
    <r>
      <rPr>
        <sz val="11"/>
        <color indexed="8"/>
        <rFont val="Arial"/>
        <family val="2"/>
      </rPr>
      <t xml:space="preserve"> В Руководстве пользователя приведена более подробная информация по методике сбора  информации.
3. Укажите расходы на обучение в год по всем работникам всех точек по организациям, оказывающим услуги.
4. Укажите расходы на социальный пакет по всем работникам всех точек по организациям, оказывающим услуги.
</t>
    </r>
    <r>
      <rPr>
        <b/>
        <u/>
        <sz val="11"/>
        <color indexed="8"/>
        <rFont val="Arial"/>
        <family val="2"/>
      </rPr>
      <t>Пример использования времени</t>
    </r>
    <r>
      <rPr>
        <sz val="11"/>
        <color indexed="8"/>
        <rFont val="Arial"/>
        <family val="2"/>
      </rPr>
      <t xml:space="preserve">
Если медсестры в поликлинике затрачивают только половину рабочего дня на оказание услуг ПИШ, то на услуги, не связанные с ПИШ, также уходит 50% времени. Остальное время таким образом может быть распределено на услуги высокой, средней и низкой степеней приоритетности на основании собеседований,мониторинга рабочего времени и методических рекомендаций по снижению вреда.
</t>
    </r>
  </si>
  <si>
    <t>Распределяет товары и информационные материалы на точке и за ее пределами. В большинстве случаев этот человек иммет профессиональный диплом социального работника.</t>
  </si>
  <si>
    <t>В некоторых странах такой должности не существует, и соответствующие обязанности выполняют социальные работники. Этот специалист сопровождает клиента при получении услуг за пределами точки.</t>
  </si>
  <si>
    <t>Распределяет товары и информационные материалы за пределами точки. Выполняет те же функции, что и социальный работник, но не является дипломированным социальным работником.  В большинстве случаев этот человек является бывшим потребителем наркотиков,хорошо знакомым с сообществом и имеет возможность вовлекать потребителей наркотиков в получение услуг.</t>
  </si>
  <si>
    <t>Медсестра отвечает за проведение тестирования на ВИЧ, иногда на гепатит C и B и сифилис.</t>
  </si>
  <si>
    <t>Психолог проводит групповые занятия, консультирует партнеров и членов семей.</t>
  </si>
  <si>
    <t>Специалист по добровольному тестированию и консультированию проводит до- и послетестовое консультирование.</t>
  </si>
  <si>
    <t>Консультант по вмешательствам, основанным на принципе "равный-равному"</t>
  </si>
  <si>
    <t>Консультант по вмешательствам по методу "равный-равному".</t>
  </si>
  <si>
    <t>Проводит учебно-развлекательные мероприятия для женщин, учит их делать бусы, мастерить поделки из войлока, шить и проч.</t>
  </si>
  <si>
    <t>Как правило, консультант, который отвечает за юридические аспекты жизней клиентов ПИШ.</t>
  </si>
  <si>
    <t>Отвечает за бухгалтерский учет и финансовую отчетность; составляет ежемесячные отчеты для Субреципиента.</t>
  </si>
  <si>
    <r>
      <rPr>
        <b/>
        <u/>
        <sz val="11"/>
        <color theme="1"/>
        <rFont val="Arial"/>
        <family val="2"/>
      </rPr>
      <t>Инструкции</t>
    </r>
    <r>
      <rPr>
        <sz val="11"/>
        <color theme="1"/>
        <rFont val="Arial"/>
        <family val="2"/>
      </rPr>
      <t xml:space="preserve"> </t>
    </r>
    <r>
      <rPr>
        <i/>
        <sz val="11"/>
        <color theme="1"/>
        <rFont val="Arial"/>
        <family val="2"/>
      </rPr>
      <t>(номера соотносятся с номерами в приведенной ниже таблице)</t>
    </r>
    <r>
      <rPr>
        <sz val="11"/>
        <color theme="1"/>
        <rFont val="Arial"/>
        <family val="2"/>
      </rPr>
      <t xml:space="preserve">:
1. Укажите общую сумму зарплаты </t>
    </r>
    <r>
      <rPr>
        <sz val="11"/>
        <rFont val="Arial"/>
        <family val="2"/>
        <charset val="204"/>
      </rPr>
      <t>по каждому виду сотрудников. Сумма указывается до уплаты налогов.
2. Для каждого вида сотрудников, непосредственно предоставляющих услуги ОЗТ</t>
    </r>
    <r>
      <rPr>
        <sz val="11"/>
        <color theme="1"/>
        <rFont val="Arial"/>
        <family val="2"/>
      </rPr>
      <t xml:space="preserve">, укажите процент времени, отработанного при оказании услуг, не входящих в объем ОЗТ (для поликлиник и других точек, предоставляющих услуги помимо снижения вреда), и процент времени, отработанного на услуги ОЗТ высокой, низкой и средней степеней приоритетности. </t>
    </r>
    <r>
      <rPr>
        <sz val="11"/>
        <rFont val="Arial"/>
        <family val="2"/>
        <charset val="204"/>
      </rPr>
      <t xml:space="preserve">Время, отработанное при оказании всех четырех категорий услуг, должно составлять 100%. </t>
    </r>
    <r>
      <rPr>
        <sz val="11"/>
        <color theme="1"/>
        <rFont val="Arial"/>
        <family val="2"/>
      </rPr>
      <t xml:space="preserve">В руководстве пользователя приведена более подробная информация по методике сбора такой информации.
3. Укажите расходы на обучение в год по всем работникам всех точек по организациям, предоставляющим услуги.
4. Укажите расходы на социальный пакет по всем работникам всех точек по организациям, предоставляющим услуги.
</t>
    </r>
    <r>
      <rPr>
        <b/>
        <u/>
        <sz val="11"/>
        <color theme="1"/>
        <rFont val="Arial"/>
        <family val="2"/>
      </rPr>
      <t>Пример использования времени:</t>
    </r>
    <r>
      <rPr>
        <sz val="11"/>
        <color theme="1"/>
        <rFont val="Arial"/>
        <family val="2"/>
      </rPr>
      <t xml:space="preserve">
Если медсестры в поликлинике затрачивают только половину рабочего дня на оказание услуг ОЗТ, то на услуги, не связанные с ОЗТ, уходит 50% времени. Остальное время, таким образом, на основании результатов собеседований, мониторинга рабочего времени и методических рекомендаций по снижению вреда, может быть распределено на услуги высокой, средней и низкой степеней приоритетности. 
</t>
    </r>
  </si>
  <si>
    <t>Заведующий отделением/координатор точки ОЗТ/директор проекта</t>
  </si>
  <si>
    <t xml:space="preserve">Обеспечивает управление точкой ОЗТ: надзор за персоналом, контроль качества услуг, закупки, управление товарно-материальными ценностями, координация мероприятий, отчетность. Как правило, это -главный врач наркологической клиники. </t>
  </si>
  <si>
    <t>Врач, отвечающий за ежедневный прием лекарственных препаратов, осуществляет оценку состояния пациента;назначает необходимую дозу лекарственных препаратов.</t>
  </si>
  <si>
    <t>Проводит мотивационное собеседование с пациентом, семейную терапию/терапию для супружеских пар, осуществляет наблюдение за психологическим состоянием пациента.</t>
  </si>
  <si>
    <t xml:space="preserve">Эту должность обычно занимает дипломированный социальный работник.Однако в некоторых случаях этот работник не имеет диплома, но имеет знания/навыки выполнения соответствующих профессиональных обязанностей. Социальный работник отвечает за вовлечение потребителей наркотиков в услуги, наблюдает за улучшением в состоянии пациентов и работает в тесном контакте с врачом и психологом. </t>
  </si>
  <si>
    <t>Осуществляет ежедневную выдачу лекарственных препаратов и ведет учет ежедневного расходования лекарственных препаратов; составляет соответствующие отчеты по управлению запасами лекарственных препаратов. Также отвечает за анализы мочи пациентов на наличие наркотиков.</t>
  </si>
  <si>
    <r>
      <rPr>
        <b/>
        <u/>
        <sz val="11"/>
        <color indexed="8"/>
        <rFont val="Arial"/>
        <family val="2"/>
      </rPr>
      <t>Инструкции</t>
    </r>
    <r>
      <rPr>
        <sz val="11"/>
        <color indexed="8"/>
        <rFont val="Arial"/>
        <family val="2"/>
      </rPr>
      <t xml:space="preserve"> </t>
    </r>
    <r>
      <rPr>
        <i/>
        <sz val="11"/>
        <color indexed="8"/>
        <rFont val="Arial"/>
        <family val="2"/>
      </rPr>
      <t>(номера соотносятся с номерами в приведенной ниже таблице)</t>
    </r>
    <r>
      <rPr>
        <sz val="11"/>
        <color indexed="8"/>
        <rFont val="Arial"/>
        <family val="2"/>
      </rPr>
      <t xml:space="preserve">:
1. Для каждого материала, используемого в стране (см. определения ниже), выбрать из выпадающего меню основной источник финансирования закупок материала в стране.
2. Для каждого материала выбрать </t>
    </r>
    <r>
      <rPr>
        <b/>
        <sz val="11"/>
        <color indexed="8"/>
        <rFont val="Arial"/>
        <family val="2"/>
      </rPr>
      <t>тип</t>
    </r>
    <r>
      <rPr>
        <sz val="11"/>
        <color indexed="8"/>
        <rFont val="Arial"/>
        <family val="2"/>
      </rPr>
      <t xml:space="preserve"> мероприятия (высокая, средняя или низкая степень приоритетности), в котором он используется.
3. Для каждого материала выбрать </t>
    </r>
    <r>
      <rPr>
        <b/>
        <sz val="11"/>
        <color indexed="8"/>
        <rFont val="Arial"/>
        <family val="2"/>
      </rPr>
      <t>конкретное</t>
    </r>
    <r>
      <rPr>
        <sz val="11"/>
        <color indexed="8"/>
        <rFont val="Arial"/>
        <family val="2"/>
      </rPr>
      <t xml:space="preserve"> мероприятие, в котором он используется (если материал используется в нескольких видах мероприятий, выберите опцию "Несколько").
2. Указать общую ежегодную сумму расходов по всем точкам и организациям, оказывающ</t>
    </r>
    <r>
      <rPr>
        <sz val="11"/>
        <rFont val="Arial"/>
        <family val="2"/>
        <charset val="204"/>
      </rPr>
      <t>им услуги. В общую сумму расходов включаются все расходы на закупки, хранение и распространение материалов.</t>
    </r>
  </si>
  <si>
    <r>
      <rPr>
        <b/>
        <sz val="11"/>
        <color indexed="8"/>
        <rFont val="Arial"/>
        <family val="2"/>
      </rPr>
      <t xml:space="preserve">Инструкции </t>
    </r>
    <r>
      <rPr>
        <i/>
        <sz val="11"/>
        <color indexed="8"/>
        <rFont val="Arial"/>
        <family val="2"/>
      </rPr>
      <t>(номера соотносятся с номерами в приведенной ниже таблице)</t>
    </r>
    <r>
      <rPr>
        <sz val="11"/>
        <color indexed="8"/>
        <rFont val="Arial"/>
        <family val="2"/>
      </rPr>
      <t xml:space="preserve">:
1. Для каждого материала, используемого в стране (см. определения ниже), выбрать из выпадающего меню основной источник финансирования закупок материала в стране.
2. Для каждого материала выбрать </t>
    </r>
    <r>
      <rPr>
        <b/>
        <sz val="11"/>
        <color indexed="8"/>
        <rFont val="Arial"/>
        <family val="2"/>
      </rPr>
      <t>тип</t>
    </r>
    <r>
      <rPr>
        <sz val="11"/>
        <color indexed="8"/>
        <rFont val="Arial"/>
        <family val="2"/>
      </rPr>
      <t xml:space="preserve"> мероприятия (высокая, средняя или низкая степень приоритетности), в котором он используется.
3. Для каждого материала выбрать </t>
    </r>
    <r>
      <rPr>
        <b/>
        <sz val="11"/>
        <color indexed="8"/>
        <rFont val="Arial"/>
        <family val="2"/>
      </rPr>
      <t>конкретное</t>
    </r>
    <r>
      <rPr>
        <sz val="11"/>
        <color indexed="8"/>
        <rFont val="Arial"/>
        <family val="2"/>
      </rPr>
      <t xml:space="preserve"> мероприятие, в котором он используется (если материал используется в нескольких видах мероприятий, выберите опцию "Несколько").
2. Указать общую ежегодную сумму расходов по всем точкам и организациям, оказывающим услуги</t>
    </r>
    <r>
      <rPr>
        <sz val="11"/>
        <rFont val="Arial"/>
        <family val="2"/>
        <charset val="204"/>
      </rPr>
      <t>. В общую сумму расходов включаются все расходы на закупки, хранение и распространение материалов.</t>
    </r>
  </si>
  <si>
    <r>
      <rPr>
        <b/>
        <sz val="11"/>
        <color indexed="8"/>
        <rFont val="Arial"/>
        <family val="2"/>
      </rPr>
      <t xml:space="preserve">Инструкции </t>
    </r>
    <r>
      <rPr>
        <i/>
        <sz val="11"/>
        <color indexed="8"/>
        <rFont val="Arial"/>
        <family val="2"/>
      </rPr>
      <t>(номера соотносятся с номерами в приведенной ниже таблице)</t>
    </r>
    <r>
      <rPr>
        <sz val="11"/>
        <color indexed="8"/>
        <rFont val="Arial"/>
        <family val="2"/>
      </rPr>
      <t xml:space="preserve">:
1. Для каждого материала, используемого в стране (см. определения ниже), выбрать из выпадающего меню основной источник финансирования закупок материала в стране.
2. Для каждого материала выбрать </t>
    </r>
    <r>
      <rPr>
        <b/>
        <sz val="11"/>
        <color indexed="8"/>
        <rFont val="Arial"/>
        <family val="2"/>
      </rPr>
      <t>тип</t>
    </r>
    <r>
      <rPr>
        <sz val="11"/>
        <color indexed="8"/>
        <rFont val="Arial"/>
        <family val="2"/>
      </rPr>
      <t xml:space="preserve"> мероприятия (высокая, средняя или низкая степень приоритетности), в котором он используется.
3. Для каждого материала выбрать </t>
    </r>
    <r>
      <rPr>
        <b/>
        <sz val="11"/>
        <color indexed="8"/>
        <rFont val="Arial"/>
        <family val="2"/>
      </rPr>
      <t>конкретное</t>
    </r>
    <r>
      <rPr>
        <sz val="11"/>
        <color indexed="8"/>
        <rFont val="Arial"/>
        <family val="2"/>
      </rPr>
      <t xml:space="preserve"> мероприятие, в котором он используется (если материал используется в нескольких видах мероприятий, выберите опцию "Несколько").
2. Указать общую ежегодную сумму расходов по всем точкам и организациям, оказывающим услуги.</t>
    </r>
    <r>
      <rPr>
        <sz val="11"/>
        <rFont val="Arial"/>
        <family val="2"/>
        <charset val="204"/>
      </rPr>
      <t xml:space="preserve"> В общую сумму расходов включаются все расходы на закупки, хранение и распространение материалов.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</si>
</sst>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
  </numFmts>
  <fonts count="55" x14ac:knownFonts="1">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b/>
      <sz val="11"/>
      <name val="Arial"/>
      <family val="2"/>
    </font>
    <font>
      <sz val="11"/>
      <name val="Arial"/>
      <family val="2"/>
    </font>
    <font>
      <b/>
      <sz val="36"/>
      <name val="Arial"/>
      <family val="2"/>
    </font>
    <font>
      <sz val="9"/>
      <color indexed="8"/>
      <name val="Arial"/>
      <family val="2"/>
    </font>
    <font>
      <sz val="10"/>
      <color indexed="8"/>
      <name val="Arial"/>
      <family val="2"/>
    </font>
    <font>
      <sz val="11"/>
      <color indexed="8"/>
      <name val="Arial"/>
      <family val="2"/>
    </font>
    <font>
      <b/>
      <sz val="11"/>
      <color indexed="8"/>
      <name val="Arial"/>
      <family val="2"/>
    </font>
    <font>
      <b/>
      <sz val="12"/>
      <color indexed="8"/>
      <name val="Arial"/>
      <family val="2"/>
    </font>
    <font>
      <b/>
      <sz val="14"/>
      <color indexed="8"/>
      <name val="Arial"/>
      <family val="2"/>
    </font>
    <font>
      <b/>
      <sz val="16"/>
      <color indexed="8"/>
      <name val="Arial"/>
      <family val="2"/>
    </font>
    <font>
      <b/>
      <sz val="18"/>
      <color indexed="8"/>
      <name val="Arial"/>
      <family val="2"/>
    </font>
    <font>
      <b/>
      <u/>
      <sz val="14"/>
      <color theme="1"/>
      <name val="Calibri"/>
      <family val="2"/>
      <scheme val="minor"/>
    </font>
    <font>
      <b/>
      <u/>
      <sz val="11"/>
      <color indexed="8"/>
      <name val="Arial"/>
      <family val="2"/>
    </font>
    <font>
      <b/>
      <u/>
      <sz val="12"/>
      <color indexed="8"/>
      <name val="Arial"/>
      <family val="2"/>
    </font>
    <font>
      <i/>
      <sz val="14"/>
      <color indexed="8"/>
      <name val="Arial"/>
      <family val="2"/>
    </font>
    <font>
      <sz val="12"/>
      <color theme="1"/>
      <name val="Calibri"/>
      <family val="2"/>
      <scheme val="minor"/>
    </font>
    <font>
      <i/>
      <sz val="12"/>
      <color indexed="8"/>
      <name val="Arial"/>
      <family val="2"/>
    </font>
    <font>
      <i/>
      <sz val="12"/>
      <color theme="1"/>
      <name val="Calibri"/>
      <family val="2"/>
      <scheme val="minor"/>
    </font>
    <font>
      <i/>
      <sz val="11"/>
      <color indexed="8"/>
      <name val="Arial"/>
      <family val="2"/>
    </font>
    <font>
      <b/>
      <sz val="9"/>
      <color indexed="8"/>
      <name val="Arial"/>
      <family val="2"/>
    </font>
    <font>
      <b/>
      <sz val="8"/>
      <color indexed="8"/>
      <name val="Arial"/>
      <family val="2"/>
    </font>
    <font>
      <sz val="8"/>
      <name val="Verdana"/>
      <family val="2"/>
    </font>
    <font>
      <i/>
      <sz val="11"/>
      <color theme="1"/>
      <name val="Calibri"/>
      <family val="2"/>
      <scheme val="minor"/>
    </font>
    <font>
      <b/>
      <sz val="16"/>
      <name val="Arial"/>
      <family val="2"/>
    </font>
    <font>
      <sz val="11"/>
      <color indexed="8"/>
      <name val="Arial"/>
      <family val="2"/>
    </font>
    <font>
      <b/>
      <sz val="11"/>
      <color indexed="8"/>
      <name val="Arial"/>
      <family val="2"/>
    </font>
    <font>
      <i/>
      <sz val="11"/>
      <color indexed="8"/>
      <name val="Arial"/>
      <family val="2"/>
    </font>
    <font>
      <b/>
      <sz val="8"/>
      <color indexed="8"/>
      <name val="Arial"/>
      <family val="2"/>
    </font>
    <font>
      <u/>
      <sz val="11"/>
      <color theme="10"/>
      <name val="Calibri"/>
      <family val="2"/>
      <scheme val="minor"/>
    </font>
    <font>
      <b/>
      <u/>
      <sz val="14"/>
      <name val="Arial"/>
      <family val="2"/>
    </font>
    <font>
      <u/>
      <sz val="11"/>
      <color theme="3"/>
      <name val="Arial"/>
      <family val="2"/>
    </font>
    <font>
      <b/>
      <sz val="14"/>
      <name val="Arial"/>
      <family val="2"/>
    </font>
    <font>
      <b/>
      <u/>
      <sz val="11"/>
      <name val="Arial"/>
      <family val="2"/>
    </font>
    <font>
      <b/>
      <sz val="10"/>
      <color indexed="8"/>
      <name val="Arial"/>
      <family val="2"/>
    </font>
    <font>
      <sz val="12"/>
      <color indexed="8"/>
      <name val="Arial"/>
      <family val="2"/>
    </font>
    <font>
      <b/>
      <sz val="11"/>
      <color theme="1"/>
      <name val="Calibri"/>
      <family val="2"/>
      <scheme val="minor"/>
    </font>
    <font>
      <sz val="8"/>
      <color indexed="8"/>
      <name val="Arial"/>
      <family val="2"/>
    </font>
    <font>
      <b/>
      <sz val="11"/>
      <name val="Calibri"/>
      <family val="2"/>
      <scheme val="minor"/>
    </font>
    <font>
      <sz val="11"/>
      <name val="Calibri"/>
      <family val="2"/>
      <scheme val="minor"/>
    </font>
    <font>
      <sz val="11"/>
      <color theme="1"/>
      <name val="Arial"/>
      <family val="2"/>
    </font>
    <font>
      <b/>
      <i/>
      <sz val="11"/>
      <color indexed="8"/>
      <name val="Arial"/>
      <family val="2"/>
    </font>
    <font>
      <sz val="11"/>
      <color rgb="FFFF0000"/>
      <name val="Arial"/>
      <family val="2"/>
    </font>
    <font>
      <b/>
      <sz val="9"/>
      <name val="Arial"/>
      <family val="2"/>
    </font>
    <font>
      <b/>
      <i/>
      <sz val="11"/>
      <color theme="1"/>
      <name val="Calibri"/>
      <family val="2"/>
      <scheme val="minor"/>
    </font>
    <font>
      <i/>
      <sz val="10"/>
      <name val="Arial"/>
      <family val="2"/>
    </font>
    <font>
      <i/>
      <sz val="9"/>
      <name val="Arial"/>
      <family val="2"/>
    </font>
    <font>
      <b/>
      <u/>
      <sz val="11"/>
      <color theme="1"/>
      <name val="Arial"/>
      <family val="2"/>
    </font>
    <font>
      <i/>
      <sz val="11"/>
      <color theme="1"/>
      <name val="Arial"/>
      <family val="2"/>
    </font>
    <font>
      <sz val="10"/>
      <color indexed="8"/>
      <name val="Arial"/>
      <family val="2"/>
      <charset val="204"/>
    </font>
    <font>
      <sz val="11"/>
      <name val="Arial"/>
      <family val="2"/>
      <charset val="204"/>
    </font>
  </fonts>
  <fills count="18">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theme="9"/>
        <bgColor indexed="64"/>
      </patternFill>
    </fill>
    <fill>
      <patternFill patternType="solid">
        <fgColor theme="0" tint="-4.9989318521683403E-2"/>
        <bgColor indexed="64"/>
      </patternFill>
    </fill>
    <fill>
      <patternFill patternType="solid">
        <fgColor indexed="52"/>
        <bgColor indexed="64"/>
      </patternFill>
    </fill>
    <fill>
      <patternFill patternType="solid">
        <fgColor indexed="2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0" tint="-0.149967955565050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s>
  <cellStyleXfs count="4">
    <xf numFmtId="0" fontId="0" fillId="0" borderId="0"/>
    <xf numFmtId="43" fontId="1" fillId="0" borderId="0" applyFont="0" applyFill="0" applyBorder="0" applyAlignment="0" applyProtection="0"/>
    <xf numFmtId="0" fontId="2" fillId="0" borderId="0"/>
    <xf numFmtId="0" fontId="33" fillId="0" borderId="0" applyNumberFormat="0" applyFill="0" applyBorder="0" applyAlignment="0" applyProtection="0"/>
  </cellStyleXfs>
  <cellXfs count="460">
    <xf numFmtId="0" fontId="0" fillId="0" borderId="0" xfId="0"/>
    <xf numFmtId="0" fontId="10" fillId="0" borderId="0" xfId="0" applyFont="1"/>
    <xf numFmtId="0" fontId="10" fillId="0" borderId="1" xfId="0" applyFont="1" applyBorder="1"/>
    <xf numFmtId="0" fontId="10" fillId="0" borderId="1" xfId="0" applyFont="1" applyBorder="1" applyAlignment="1">
      <alignment wrapText="1"/>
    </xf>
    <xf numFmtId="0" fontId="13" fillId="5" borderId="1" xfId="0" applyFont="1" applyFill="1" applyBorder="1" applyAlignment="1">
      <alignment horizontal="center"/>
    </xf>
    <xf numFmtId="0" fontId="13" fillId="4" borderId="1" xfId="0" applyFont="1" applyFill="1" applyBorder="1" applyAlignment="1">
      <alignment horizontal="center"/>
    </xf>
    <xf numFmtId="0" fontId="10" fillId="0" borderId="13" xfId="0" applyFont="1" applyFill="1" applyBorder="1"/>
    <xf numFmtId="0" fontId="10" fillId="0" borderId="0" xfId="0" applyFont="1" applyFill="1" applyBorder="1"/>
    <xf numFmtId="0" fontId="18" fillId="0" borderId="0" xfId="0" applyFont="1" applyFill="1" applyBorder="1"/>
    <xf numFmtId="0" fontId="12" fillId="4" borderId="1" xfId="0" applyFont="1" applyFill="1" applyBorder="1" applyAlignment="1">
      <alignment horizontal="center"/>
    </xf>
    <xf numFmtId="0" fontId="19" fillId="0" borderId="0" xfId="0" applyFont="1" applyFill="1" applyAlignment="1">
      <alignment horizontal="left"/>
    </xf>
    <xf numFmtId="0" fontId="9" fillId="0" borderId="1" xfId="0" applyFont="1" applyBorder="1" applyAlignment="1">
      <alignment horizontal="left" vertical="center" wrapText="1"/>
    </xf>
    <xf numFmtId="0" fontId="9" fillId="0" borderId="1" xfId="0" applyFont="1" applyBorder="1" applyAlignment="1">
      <alignment horizontal="left" vertical="center"/>
    </xf>
    <xf numFmtId="0" fontId="10" fillId="0" borderId="0" xfId="0" applyFont="1" applyFill="1"/>
    <xf numFmtId="0" fontId="14" fillId="0" borderId="0" xfId="0" applyFont="1" applyFill="1" applyAlignment="1"/>
    <xf numFmtId="0" fontId="19" fillId="0" borderId="0" xfId="0" applyFont="1" applyFill="1" applyAlignment="1"/>
    <xf numFmtId="0" fontId="22" fillId="0" borderId="0" xfId="0" applyFont="1"/>
    <xf numFmtId="0" fontId="12" fillId="5" borderId="1" xfId="0" applyFont="1" applyFill="1" applyBorder="1" applyAlignment="1">
      <alignment horizontal="center" wrapText="1"/>
    </xf>
    <xf numFmtId="0" fontId="12" fillId="4" borderId="1" xfId="0" applyFont="1" applyFill="1" applyBorder="1" applyAlignment="1">
      <alignment horizontal="center" wrapText="1"/>
    </xf>
    <xf numFmtId="0" fontId="11" fillId="0" borderId="0" xfId="0" applyFont="1" applyAlignment="1">
      <alignment horizontal="center" wrapText="1"/>
    </xf>
    <xf numFmtId="0" fontId="10" fillId="0" borderId="0" xfId="0" applyFont="1" applyAlignment="1">
      <alignment wrapText="1"/>
    </xf>
    <xf numFmtId="0" fontId="13" fillId="5" borderId="1" xfId="0" applyFont="1" applyFill="1" applyBorder="1" applyAlignment="1">
      <alignment horizontal="center" wrapText="1"/>
    </xf>
    <xf numFmtId="0" fontId="10" fillId="0" borderId="1" xfId="0" applyNumberFormat="1" applyFont="1" applyBorder="1" applyAlignment="1">
      <alignment wrapText="1"/>
    </xf>
    <xf numFmtId="0" fontId="11" fillId="5" borderId="1" xfId="0" applyFont="1" applyFill="1" applyBorder="1" applyAlignment="1">
      <alignment horizontal="center" wrapText="1"/>
    </xf>
    <xf numFmtId="0" fontId="11" fillId="5" borderId="14" xfId="0" applyFont="1" applyFill="1" applyBorder="1" applyAlignment="1">
      <alignment horizontal="center" wrapText="1"/>
    </xf>
    <xf numFmtId="0" fontId="14" fillId="0" borderId="0" xfId="0" applyFont="1" applyFill="1" applyAlignment="1">
      <alignment wrapText="1"/>
    </xf>
    <xf numFmtId="0" fontId="11" fillId="4" borderId="1" xfId="0" applyFont="1" applyFill="1" applyBorder="1" applyAlignment="1">
      <alignment horizontal="center" wrapText="1"/>
    </xf>
    <xf numFmtId="0" fontId="11" fillId="0" borderId="1" xfId="0" applyFont="1" applyBorder="1"/>
    <xf numFmtId="9" fontId="10" fillId="0" borderId="1" xfId="0" applyNumberFormat="1" applyFont="1" applyBorder="1"/>
    <xf numFmtId="0" fontId="4" fillId="5" borderId="1" xfId="0" applyFont="1" applyFill="1" applyBorder="1" applyAlignment="1">
      <alignment horizontal="center"/>
    </xf>
    <xf numFmtId="0" fontId="4" fillId="8" borderId="1" xfId="0" applyFont="1" applyFill="1" applyBorder="1" applyAlignment="1">
      <alignment horizontal="center"/>
    </xf>
    <xf numFmtId="0" fontId="11" fillId="2" borderId="1" xfId="0" applyFont="1" applyFill="1" applyBorder="1"/>
    <xf numFmtId="0" fontId="10" fillId="2" borderId="1" xfId="0" applyFont="1" applyFill="1" applyBorder="1"/>
    <xf numFmtId="0" fontId="11" fillId="3" borderId="1" xfId="0" applyFont="1" applyFill="1" applyBorder="1"/>
    <xf numFmtId="0" fontId="10" fillId="3" borderId="1" xfId="0" applyFont="1" applyFill="1" applyBorder="1"/>
    <xf numFmtId="0" fontId="29" fillId="0" borderId="0" xfId="0" applyFont="1"/>
    <xf numFmtId="0" fontId="29" fillId="0" borderId="1" xfId="0" applyFont="1" applyBorder="1"/>
    <xf numFmtId="0" fontId="30" fillId="5" borderId="1" xfId="0" applyFont="1" applyFill="1" applyBorder="1" applyAlignment="1">
      <alignment horizontal="center"/>
    </xf>
    <xf numFmtId="0" fontId="30" fillId="4" borderId="1" xfId="0" applyFont="1" applyFill="1" applyBorder="1" applyAlignment="1">
      <alignment horizontal="center"/>
    </xf>
    <xf numFmtId="0" fontId="30" fillId="0" borderId="1" xfId="0" applyFont="1" applyBorder="1"/>
    <xf numFmtId="9" fontId="29" fillId="0" borderId="1" xfId="0" applyNumberFormat="1" applyFont="1" applyBorder="1"/>
    <xf numFmtId="0" fontId="30" fillId="13" borderId="1" xfId="0" applyFont="1" applyFill="1" applyBorder="1" applyAlignment="1">
      <alignment horizontal="center"/>
    </xf>
    <xf numFmtId="0" fontId="30" fillId="12" borderId="1" xfId="0" applyFont="1" applyFill="1" applyBorder="1" applyAlignment="1">
      <alignment horizontal="center"/>
    </xf>
    <xf numFmtId="43" fontId="29" fillId="0" borderId="1" xfId="0" applyNumberFormat="1" applyFont="1" applyBorder="1"/>
    <xf numFmtId="1" fontId="11" fillId="0" borderId="1" xfId="0" applyNumberFormat="1" applyFont="1" applyBorder="1"/>
    <xf numFmtId="1" fontId="10" fillId="0" borderId="1" xfId="0" applyNumberFormat="1" applyFont="1" applyBorder="1"/>
    <xf numFmtId="0" fontId="14" fillId="0" borderId="0" xfId="0" applyFont="1" applyFill="1" applyAlignment="1">
      <alignment horizontal="left"/>
    </xf>
    <xf numFmtId="0" fontId="11" fillId="5" borderId="1" xfId="0" applyFont="1" applyFill="1" applyBorder="1" applyAlignment="1">
      <alignment horizontal="center"/>
    </xf>
    <xf numFmtId="0" fontId="11" fillId="4" borderId="1" xfId="0" applyFont="1" applyFill="1" applyBorder="1" applyAlignment="1">
      <alignment horizontal="center"/>
    </xf>
    <xf numFmtId="0" fontId="30" fillId="13" borderId="1" xfId="0" applyFont="1" applyFill="1" applyBorder="1" applyAlignment="1">
      <alignment horizontal="center"/>
    </xf>
    <xf numFmtId="0" fontId="11" fillId="0" borderId="1" xfId="0" applyFont="1" applyFill="1" applyBorder="1" applyAlignment="1">
      <alignment horizontal="center"/>
    </xf>
    <xf numFmtId="0" fontId="11" fillId="5" borderId="1" xfId="0" applyFont="1" applyFill="1" applyBorder="1" applyAlignment="1">
      <alignment horizontal="center" wrapText="1"/>
    </xf>
    <xf numFmtId="0" fontId="29" fillId="4" borderId="1" xfId="0" applyFont="1" applyFill="1" applyBorder="1" applyAlignment="1">
      <alignment horizontal="center"/>
    </xf>
    <xf numFmtId="0" fontId="10" fillId="0" borderId="1" xfId="0" applyFont="1" applyFill="1" applyBorder="1"/>
    <xf numFmtId="0" fontId="29" fillId="13" borderId="1" xfId="0" applyFont="1" applyFill="1" applyBorder="1"/>
    <xf numFmtId="0" fontId="29" fillId="4" borderId="1" xfId="0" applyFont="1" applyFill="1" applyBorder="1"/>
    <xf numFmtId="1" fontId="29" fillId="0" borderId="1" xfId="0" applyNumberFormat="1" applyFont="1" applyBorder="1"/>
    <xf numFmtId="9" fontId="30" fillId="0" borderId="1" xfId="0" applyNumberFormat="1" applyFont="1" applyBorder="1"/>
    <xf numFmtId="0" fontId="29" fillId="0" borderId="0" xfId="0" applyFont="1" applyBorder="1"/>
    <xf numFmtId="0" fontId="30" fillId="4" borderId="1" xfId="0" applyFont="1" applyFill="1" applyBorder="1" applyAlignment="1">
      <alignment horizontal="center"/>
    </xf>
    <xf numFmtId="0" fontId="30" fillId="4" borderId="1" xfId="0" applyFont="1" applyFill="1" applyBorder="1"/>
    <xf numFmtId="0" fontId="30" fillId="0" borderId="4" xfId="0" applyFont="1" applyBorder="1"/>
    <xf numFmtId="0" fontId="32" fillId="0" borderId="1" xfId="0" applyFont="1" applyBorder="1" applyAlignment="1">
      <alignment horizontal="center"/>
    </xf>
    <xf numFmtId="9" fontId="10" fillId="0" borderId="10" xfId="0" applyNumberFormat="1" applyFont="1" applyBorder="1"/>
    <xf numFmtId="1" fontId="10" fillId="14" borderId="1" xfId="0" applyNumberFormat="1" applyFont="1" applyFill="1" applyBorder="1"/>
    <xf numFmtId="0" fontId="11" fillId="11" borderId="1" xfId="0" applyFont="1" applyFill="1" applyBorder="1" applyAlignment="1">
      <alignment horizontal="center"/>
    </xf>
    <xf numFmtId="1" fontId="11" fillId="11" borderId="1" xfId="0" applyNumberFormat="1" applyFont="1" applyFill="1" applyBorder="1"/>
    <xf numFmtId="0" fontId="29" fillId="13" borderId="1" xfId="0" applyFont="1" applyFill="1" applyBorder="1" applyAlignment="1">
      <alignment horizontal="center"/>
    </xf>
    <xf numFmtId="0" fontId="11" fillId="0" borderId="1" xfId="0" applyFont="1" applyBorder="1" applyAlignment="1">
      <alignment wrapText="1"/>
    </xf>
    <xf numFmtId="0" fontId="11" fillId="11" borderId="1" xfId="0" applyFont="1" applyFill="1" applyBorder="1" applyAlignment="1">
      <alignment wrapText="1"/>
    </xf>
    <xf numFmtId="0" fontId="10" fillId="11" borderId="1" xfId="0" applyFont="1" applyFill="1" applyBorder="1" applyAlignment="1">
      <alignment wrapText="1"/>
    </xf>
    <xf numFmtId="9" fontId="10" fillId="11" borderId="1" xfId="0" applyNumberFormat="1" applyFont="1" applyFill="1" applyBorder="1" applyAlignment="1">
      <alignment wrapText="1"/>
    </xf>
    <xf numFmtId="9" fontId="10" fillId="0" borderId="1" xfId="0" applyNumberFormat="1" applyFont="1" applyBorder="1" applyAlignment="1">
      <alignment wrapText="1"/>
    </xf>
    <xf numFmtId="0" fontId="12" fillId="11" borderId="1" xfId="0" applyFont="1" applyFill="1" applyBorder="1" applyAlignment="1">
      <alignment horizontal="center" wrapText="1"/>
    </xf>
    <xf numFmtId="0" fontId="11" fillId="5" borderId="9" xfId="0" applyFont="1" applyFill="1" applyBorder="1" applyAlignment="1">
      <alignment horizontal="center" wrapText="1"/>
    </xf>
    <xf numFmtId="0" fontId="12" fillId="5" borderId="2" xfId="0" applyFont="1" applyFill="1" applyBorder="1" applyAlignment="1">
      <alignment horizontal="center" wrapText="1"/>
    </xf>
    <xf numFmtId="0" fontId="11" fillId="5" borderId="1" xfId="0" applyFont="1" applyFill="1" applyBorder="1" applyAlignment="1">
      <alignment horizontal="center" wrapText="1"/>
    </xf>
    <xf numFmtId="0" fontId="11" fillId="4" borderId="1" xfId="0" applyFont="1" applyFill="1" applyBorder="1" applyAlignment="1">
      <alignment horizontal="center" wrapText="1"/>
    </xf>
    <xf numFmtId="0" fontId="9"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Border="1" applyAlignment="1">
      <alignment horizontal="left" vertical="center" wrapText="1"/>
    </xf>
    <xf numFmtId="0" fontId="10" fillId="11" borderId="1" xfId="0" applyFont="1" applyFill="1" applyBorder="1"/>
    <xf numFmtId="0" fontId="11" fillId="11" borderId="1" xfId="0" applyFont="1" applyFill="1" applyBorder="1"/>
    <xf numFmtId="0" fontId="38" fillId="11" borderId="1" xfId="0" applyFont="1" applyFill="1" applyBorder="1" applyAlignment="1">
      <alignment horizontal="left" vertical="center" wrapText="1"/>
    </xf>
    <xf numFmtId="0" fontId="11" fillId="5" borderId="1" xfId="0" applyFont="1" applyFill="1" applyBorder="1" applyAlignment="1">
      <alignment horizontal="center" wrapText="1"/>
    </xf>
    <xf numFmtId="0" fontId="0" fillId="0" borderId="15" xfId="0" applyBorder="1" applyAlignment="1">
      <alignment wrapText="1"/>
    </xf>
    <xf numFmtId="0" fontId="0" fillId="0" borderId="1" xfId="0" applyBorder="1"/>
    <xf numFmtId="0" fontId="11" fillId="8" borderId="1" xfId="0" applyFont="1" applyFill="1" applyBorder="1" applyAlignment="1">
      <alignment vertical="center" wrapText="1"/>
    </xf>
    <xf numFmtId="0" fontId="40" fillId="0" borderId="0" xfId="0" applyFont="1"/>
    <xf numFmtId="0" fontId="11" fillId="5" borderId="6" xfId="0" applyFont="1" applyFill="1" applyBorder="1" applyAlignment="1">
      <alignment wrapText="1"/>
    </xf>
    <xf numFmtId="0" fontId="11" fillId="4" borderId="1" xfId="0" applyFont="1" applyFill="1" applyBorder="1" applyAlignment="1">
      <alignment horizontal="center" vertical="center" wrapText="1"/>
    </xf>
    <xf numFmtId="43" fontId="11" fillId="16" borderId="1" xfId="0" applyNumberFormat="1" applyFont="1" applyFill="1" applyBorder="1"/>
    <xf numFmtId="0" fontId="5" fillId="0" borderId="1" xfId="0" applyFont="1" applyFill="1" applyBorder="1" applyAlignment="1">
      <alignment wrapText="1"/>
    </xf>
    <xf numFmtId="0" fontId="6" fillId="0" borderId="1" xfId="0" applyFont="1" applyFill="1" applyBorder="1" applyAlignment="1">
      <alignment wrapText="1"/>
    </xf>
    <xf numFmtId="0" fontId="43" fillId="0" borderId="0" xfId="0" applyFont="1" applyFill="1"/>
    <xf numFmtId="0" fontId="42" fillId="5" borderId="1" xfId="0" applyFont="1" applyFill="1" applyBorder="1" applyAlignment="1">
      <alignment horizontal="center"/>
    </xf>
    <xf numFmtId="0" fontId="40" fillId="6" borderId="1" xfId="0" applyFont="1" applyFill="1" applyBorder="1"/>
    <xf numFmtId="0" fontId="40" fillId="2" borderId="1" xfId="0" applyFont="1" applyFill="1" applyBorder="1"/>
    <xf numFmtId="0" fontId="43" fillId="0" borderId="1" xfId="0" applyFont="1" applyFill="1" applyBorder="1"/>
    <xf numFmtId="1" fontId="10" fillId="0" borderId="1" xfId="0" applyNumberFormat="1" applyFont="1" applyBorder="1" applyAlignment="1">
      <alignment horizontal="right"/>
    </xf>
    <xf numFmtId="0" fontId="6" fillId="0" borderId="0" xfId="0" applyFont="1" applyFill="1" applyBorder="1" applyAlignment="1">
      <alignment wrapText="1"/>
    </xf>
    <xf numFmtId="0" fontId="10" fillId="11" borderId="0" xfId="0" applyFont="1" applyFill="1" applyBorder="1" applyAlignment="1">
      <alignment wrapText="1"/>
    </xf>
    <xf numFmtId="9" fontId="10" fillId="0" borderId="0" xfId="0" applyNumberFormat="1" applyFont="1" applyFill="1" applyBorder="1" applyAlignment="1">
      <alignment wrapText="1"/>
    </xf>
    <xf numFmtId="0" fontId="10" fillId="0" borderId="0" xfId="0" applyFont="1" applyFill="1" applyBorder="1" applyAlignment="1">
      <alignment wrapText="1"/>
    </xf>
    <xf numFmtId="0" fontId="9" fillId="0" borderId="1" xfId="0" applyFont="1" applyFill="1" applyBorder="1" applyAlignment="1">
      <alignment horizontal="left" vertical="center"/>
    </xf>
    <xf numFmtId="0" fontId="10" fillId="0" borderId="1" xfId="0" applyFont="1" applyFill="1" applyBorder="1" applyAlignment="1">
      <alignment horizontal="left" vertical="center"/>
    </xf>
    <xf numFmtId="0" fontId="35" fillId="8" borderId="13" xfId="3" applyFont="1" applyFill="1" applyBorder="1" applyAlignment="1">
      <alignment horizontal="left" vertical="top" wrapText="1"/>
    </xf>
    <xf numFmtId="0" fontId="35" fillId="8" borderId="11" xfId="3" applyFont="1" applyFill="1" applyBorder="1" applyAlignment="1">
      <alignment horizontal="left" vertical="top" wrapText="1"/>
    </xf>
    <xf numFmtId="0" fontId="35" fillId="8" borderId="5" xfId="3" applyFont="1" applyFill="1" applyBorder="1" applyAlignment="1">
      <alignment horizontal="left" vertical="top" wrapText="1"/>
    </xf>
    <xf numFmtId="0" fontId="11" fillId="11" borderId="10" xfId="0" applyFont="1" applyFill="1" applyBorder="1" applyAlignment="1">
      <alignment vertical="center"/>
    </xf>
    <xf numFmtId="1" fontId="11" fillId="0" borderId="1" xfId="0" applyNumberFormat="1" applyFont="1" applyFill="1" applyBorder="1"/>
    <xf numFmtId="43" fontId="10" fillId="0" borderId="1" xfId="0" applyNumberFormat="1" applyFont="1" applyFill="1" applyBorder="1"/>
    <xf numFmtId="0" fontId="11" fillId="4" borderId="1" xfId="0" applyFont="1" applyFill="1" applyBorder="1" applyAlignment="1">
      <alignment horizontal="center"/>
    </xf>
    <xf numFmtId="0" fontId="10" fillId="5" borderId="1" xfId="0" applyFont="1" applyFill="1" applyBorder="1" applyAlignment="1">
      <alignment horizontal="center"/>
    </xf>
    <xf numFmtId="0" fontId="10" fillId="4" borderId="1" xfId="0" applyFont="1" applyFill="1" applyBorder="1" applyAlignment="1">
      <alignment horizontal="center"/>
    </xf>
    <xf numFmtId="1" fontId="10" fillId="14" borderId="1" xfId="0" applyNumberFormat="1" applyFont="1" applyFill="1" applyBorder="1" applyAlignment="1">
      <alignment horizontal="right"/>
    </xf>
    <xf numFmtId="0" fontId="0" fillId="0" borderId="1" xfId="0" applyBorder="1" applyAlignment="1">
      <alignment wrapText="1"/>
    </xf>
    <xf numFmtId="0" fontId="29" fillId="0" borderId="0" xfId="0" applyNumberFormat="1" applyFont="1"/>
    <xf numFmtId="0" fontId="29" fillId="0" borderId="0" xfId="0" applyNumberFormat="1" applyFont="1" applyAlignment="1">
      <alignment horizontal="right"/>
    </xf>
    <xf numFmtId="0" fontId="29" fillId="0" borderId="0" xfId="0" applyFont="1" applyAlignment="1">
      <alignment horizontal="right"/>
    </xf>
    <xf numFmtId="0" fontId="10" fillId="0" borderId="0" xfId="0" applyFont="1" applyBorder="1"/>
    <xf numFmtId="1" fontId="10" fillId="0" borderId="0" xfId="0" applyNumberFormat="1" applyFont="1" applyBorder="1"/>
    <xf numFmtId="1" fontId="10" fillId="0" borderId="0" xfId="0" applyNumberFormat="1" applyFont="1" applyBorder="1" applyAlignment="1">
      <alignment horizontal="right"/>
    </xf>
    <xf numFmtId="0" fontId="40" fillId="0" borderId="1" xfId="0" applyFont="1" applyBorder="1"/>
    <xf numFmtId="0" fontId="0" fillId="0" borderId="1" xfId="0" applyFont="1" applyBorder="1" applyAlignment="1">
      <alignment horizontal="right"/>
    </xf>
    <xf numFmtId="0" fontId="0" fillId="0" borderId="1" xfId="0" applyFill="1" applyBorder="1"/>
    <xf numFmtId="0" fontId="14" fillId="0" borderId="0" xfId="0" applyFont="1" applyFill="1" applyAlignment="1" applyProtection="1">
      <alignment horizontal="left"/>
      <protection locked="0"/>
    </xf>
    <xf numFmtId="0" fontId="10" fillId="0" borderId="0" xfId="0" applyFont="1" applyFill="1" applyProtection="1">
      <protection locked="0"/>
    </xf>
    <xf numFmtId="0" fontId="10" fillId="0" borderId="0" xfId="0" applyFont="1" applyProtection="1">
      <protection locked="0"/>
    </xf>
    <xf numFmtId="0" fontId="10" fillId="0" borderId="1" xfId="0" applyFont="1" applyBorder="1" applyProtection="1">
      <protection locked="0"/>
    </xf>
    <xf numFmtId="0" fontId="11" fillId="2" borderId="1" xfId="0" applyFont="1" applyFill="1" applyBorder="1" applyAlignment="1" applyProtection="1">
      <alignment horizontal="center" wrapText="1"/>
      <protection locked="0"/>
    </xf>
    <xf numFmtId="0" fontId="11" fillId="12" borderId="1" xfId="0" applyFont="1" applyFill="1" applyBorder="1" applyAlignment="1" applyProtection="1">
      <alignment horizontal="center" wrapText="1"/>
      <protection locked="0"/>
    </xf>
    <xf numFmtId="0" fontId="24" fillId="5" borderId="1" xfId="0" applyFont="1" applyFill="1" applyBorder="1" applyAlignment="1" applyProtection="1">
      <alignment horizontal="center" wrapText="1"/>
      <protection locked="0"/>
    </xf>
    <xf numFmtId="0" fontId="24" fillId="12" borderId="1" xfId="0" applyFont="1" applyFill="1" applyBorder="1" applyAlignment="1" applyProtection="1">
      <alignment horizontal="center" wrapText="1"/>
      <protection locked="0"/>
    </xf>
    <xf numFmtId="0" fontId="11" fillId="0" borderId="1" xfId="0" applyFont="1" applyFill="1" applyBorder="1" applyProtection="1">
      <protection locked="0"/>
    </xf>
    <xf numFmtId="0" fontId="10" fillId="0" borderId="1" xfId="0" applyFont="1" applyFill="1" applyBorder="1" applyProtection="1">
      <protection locked="0"/>
    </xf>
    <xf numFmtId="0" fontId="11" fillId="0" borderId="1" xfId="0" applyFont="1" applyBorder="1" applyProtection="1">
      <protection locked="0"/>
    </xf>
    <xf numFmtId="0" fontId="10" fillId="11" borderId="1" xfId="0" applyFont="1" applyFill="1" applyBorder="1" applyProtection="1">
      <protection locked="0"/>
    </xf>
    <xf numFmtId="0" fontId="10" fillId="0" borderId="1" xfId="0" applyNumberFormat="1" applyFont="1" applyBorder="1" applyProtection="1">
      <protection locked="0"/>
    </xf>
    <xf numFmtId="9" fontId="10" fillId="11" borderId="1" xfId="0" applyNumberFormat="1" applyFont="1" applyFill="1" applyBorder="1" applyProtection="1"/>
    <xf numFmtId="10" fontId="29" fillId="0" borderId="1" xfId="0" applyNumberFormat="1" applyFont="1" applyBorder="1"/>
    <xf numFmtId="1" fontId="29" fillId="0" borderId="1" xfId="0" applyNumberFormat="1" applyFont="1" applyBorder="1" applyAlignment="1">
      <alignment horizontal="center"/>
    </xf>
    <xf numFmtId="164" fontId="29" fillId="0" borderId="1" xfId="0" applyNumberFormat="1" applyFont="1" applyBorder="1"/>
    <xf numFmtId="0" fontId="5" fillId="5" borderId="1" xfId="0" applyFont="1" applyFill="1" applyBorder="1" applyAlignment="1">
      <alignment horizontal="center" vertical="center" wrapText="1"/>
    </xf>
    <xf numFmtId="0" fontId="4" fillId="5" borderId="1" xfId="0" applyFont="1" applyFill="1" applyBorder="1" applyAlignment="1">
      <alignment horizontal="center" wrapText="1"/>
    </xf>
    <xf numFmtId="0" fontId="5" fillId="0" borderId="0" xfId="0" applyFont="1" applyFill="1" applyBorder="1" applyAlignment="1">
      <alignment horizontal="center"/>
    </xf>
    <xf numFmtId="0" fontId="4" fillId="0" borderId="0" xfId="0" applyFont="1" applyFill="1" applyBorder="1" applyAlignment="1">
      <alignment horizontal="center"/>
    </xf>
    <xf numFmtId="0" fontId="14" fillId="0" borderId="0" xfId="0" applyFont="1" applyFill="1" applyBorder="1" applyAlignment="1">
      <alignment horizontal="left"/>
    </xf>
    <xf numFmtId="0" fontId="40" fillId="0" borderId="1" xfId="0" applyFont="1" applyBorder="1" applyAlignment="1">
      <alignment horizontal="center"/>
    </xf>
    <xf numFmtId="3" fontId="0" fillId="0" borderId="1" xfId="0" applyNumberFormat="1" applyBorder="1"/>
    <xf numFmtId="0" fontId="10" fillId="11" borderId="1" xfId="0" applyFont="1" applyFill="1" applyBorder="1" applyAlignment="1">
      <alignment horizontal="center"/>
    </xf>
    <xf numFmtId="0" fontId="29" fillId="11" borderId="1" xfId="0" applyFont="1" applyFill="1" applyBorder="1" applyAlignment="1">
      <alignment horizontal="center"/>
    </xf>
    <xf numFmtId="0" fontId="13" fillId="5" borderId="1" xfId="0" applyFont="1" applyFill="1" applyBorder="1" applyAlignment="1">
      <alignment horizontal="center"/>
    </xf>
    <xf numFmtId="0" fontId="13" fillId="4" borderId="1" xfId="0" applyFont="1" applyFill="1" applyBorder="1" applyAlignment="1">
      <alignment horizontal="center" wrapText="1"/>
    </xf>
    <xf numFmtId="0" fontId="11" fillId="5" borderId="1" xfId="0" applyFont="1" applyFill="1" applyBorder="1" applyAlignment="1">
      <alignment horizontal="center"/>
    </xf>
    <xf numFmtId="0" fontId="13" fillId="4" borderId="1" xfId="0" applyFont="1" applyFill="1" applyBorder="1" applyAlignment="1">
      <alignment horizontal="center"/>
    </xf>
    <xf numFmtId="0" fontId="11" fillId="11" borderId="1" xfId="0" applyFont="1" applyFill="1" applyBorder="1" applyAlignment="1">
      <alignment horizontal="center"/>
    </xf>
    <xf numFmtId="0" fontId="33" fillId="8" borderId="13" xfId="3" applyFill="1" applyBorder="1" applyAlignment="1">
      <alignment horizontal="left" vertical="top" wrapText="1"/>
    </xf>
    <xf numFmtId="0" fontId="33" fillId="8" borderId="9" xfId="3" applyFill="1" applyBorder="1" applyAlignment="1">
      <alignment horizontal="left" vertical="top" wrapText="1"/>
    </xf>
    <xf numFmtId="0" fontId="12" fillId="11" borderId="1" xfId="0" applyFont="1" applyFill="1" applyBorder="1" applyAlignment="1">
      <alignment vertical="center" wrapText="1"/>
    </xf>
    <xf numFmtId="0" fontId="13" fillId="5" borderId="1" xfId="0" applyFont="1" applyFill="1" applyBorder="1" applyAlignment="1">
      <alignment horizontal="center" vertical="top" wrapText="1"/>
    </xf>
    <xf numFmtId="0" fontId="13" fillId="4" borderId="1" xfId="0" applyFont="1" applyFill="1" applyBorder="1" applyAlignment="1">
      <alignment horizontal="center" vertical="top" wrapText="1"/>
    </xf>
    <xf numFmtId="0" fontId="11" fillId="11" borderId="10" xfId="0" applyFont="1" applyFill="1" applyBorder="1" applyAlignment="1">
      <alignment vertical="center" wrapText="1"/>
    </xf>
    <xf numFmtId="0" fontId="9" fillId="11" borderId="1" xfId="0" applyFont="1" applyFill="1" applyBorder="1" applyAlignment="1">
      <alignment horizontal="left" vertical="center" wrapText="1"/>
    </xf>
    <xf numFmtId="0" fontId="11" fillId="11" borderId="1" xfId="0" applyFont="1" applyFill="1" applyBorder="1" applyAlignment="1">
      <alignment vertical="center" wrapText="1"/>
    </xf>
    <xf numFmtId="0" fontId="10" fillId="0" borderId="1" xfId="0" applyFont="1" applyBorder="1" applyAlignment="1">
      <alignment vertical="center" wrapText="1"/>
    </xf>
    <xf numFmtId="0" fontId="23" fillId="0" borderId="1" xfId="0" applyFont="1" applyBorder="1" applyAlignment="1">
      <alignment wrapText="1"/>
    </xf>
    <xf numFmtId="0" fontId="11" fillId="0" borderId="1" xfId="0" applyFont="1" applyFill="1" applyBorder="1" applyAlignment="1">
      <alignment wrapText="1"/>
    </xf>
    <xf numFmtId="0" fontId="10" fillId="0" borderId="1" xfId="0" applyFont="1" applyFill="1" applyBorder="1" applyAlignment="1">
      <alignment horizontal="left" wrapText="1"/>
    </xf>
    <xf numFmtId="0" fontId="10" fillId="0" borderId="1" xfId="0" applyFont="1" applyFill="1" applyBorder="1" applyAlignment="1">
      <alignment wrapText="1"/>
    </xf>
    <xf numFmtId="0" fontId="40" fillId="0" borderId="1" xfId="0" applyFont="1" applyBorder="1" applyAlignment="1">
      <alignment wrapText="1"/>
    </xf>
    <xf numFmtId="0" fontId="10" fillId="0" borderId="1" xfId="0" applyFont="1" applyFill="1" applyBorder="1" applyAlignment="1">
      <alignment horizontal="left" vertical="center" wrapText="1"/>
    </xf>
    <xf numFmtId="0" fontId="14" fillId="0" borderId="0" xfId="0" applyFont="1" applyFill="1" applyAlignment="1" applyProtection="1">
      <alignment horizontal="left" wrapText="1"/>
      <protection locked="0"/>
    </xf>
    <xf numFmtId="0" fontId="10" fillId="0" borderId="0" xfId="0" applyNumberFormat="1" applyFont="1" applyAlignment="1" applyProtection="1">
      <alignment wrapText="1"/>
      <protection locked="0"/>
    </xf>
    <xf numFmtId="0" fontId="10" fillId="0" borderId="0" xfId="0" applyFont="1" applyAlignment="1" applyProtection="1">
      <alignment wrapText="1"/>
      <protection locked="0"/>
    </xf>
    <xf numFmtId="0" fontId="0" fillId="0" borderId="0" xfId="0" applyAlignment="1" applyProtection="1">
      <alignment wrapText="1"/>
      <protection locked="0"/>
    </xf>
    <xf numFmtId="0" fontId="12" fillId="5" borderId="1" xfId="0" applyNumberFormat="1" applyFont="1" applyFill="1" applyBorder="1" applyAlignment="1" applyProtection="1">
      <alignment horizontal="center" wrapText="1"/>
      <protection locked="0"/>
    </xf>
    <xf numFmtId="0" fontId="12" fillId="5" borderId="1" xfId="0" applyFont="1" applyFill="1" applyBorder="1" applyAlignment="1" applyProtection="1">
      <alignment horizontal="center" wrapText="1"/>
      <protection locked="0"/>
    </xf>
    <xf numFmtId="0" fontId="12" fillId="11" borderId="1" xfId="0" applyFont="1" applyFill="1" applyBorder="1" applyAlignment="1" applyProtection="1">
      <alignment horizontal="center" wrapText="1"/>
      <protection locked="0"/>
    </xf>
    <xf numFmtId="0" fontId="0" fillId="0" borderId="1" xfId="0" applyBorder="1" applyAlignment="1" applyProtection="1">
      <alignment wrapText="1"/>
      <protection locked="0"/>
    </xf>
    <xf numFmtId="0" fontId="10" fillId="0" borderId="1" xfId="0" applyFont="1" applyBorder="1" applyAlignment="1" applyProtection="1">
      <alignment horizontal="left" vertical="center" wrapText="1"/>
      <protection locked="0"/>
    </xf>
    <xf numFmtId="0" fontId="41" fillId="0" borderId="1" xfId="0" applyFont="1" applyFill="1" applyBorder="1" applyAlignment="1" applyProtection="1">
      <alignment horizontal="left" vertical="center" wrapText="1"/>
      <protection locked="0"/>
    </xf>
    <xf numFmtId="0" fontId="10" fillId="0" borderId="1" xfId="1" applyNumberFormat="1" applyFont="1" applyBorder="1" applyAlignment="1" applyProtection="1">
      <alignment wrapText="1"/>
      <protection locked="0"/>
    </xf>
    <xf numFmtId="9" fontId="0" fillId="0" borderId="1" xfId="0" applyNumberFormat="1" applyBorder="1" applyAlignment="1" applyProtection="1">
      <alignment wrapText="1"/>
      <protection locked="0"/>
    </xf>
    <xf numFmtId="0" fontId="40" fillId="0" borderId="1" xfId="0" applyFont="1" applyBorder="1" applyAlignment="1" applyProtection="1">
      <alignment horizontal="center" wrapText="1"/>
      <protection locked="0"/>
    </xf>
    <xf numFmtId="0" fontId="41" fillId="0" borderId="1" xfId="0" applyFont="1" applyFill="1" applyBorder="1" applyAlignment="1" applyProtection="1">
      <alignment wrapText="1"/>
      <protection locked="0"/>
    </xf>
    <xf numFmtId="0" fontId="0" fillId="11" borderId="1" xfId="0" applyFont="1" applyFill="1" applyBorder="1" applyAlignment="1" applyProtection="1">
      <alignment horizontal="center" wrapText="1"/>
      <protection locked="0"/>
    </xf>
    <xf numFmtId="0" fontId="0" fillId="0" borderId="0" xfId="0" applyNumberFormat="1" applyAlignment="1" applyProtection="1">
      <alignment wrapText="1"/>
      <protection locked="0"/>
    </xf>
    <xf numFmtId="9" fontId="0" fillId="11" borderId="1" xfId="0" applyNumberFormat="1" applyFill="1" applyBorder="1" applyAlignment="1" applyProtection="1">
      <alignment wrapText="1"/>
    </xf>
    <xf numFmtId="0" fontId="0" fillId="11" borderId="1" xfId="0" applyFont="1" applyFill="1" applyBorder="1" applyAlignment="1" applyProtection="1">
      <alignment horizontal="center" wrapText="1"/>
    </xf>
    <xf numFmtId="0" fontId="12" fillId="4" borderId="1" xfId="0" applyFont="1" applyFill="1" applyBorder="1" applyAlignment="1" applyProtection="1">
      <alignment horizontal="center" wrapText="1"/>
      <protection locked="0"/>
    </xf>
    <xf numFmtId="43" fontId="10" fillId="0" borderId="1" xfId="1" applyFont="1" applyBorder="1" applyAlignment="1" applyProtection="1">
      <alignment wrapText="1"/>
      <protection locked="0"/>
    </xf>
    <xf numFmtId="0" fontId="11" fillId="5" borderId="1" xfId="0" applyFont="1" applyFill="1" applyBorder="1" applyAlignment="1" applyProtection="1">
      <alignment horizontal="center" wrapText="1"/>
      <protection locked="0"/>
    </xf>
    <xf numFmtId="0" fontId="11" fillId="4" borderId="1" xfId="0" applyFont="1" applyFill="1" applyBorder="1" applyAlignment="1" applyProtection="1">
      <alignment horizontal="center" wrapText="1"/>
      <protection locked="0"/>
    </xf>
    <xf numFmtId="0" fontId="14" fillId="0" borderId="0" xfId="0" applyNumberFormat="1" applyFont="1" applyFill="1" applyAlignment="1" applyProtection="1">
      <alignment horizontal="left"/>
      <protection locked="0"/>
    </xf>
    <xf numFmtId="0" fontId="10" fillId="0" borderId="0" xfId="0" applyNumberFormat="1" applyFont="1" applyFill="1" applyProtection="1">
      <protection locked="0"/>
    </xf>
    <xf numFmtId="0" fontId="10" fillId="0" borderId="0" xfId="0" applyNumberFormat="1" applyFont="1" applyProtection="1">
      <protection locked="0"/>
    </xf>
    <xf numFmtId="0" fontId="11" fillId="11" borderId="10" xfId="0" applyFont="1" applyFill="1" applyBorder="1" applyAlignment="1" applyProtection="1">
      <alignment vertical="center"/>
      <protection locked="0"/>
    </xf>
    <xf numFmtId="0" fontId="11" fillId="11" borderId="1" xfId="0" applyFont="1" applyFill="1" applyBorder="1" applyAlignment="1" applyProtection="1">
      <alignment horizontal="left" vertical="top" wrapText="1"/>
      <protection locked="0"/>
    </xf>
    <xf numFmtId="0" fontId="10" fillId="0" borderId="0" xfId="0" applyNumberFormat="1" applyFont="1" applyFill="1" applyBorder="1" applyAlignment="1" applyProtection="1">
      <alignment horizontal="center" vertical="center" wrapText="1"/>
      <protection locked="0"/>
    </xf>
    <xf numFmtId="0" fontId="10" fillId="0" borderId="0" xfId="0" applyNumberFormat="1" applyFont="1" applyFill="1" applyBorder="1" applyProtection="1">
      <protection locked="0"/>
    </xf>
    <xf numFmtId="0" fontId="10" fillId="4" borderId="1" xfId="0" applyFont="1" applyFill="1" applyBorder="1" applyAlignment="1" applyProtection="1">
      <alignment horizontal="center" vertical="center" wrapText="1"/>
      <protection locked="0"/>
    </xf>
    <xf numFmtId="0" fontId="12" fillId="4" borderId="1" xfId="0" applyNumberFormat="1" applyFont="1" applyFill="1" applyBorder="1" applyAlignment="1" applyProtection="1">
      <alignment horizontal="center"/>
      <protection locked="0"/>
    </xf>
    <xf numFmtId="0" fontId="6" fillId="17" borderId="1" xfId="0" applyNumberFormat="1" applyFont="1" applyFill="1" applyBorder="1" applyAlignment="1" applyProtection="1">
      <alignment wrapText="1"/>
      <protection locked="0"/>
    </xf>
    <xf numFmtId="0" fontId="41" fillId="17" borderId="1" xfId="0" applyNumberFormat="1" applyFont="1" applyFill="1" applyBorder="1" applyAlignment="1" applyProtection="1">
      <alignment horizontal="left" vertical="top" wrapText="1"/>
      <protection locked="0"/>
    </xf>
    <xf numFmtId="0" fontId="10" fillId="0" borderId="1" xfId="1" applyNumberFormat="1" applyFont="1" applyFill="1" applyBorder="1" applyProtection="1">
      <protection locked="0"/>
    </xf>
    <xf numFmtId="0" fontId="10" fillId="0" borderId="1" xfId="0" applyNumberFormat="1" applyFont="1" applyFill="1" applyBorder="1" applyProtection="1">
      <protection locked="0"/>
    </xf>
    <xf numFmtId="0" fontId="10" fillId="17" borderId="1" xfId="0" applyNumberFormat="1" applyFont="1" applyFill="1" applyBorder="1" applyAlignment="1" applyProtection="1">
      <alignment horizontal="left" vertical="top" wrapText="1"/>
      <protection locked="0"/>
    </xf>
    <xf numFmtId="0" fontId="41" fillId="17" borderId="1" xfId="0" applyNumberFormat="1" applyFont="1" applyFill="1" applyBorder="1" applyAlignment="1" applyProtection="1">
      <alignment horizontal="left" vertical="center" wrapText="1"/>
      <protection locked="0"/>
    </xf>
    <xf numFmtId="0" fontId="6" fillId="17" borderId="1" xfId="0" applyNumberFormat="1" applyFont="1" applyFill="1" applyBorder="1" applyAlignment="1" applyProtection="1">
      <alignment vertical="top" wrapText="1"/>
      <protection locked="0"/>
    </xf>
    <xf numFmtId="0" fontId="10" fillId="17" borderId="1" xfId="0" applyNumberFormat="1" applyFont="1" applyFill="1" applyBorder="1" applyAlignment="1" applyProtection="1">
      <alignment wrapText="1"/>
      <protection locked="0"/>
    </xf>
    <xf numFmtId="0" fontId="8" fillId="11" borderId="1" xfId="0" applyNumberFormat="1" applyFont="1" applyFill="1" applyBorder="1" applyAlignment="1" applyProtection="1">
      <alignment wrapText="1"/>
      <protection locked="0"/>
    </xf>
    <xf numFmtId="0" fontId="41" fillId="11" borderId="1" xfId="0" applyNumberFormat="1" applyFont="1" applyFill="1" applyBorder="1" applyAlignment="1" applyProtection="1">
      <alignment horizontal="left" vertical="top" wrapText="1"/>
      <protection locked="0"/>
    </xf>
    <xf numFmtId="0" fontId="10" fillId="11" borderId="1" xfId="0" applyNumberFormat="1" applyFont="1" applyFill="1" applyBorder="1" applyAlignment="1" applyProtection="1">
      <alignment horizontal="left" vertical="top" wrapText="1"/>
      <protection locked="0"/>
    </xf>
    <xf numFmtId="0" fontId="6" fillId="11" borderId="1" xfId="0" applyNumberFormat="1" applyFont="1" applyFill="1" applyBorder="1" applyAlignment="1" applyProtection="1">
      <alignment wrapText="1"/>
      <protection locked="0"/>
    </xf>
    <xf numFmtId="0" fontId="10" fillId="17" borderId="1" xfId="0" applyNumberFormat="1" applyFont="1" applyFill="1" applyBorder="1" applyAlignment="1" applyProtection="1">
      <alignment horizontal="left" vertical="center" wrapText="1"/>
      <protection locked="0"/>
    </xf>
    <xf numFmtId="0" fontId="10" fillId="17" borderId="1" xfId="0" applyNumberFormat="1" applyFont="1" applyFill="1" applyBorder="1" applyAlignment="1" applyProtection="1">
      <alignment horizontal="left" vertical="center"/>
      <protection locked="0"/>
    </xf>
    <xf numFmtId="0" fontId="10" fillId="0" borderId="0" xfId="0" applyFont="1" applyAlignment="1" applyProtection="1">
      <alignment horizontal="left"/>
      <protection locked="0"/>
    </xf>
    <xf numFmtId="0" fontId="10" fillId="0" borderId="0" xfId="0" applyFont="1" applyFill="1" applyBorder="1" applyAlignment="1" applyProtection="1">
      <alignment horizontal="center" vertical="center" wrapText="1"/>
      <protection locked="0"/>
    </xf>
    <xf numFmtId="0" fontId="10" fillId="0" borderId="0" xfId="0" applyFont="1" applyFill="1" applyBorder="1" applyProtection="1">
      <protection locked="0"/>
    </xf>
    <xf numFmtId="0" fontId="10" fillId="0" borderId="1" xfId="0"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protection locked="0"/>
    </xf>
    <xf numFmtId="3" fontId="10" fillId="0" borderId="1" xfId="1" applyNumberFormat="1" applyFont="1" applyFill="1" applyBorder="1" applyProtection="1">
      <protection locked="0"/>
    </xf>
    <xf numFmtId="0" fontId="8" fillId="17" borderId="1" xfId="0" applyNumberFormat="1" applyFont="1" applyFill="1" applyBorder="1" applyAlignment="1" applyProtection="1">
      <alignment wrapText="1"/>
      <protection locked="0"/>
    </xf>
    <xf numFmtId="0" fontId="8" fillId="11" borderId="1" xfId="0" applyNumberFormat="1" applyFont="1" applyFill="1" applyBorder="1" applyAlignment="1" applyProtection="1">
      <alignment horizontal="left" vertical="center"/>
      <protection locked="0"/>
    </xf>
    <xf numFmtId="0" fontId="0" fillId="0" borderId="1" xfId="0" applyBorder="1" applyAlignment="1" applyProtection="1">
      <alignment wrapText="1"/>
    </xf>
    <xf numFmtId="0" fontId="0" fillId="11" borderId="1" xfId="0" applyFill="1" applyBorder="1" applyAlignment="1" applyProtection="1">
      <alignment wrapText="1"/>
      <protection locked="0"/>
    </xf>
    <xf numFmtId="9" fontId="0" fillId="11" borderId="1" xfId="0" applyNumberFormat="1" applyFill="1" applyBorder="1" applyAlignment="1" applyProtection="1">
      <alignment wrapText="1"/>
      <protection locked="0"/>
    </xf>
    <xf numFmtId="0" fontId="11" fillId="11" borderId="1" xfId="0" applyFont="1" applyFill="1" applyBorder="1" applyAlignment="1">
      <alignment horizontal="left" vertical="center" wrapText="1"/>
    </xf>
    <xf numFmtId="0" fontId="11" fillId="11" borderId="1" xfId="0" applyFont="1" applyFill="1" applyBorder="1" applyAlignment="1">
      <alignment horizontal="center"/>
    </xf>
    <xf numFmtId="0" fontId="7" fillId="8" borderId="0" xfId="2" applyFont="1" applyFill="1" applyBorder="1" applyAlignment="1">
      <alignment horizontal="left" wrapText="1"/>
    </xf>
    <xf numFmtId="0" fontId="3" fillId="8" borderId="0" xfId="2" applyFont="1" applyFill="1" applyBorder="1" applyAlignment="1">
      <alignment horizontal="left"/>
    </xf>
    <xf numFmtId="0" fontId="6" fillId="8" borderId="1" xfId="2" applyFont="1" applyFill="1" applyBorder="1" applyAlignment="1">
      <alignment horizontal="left" wrapText="1"/>
    </xf>
    <xf numFmtId="0" fontId="2" fillId="8" borderId="1" xfId="2" applyFont="1" applyFill="1" applyBorder="1" applyAlignment="1">
      <alignment horizontal="left" wrapText="1"/>
    </xf>
    <xf numFmtId="0" fontId="34" fillId="8" borderId="12" xfId="0" applyFont="1" applyFill="1" applyBorder="1" applyAlignment="1">
      <alignment horizontal="center"/>
    </xf>
    <xf numFmtId="0" fontId="34" fillId="8" borderId="7" xfId="0" applyFont="1" applyFill="1" applyBorder="1" applyAlignment="1">
      <alignment horizontal="center"/>
    </xf>
    <xf numFmtId="0" fontId="16" fillId="8" borderId="12" xfId="0" applyFont="1" applyFill="1" applyBorder="1" applyAlignment="1">
      <alignment horizontal="center"/>
    </xf>
    <xf numFmtId="0" fontId="16" fillId="8" borderId="8" xfId="0" applyFont="1" applyFill="1" applyBorder="1" applyAlignment="1">
      <alignment horizontal="center"/>
    </xf>
    <xf numFmtId="0" fontId="16" fillId="8" borderId="7" xfId="0" applyFont="1" applyFill="1" applyBorder="1" applyAlignment="1">
      <alignment horizontal="center"/>
    </xf>
    <xf numFmtId="0" fontId="0" fillId="0" borderId="0" xfId="0" applyAlignment="1">
      <alignment horizontal="center"/>
    </xf>
    <xf numFmtId="0" fontId="0" fillId="0" borderId="8" xfId="0" applyBorder="1" applyAlignment="1">
      <alignment wrapText="1"/>
    </xf>
    <xf numFmtId="0" fontId="0" fillId="0" borderId="0" xfId="0" applyAlignment="1">
      <alignment wrapText="1"/>
    </xf>
    <xf numFmtId="0" fontId="20" fillId="8" borderId="9" xfId="0" applyFont="1" applyFill="1" applyBorder="1" applyAlignment="1">
      <alignment horizontal="center"/>
    </xf>
    <xf numFmtId="0" fontId="20" fillId="8" borderId="14" xfId="0" applyFont="1" applyFill="1" applyBorder="1" applyAlignment="1">
      <alignment horizontal="center"/>
    </xf>
    <xf numFmtId="0" fontId="20" fillId="8" borderId="5" xfId="0" applyFont="1" applyFill="1" applyBorder="1" applyAlignment="1">
      <alignment horizontal="center"/>
    </xf>
    <xf numFmtId="0" fontId="20" fillId="8" borderId="13" xfId="0" applyFont="1" applyFill="1" applyBorder="1" applyAlignment="1">
      <alignment horizontal="center"/>
    </xf>
    <xf numFmtId="0" fontId="20" fillId="8" borderId="0" xfId="0" applyFont="1" applyFill="1" applyBorder="1" applyAlignment="1">
      <alignment horizontal="center"/>
    </xf>
    <xf numFmtId="0" fontId="20" fillId="8" borderId="11" xfId="0" applyFont="1" applyFill="1" applyBorder="1" applyAlignment="1">
      <alignment horizontal="center"/>
    </xf>
    <xf numFmtId="0" fontId="15" fillId="5" borderId="1" xfId="0" applyFont="1" applyFill="1" applyBorder="1" applyAlignment="1">
      <alignment horizontal="center"/>
    </xf>
    <xf numFmtId="0" fontId="15" fillId="4" borderId="1" xfId="0" applyFont="1" applyFill="1" applyBorder="1" applyAlignment="1">
      <alignment horizontal="center"/>
    </xf>
    <xf numFmtId="0" fontId="14" fillId="0" borderId="0" xfId="0" applyFont="1" applyFill="1" applyAlignment="1">
      <alignment horizontal="left"/>
    </xf>
    <xf numFmtId="0" fontId="10" fillId="11" borderId="1" xfId="0" applyFont="1" applyFill="1" applyBorder="1" applyAlignment="1">
      <alignment horizontal="left" vertical="center" wrapText="1"/>
    </xf>
    <xf numFmtId="0" fontId="10" fillId="11" borderId="10" xfId="0" applyFont="1" applyFill="1" applyBorder="1" applyAlignment="1">
      <alignment horizontal="left" vertical="center" wrapText="1"/>
    </xf>
    <xf numFmtId="0" fontId="10" fillId="11" borderId="2" xfId="0" applyFont="1" applyFill="1" applyBorder="1" applyAlignment="1">
      <alignment horizontal="left" vertical="center" wrapText="1"/>
    </xf>
    <xf numFmtId="0" fontId="10" fillId="11" borderId="3" xfId="0" applyFont="1" applyFill="1" applyBorder="1" applyAlignment="1">
      <alignment horizontal="left" vertical="center" wrapText="1"/>
    </xf>
    <xf numFmtId="0" fontId="23" fillId="0" borderId="10" xfId="0" applyFont="1" applyBorder="1" applyAlignment="1" applyProtection="1">
      <alignment horizontal="center"/>
      <protection locked="0"/>
    </xf>
    <xf numFmtId="0" fontId="23" fillId="0" borderId="2" xfId="0" applyFont="1" applyBorder="1" applyAlignment="1" applyProtection="1">
      <alignment horizontal="center"/>
      <protection locked="0"/>
    </xf>
    <xf numFmtId="0" fontId="23" fillId="0" borderId="3" xfId="0" applyFont="1" applyBorder="1" applyAlignment="1" applyProtection="1">
      <alignment horizontal="center"/>
      <protection locked="0"/>
    </xf>
    <xf numFmtId="0" fontId="11" fillId="12" borderId="1" xfId="0" applyFont="1" applyFill="1" applyBorder="1" applyAlignment="1">
      <alignment horizontal="center" wrapText="1"/>
    </xf>
    <xf numFmtId="0" fontId="10" fillId="11" borderId="10" xfId="0" applyFont="1" applyFill="1" applyBorder="1" applyAlignment="1" applyProtection="1">
      <alignment horizontal="left" vertical="center" wrapText="1"/>
      <protection locked="0"/>
    </xf>
    <xf numFmtId="0" fontId="10" fillId="11" borderId="2" xfId="0" applyFont="1" applyFill="1" applyBorder="1" applyAlignment="1" applyProtection="1">
      <alignment horizontal="left" vertical="center" wrapText="1"/>
      <protection locked="0"/>
    </xf>
    <xf numFmtId="0" fontId="10" fillId="11" borderId="3" xfId="0" applyFont="1" applyFill="1" applyBorder="1" applyAlignment="1" applyProtection="1">
      <alignment horizontal="left" vertical="center" wrapText="1"/>
      <protection locked="0"/>
    </xf>
    <xf numFmtId="0" fontId="14" fillId="0" borderId="0" xfId="0" applyFont="1" applyFill="1" applyAlignment="1">
      <alignment horizontal="left" wrapText="1"/>
    </xf>
    <xf numFmtId="0" fontId="0" fillId="0" borderId="0" xfId="0" applyAlignment="1">
      <alignment horizontal="left" wrapText="1"/>
    </xf>
    <xf numFmtId="0" fontId="11" fillId="5" borderId="1" xfId="0" applyFont="1" applyFill="1" applyBorder="1" applyAlignment="1">
      <alignment horizontal="center" wrapText="1"/>
    </xf>
    <xf numFmtId="0" fontId="17" fillId="11" borderId="1" xfId="0" applyFont="1" applyFill="1" applyBorder="1" applyAlignment="1" applyProtection="1">
      <alignment horizontal="left" vertical="center" wrapText="1"/>
      <protection locked="0"/>
    </xf>
    <xf numFmtId="0" fontId="10" fillId="11" borderId="1" xfId="0" applyFont="1" applyFill="1" applyBorder="1" applyAlignment="1" applyProtection="1">
      <alignment horizontal="left" vertical="center" wrapText="1"/>
      <protection locked="0"/>
    </xf>
    <xf numFmtId="0" fontId="11" fillId="5" borderId="6" xfId="0" applyFont="1" applyFill="1" applyBorder="1" applyAlignment="1" applyProtection="1">
      <alignment horizontal="center" wrapText="1"/>
      <protection locked="0"/>
    </xf>
    <xf numFmtId="0" fontId="11" fillId="5" borderId="4" xfId="0" applyFont="1" applyFill="1" applyBorder="1" applyAlignment="1" applyProtection="1">
      <alignment horizontal="center" wrapText="1"/>
      <protection locked="0"/>
    </xf>
    <xf numFmtId="0" fontId="11" fillId="12" borderId="6" xfId="0" applyFont="1" applyFill="1" applyBorder="1" applyAlignment="1" applyProtection="1">
      <alignment horizontal="center" wrapText="1"/>
      <protection locked="0"/>
    </xf>
    <xf numFmtId="0" fontId="11" fillId="12" borderId="4" xfId="0" applyFont="1" applyFill="1" applyBorder="1" applyAlignment="1" applyProtection="1">
      <alignment horizontal="center" wrapText="1"/>
      <protection locked="0"/>
    </xf>
    <xf numFmtId="0" fontId="11" fillId="11" borderId="6" xfId="0" applyFont="1" applyFill="1" applyBorder="1" applyAlignment="1">
      <alignment horizontal="center" vertical="center"/>
    </xf>
    <xf numFmtId="0" fontId="11" fillId="11" borderId="15" xfId="0" applyFont="1" applyFill="1" applyBorder="1" applyAlignment="1">
      <alignment horizontal="center" vertical="center"/>
    </xf>
    <xf numFmtId="0" fontId="11" fillId="11" borderId="4" xfId="0" applyFont="1" applyFill="1" applyBorder="1" applyAlignment="1">
      <alignment horizontal="center" vertical="center"/>
    </xf>
    <xf numFmtId="0" fontId="19" fillId="0" borderId="0" xfId="0" applyFont="1" applyFill="1" applyAlignment="1">
      <alignment horizontal="left"/>
    </xf>
    <xf numFmtId="0" fontId="10" fillId="11" borderId="1" xfId="0" applyFont="1" applyFill="1" applyBorder="1" applyAlignment="1">
      <alignment horizontal="left"/>
    </xf>
    <xf numFmtId="0" fontId="11" fillId="11" borderId="6" xfId="0" applyFont="1" applyFill="1" applyBorder="1" applyAlignment="1">
      <alignment horizontal="center" vertical="center" wrapText="1"/>
    </xf>
    <xf numFmtId="0" fontId="11" fillId="11" borderId="15"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23" fillId="2" borderId="1" xfId="0" applyNumberFormat="1" applyFont="1" applyFill="1" applyBorder="1" applyAlignment="1" applyProtection="1">
      <alignment horizontal="left" vertical="center"/>
      <protection locked="0"/>
    </xf>
    <xf numFmtId="0" fontId="27" fillId="0" borderId="1" xfId="0" applyNumberFormat="1" applyFont="1" applyBorder="1" applyAlignment="1" applyProtection="1">
      <protection locked="0"/>
    </xf>
    <xf numFmtId="0" fontId="21" fillId="15" borderId="1" xfId="0" applyFont="1" applyFill="1" applyBorder="1" applyAlignment="1" applyProtection="1">
      <alignment horizontal="left" vertical="center"/>
    </xf>
    <xf numFmtId="0" fontId="0" fillId="15" borderId="1" xfId="0" applyFill="1" applyBorder="1" applyAlignment="1" applyProtection="1"/>
    <xf numFmtId="0" fontId="11" fillId="2" borderId="1" xfId="0" applyNumberFormat="1" applyFont="1" applyFill="1" applyBorder="1" applyAlignment="1" applyProtection="1">
      <alignment horizontal="left" vertical="center"/>
      <protection locked="0"/>
    </xf>
    <xf numFmtId="0" fontId="0" fillId="0" borderId="1" xfId="0" applyNumberFormat="1" applyBorder="1" applyAlignment="1" applyProtection="1">
      <protection locked="0"/>
    </xf>
    <xf numFmtId="0" fontId="10" fillId="0" borderId="1" xfId="0" applyNumberFormat="1" applyFont="1" applyBorder="1" applyAlignment="1" applyProtection="1">
      <protection locked="0"/>
    </xf>
    <xf numFmtId="0" fontId="17" fillId="11" borderId="12" xfId="0" applyFont="1" applyFill="1" applyBorder="1" applyAlignment="1" applyProtection="1">
      <alignment horizontal="left" vertical="top" wrapText="1"/>
      <protection locked="0"/>
    </xf>
    <xf numFmtId="0" fontId="10" fillId="11" borderId="8" xfId="0" applyFont="1" applyFill="1" applyBorder="1" applyAlignment="1" applyProtection="1">
      <alignment horizontal="left" vertical="top" wrapText="1"/>
      <protection locked="0"/>
    </xf>
    <xf numFmtId="0" fontId="0" fillId="11" borderId="8" xfId="0" applyFill="1" applyBorder="1" applyAlignment="1" applyProtection="1">
      <alignment horizontal="left" vertical="top"/>
      <protection locked="0"/>
    </xf>
    <xf numFmtId="0" fontId="0" fillId="11" borderId="7" xfId="0" applyFill="1" applyBorder="1" applyAlignment="1" applyProtection="1">
      <alignment horizontal="left" vertical="top"/>
      <protection locked="0"/>
    </xf>
    <xf numFmtId="0" fontId="10" fillId="11" borderId="9" xfId="0" applyFont="1" applyFill="1" applyBorder="1" applyAlignment="1" applyProtection="1">
      <alignment horizontal="left" vertical="top" wrapText="1"/>
      <protection locked="0"/>
    </xf>
    <xf numFmtId="0" fontId="10" fillId="11" borderId="14" xfId="0" applyFont="1" applyFill="1" applyBorder="1" applyAlignment="1" applyProtection="1">
      <alignment horizontal="left" vertical="top" wrapText="1"/>
      <protection locked="0"/>
    </xf>
    <xf numFmtId="0" fontId="0" fillId="11" borderId="14" xfId="0" applyFill="1" applyBorder="1" applyAlignment="1" applyProtection="1">
      <alignment horizontal="left" vertical="top"/>
      <protection locked="0"/>
    </xf>
    <xf numFmtId="0" fontId="0" fillId="11" borderId="5" xfId="0" applyFill="1" applyBorder="1" applyAlignment="1" applyProtection="1">
      <alignment horizontal="left" vertical="top"/>
      <protection locked="0"/>
    </xf>
    <xf numFmtId="0" fontId="36" fillId="5" borderId="1"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wrapText="1"/>
      <protection locked="0"/>
    </xf>
    <xf numFmtId="0" fontId="13" fillId="5" borderId="1" xfId="0" applyFont="1" applyFill="1" applyBorder="1" applyAlignment="1" applyProtection="1">
      <alignment horizontal="center"/>
      <protection locked="0"/>
    </xf>
    <xf numFmtId="0" fontId="10" fillId="11" borderId="1" xfId="0" applyFont="1" applyFill="1" applyBorder="1" applyAlignment="1" applyProtection="1">
      <alignment horizontal="left" vertical="top" wrapText="1"/>
      <protection locked="0"/>
    </xf>
    <xf numFmtId="0" fontId="36" fillId="5" borderId="10" xfId="0" applyFont="1" applyFill="1" applyBorder="1" applyAlignment="1" applyProtection="1">
      <alignment horizontal="center" vertical="center" wrapText="1"/>
      <protection locked="0"/>
    </xf>
    <xf numFmtId="0" fontId="36" fillId="5" borderId="2" xfId="0" applyFont="1" applyFill="1" applyBorder="1" applyAlignment="1" applyProtection="1">
      <alignment horizontal="center" vertical="center" wrapText="1"/>
      <protection locked="0"/>
    </xf>
    <xf numFmtId="0" fontId="36" fillId="5" borderId="3"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wrapText="1"/>
      <protection locked="0"/>
    </xf>
    <xf numFmtId="0" fontId="23" fillId="2" borderId="1" xfId="0" applyNumberFormat="1" applyFont="1" applyFill="1" applyBorder="1" applyAlignment="1" applyProtection="1">
      <alignment horizontal="left" vertical="center" wrapText="1"/>
      <protection locked="0"/>
    </xf>
    <xf numFmtId="0" fontId="12" fillId="5" borderId="10" xfId="0" applyFont="1" applyFill="1" applyBorder="1" applyAlignment="1" applyProtection="1">
      <alignment horizontal="center" wrapText="1"/>
      <protection locked="0"/>
    </xf>
    <xf numFmtId="0" fontId="12" fillId="5" borderId="3" xfId="0" applyFont="1" applyFill="1" applyBorder="1" applyAlignment="1" applyProtection="1">
      <alignment horizontal="center" wrapText="1"/>
      <protection locked="0"/>
    </xf>
    <xf numFmtId="0" fontId="11" fillId="2" borderId="1" xfId="0" applyFont="1" applyFill="1" applyBorder="1" applyAlignment="1" applyProtection="1">
      <alignment horizontal="left" vertical="center"/>
      <protection locked="0"/>
    </xf>
    <xf numFmtId="0" fontId="0" fillId="0" borderId="1" xfId="0" applyBorder="1" applyAlignment="1" applyProtection="1">
      <protection locked="0"/>
    </xf>
    <xf numFmtId="0" fontId="11" fillId="5" borderId="6"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21" fillId="10" borderId="1" xfId="0" applyNumberFormat="1" applyFont="1" applyFill="1" applyBorder="1" applyAlignment="1" applyProtection="1">
      <alignment horizontal="left" wrapText="1"/>
      <protection locked="0"/>
    </xf>
    <xf numFmtId="0" fontId="23" fillId="9" borderId="1" xfId="0" applyNumberFormat="1" applyFont="1" applyFill="1" applyBorder="1" applyAlignment="1" applyProtection="1">
      <alignment horizontal="left"/>
    </xf>
    <xf numFmtId="0" fontId="0" fillId="0" borderId="1" xfId="0" applyNumberFormat="1" applyBorder="1" applyAlignment="1" applyProtection="1"/>
    <xf numFmtId="0" fontId="5" fillId="10" borderId="1" xfId="0" applyNumberFormat="1" applyFont="1" applyFill="1" applyBorder="1" applyAlignment="1" applyProtection="1">
      <alignment horizontal="left"/>
      <protection locked="0"/>
    </xf>
    <xf numFmtId="0" fontId="11" fillId="10" borderId="1" xfId="0" applyNumberFormat="1" applyFont="1" applyFill="1" applyBorder="1" applyAlignment="1" applyProtection="1">
      <alignment horizontal="left" wrapText="1"/>
      <protection locked="0"/>
    </xf>
    <xf numFmtId="0" fontId="11" fillId="4" borderId="1" xfId="0" applyNumberFormat="1" applyFont="1" applyFill="1" applyBorder="1" applyAlignment="1" applyProtection="1">
      <alignment horizontal="center" wrapText="1"/>
      <protection locked="0"/>
    </xf>
    <xf numFmtId="0" fontId="12" fillId="4" borderId="10" xfId="0" applyFont="1" applyFill="1" applyBorder="1" applyAlignment="1" applyProtection="1">
      <alignment horizontal="center" wrapText="1"/>
      <protection locked="0"/>
    </xf>
    <xf numFmtId="0" fontId="12" fillId="4" borderId="3" xfId="0" applyFont="1" applyFill="1" applyBorder="1" applyAlignment="1" applyProtection="1">
      <alignment horizontal="center" wrapText="1"/>
      <protection locked="0"/>
    </xf>
    <xf numFmtId="0" fontId="11" fillId="4" borderId="1" xfId="0" applyFont="1" applyFill="1" applyBorder="1" applyAlignment="1" applyProtection="1">
      <alignment horizontal="center" wrapText="1"/>
      <protection locked="0"/>
    </xf>
    <xf numFmtId="0" fontId="36" fillId="4" borderId="10" xfId="0" applyFont="1" applyFill="1" applyBorder="1" applyAlignment="1" applyProtection="1">
      <alignment horizontal="center" vertical="center" wrapText="1"/>
      <protection locked="0"/>
    </xf>
    <xf numFmtId="0" fontId="36" fillId="4" borderId="3" xfId="0" applyFont="1" applyFill="1" applyBorder="1" applyAlignment="1" applyProtection="1">
      <alignment horizontal="center" vertical="center" wrapText="1"/>
      <protection locked="0"/>
    </xf>
    <xf numFmtId="0" fontId="13" fillId="4" borderId="10" xfId="0" applyFont="1" applyFill="1" applyBorder="1" applyAlignment="1" applyProtection="1">
      <alignment horizontal="center" wrapText="1"/>
      <protection locked="0"/>
    </xf>
    <xf numFmtId="0" fontId="13" fillId="4" borderId="3" xfId="0" applyFont="1" applyFill="1" applyBorder="1" applyAlignment="1" applyProtection="1">
      <alignment horizontal="center"/>
      <protection locked="0"/>
    </xf>
    <xf numFmtId="0" fontId="36" fillId="4" borderId="2" xfId="0" applyFont="1" applyFill="1" applyBorder="1" applyAlignment="1" applyProtection="1">
      <alignment horizontal="center" vertical="center" wrapText="1"/>
      <protection locked="0"/>
    </xf>
    <xf numFmtId="0" fontId="21" fillId="6" borderId="1"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protection locked="0"/>
    </xf>
    <xf numFmtId="0" fontId="10" fillId="11" borderId="10" xfId="0" applyFont="1" applyFill="1" applyBorder="1" applyAlignment="1" applyProtection="1">
      <alignment horizontal="left" vertical="top" wrapText="1"/>
      <protection locked="0"/>
    </xf>
    <xf numFmtId="0" fontId="10" fillId="11" borderId="2" xfId="0" applyFont="1" applyFill="1" applyBorder="1" applyAlignment="1" applyProtection="1">
      <alignment horizontal="left" vertical="top" wrapText="1"/>
      <protection locked="0"/>
    </xf>
    <xf numFmtId="0" fontId="10" fillId="11" borderId="3" xfId="0" applyFont="1" applyFill="1" applyBorder="1" applyAlignment="1" applyProtection="1">
      <alignment horizontal="left" vertical="top" wrapText="1"/>
      <protection locked="0"/>
    </xf>
    <xf numFmtId="0" fontId="13" fillId="5" borderId="10" xfId="0" applyFont="1" applyFill="1" applyBorder="1" applyAlignment="1" applyProtection="1">
      <alignment horizontal="center" wrapText="1"/>
      <protection locked="0"/>
    </xf>
    <xf numFmtId="0" fontId="13" fillId="5" borderId="3" xfId="0" applyFont="1" applyFill="1" applyBorder="1" applyAlignment="1" applyProtection="1">
      <alignment horizontal="center" wrapText="1"/>
      <protection locked="0"/>
    </xf>
    <xf numFmtId="0" fontId="13" fillId="5" borderId="1" xfId="0" applyNumberFormat="1" applyFont="1" applyFill="1" applyBorder="1" applyAlignment="1" applyProtection="1">
      <alignment horizontal="center" wrapText="1"/>
      <protection locked="0"/>
    </xf>
    <xf numFmtId="0" fontId="14" fillId="5" borderId="1" xfId="0" applyFont="1" applyFill="1" applyBorder="1" applyAlignment="1" applyProtection="1">
      <alignment horizontal="center" wrapText="1"/>
      <protection locked="0"/>
    </xf>
    <xf numFmtId="0" fontId="11" fillId="3" borderId="1" xfId="0" applyFont="1" applyFill="1" applyBorder="1" applyAlignment="1" applyProtection="1">
      <alignment horizontal="left" vertical="center" wrapText="1"/>
      <protection locked="0"/>
    </xf>
    <xf numFmtId="0" fontId="21" fillId="7" borderId="10" xfId="0" applyFont="1" applyFill="1" applyBorder="1" applyAlignment="1" applyProtection="1">
      <alignment horizontal="left" vertical="center" wrapText="1"/>
    </xf>
    <xf numFmtId="0" fontId="21" fillId="7" borderId="2" xfId="0" applyFont="1" applyFill="1" applyBorder="1" applyAlignment="1" applyProtection="1">
      <alignment horizontal="left" vertical="center" wrapText="1"/>
    </xf>
    <xf numFmtId="0" fontId="21" fillId="7" borderId="1" xfId="0" applyFont="1" applyFill="1" applyBorder="1" applyAlignment="1" applyProtection="1">
      <alignment horizontal="left" vertical="center" wrapText="1"/>
    </xf>
    <xf numFmtId="0" fontId="21" fillId="7" borderId="3" xfId="0" applyFont="1" applyFill="1" applyBorder="1" applyAlignment="1" applyProtection="1">
      <alignment horizontal="left" vertical="center" wrapText="1"/>
    </xf>
    <xf numFmtId="0" fontId="13" fillId="4" borderId="10" xfId="0" applyNumberFormat="1" applyFont="1" applyFill="1" applyBorder="1" applyAlignment="1" applyProtection="1">
      <alignment horizontal="center" vertical="top" wrapText="1"/>
      <protection locked="0"/>
    </xf>
    <xf numFmtId="0" fontId="13" fillId="4" borderId="3" xfId="0" applyNumberFormat="1" applyFont="1" applyFill="1" applyBorder="1" applyAlignment="1" applyProtection="1">
      <alignment horizontal="center" vertical="top" wrapText="1"/>
      <protection locked="0"/>
    </xf>
    <xf numFmtId="0" fontId="14" fillId="4" borderId="1" xfId="0" applyFont="1" applyFill="1" applyBorder="1" applyAlignment="1" applyProtection="1">
      <alignment horizontal="center" vertical="top" wrapText="1"/>
      <protection locked="0"/>
    </xf>
    <xf numFmtId="0" fontId="11" fillId="3" borderId="10"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left" vertical="center" wrapText="1"/>
      <protection locked="0"/>
    </xf>
    <xf numFmtId="0" fontId="11" fillId="3" borderId="3" xfId="0" applyFont="1" applyFill="1" applyBorder="1" applyAlignment="1" applyProtection="1">
      <alignment horizontal="left" vertical="center" wrapText="1"/>
      <protection locked="0"/>
    </xf>
    <xf numFmtId="0" fontId="44" fillId="11" borderId="10" xfId="0" applyFont="1" applyFill="1" applyBorder="1" applyAlignment="1" applyProtection="1">
      <alignment vertical="top" wrapText="1"/>
      <protection locked="0"/>
    </xf>
    <xf numFmtId="0" fontId="44" fillId="11" borderId="2" xfId="0" applyFont="1" applyFill="1" applyBorder="1" applyAlignment="1" applyProtection="1">
      <alignment vertical="top" wrapText="1"/>
      <protection locked="0"/>
    </xf>
    <xf numFmtId="0" fontId="44" fillId="11" borderId="3" xfId="0" applyFont="1" applyFill="1" applyBorder="1" applyAlignment="1" applyProtection="1">
      <alignment vertical="top" wrapText="1"/>
      <protection locked="0"/>
    </xf>
    <xf numFmtId="0" fontId="10" fillId="8" borderId="10" xfId="0" applyFont="1" applyFill="1" applyBorder="1" applyAlignment="1">
      <alignment horizontal="left" vertical="center" wrapText="1"/>
    </xf>
    <xf numFmtId="0" fontId="10" fillId="8" borderId="2" xfId="0" applyFont="1" applyFill="1" applyBorder="1" applyAlignment="1">
      <alignment horizontal="left" vertical="center" wrapText="1"/>
    </xf>
    <xf numFmtId="0" fontId="10" fillId="8" borderId="3" xfId="0" applyFont="1" applyFill="1" applyBorder="1" applyAlignment="1">
      <alignment horizontal="left" vertical="center" wrapText="1"/>
    </xf>
    <xf numFmtId="0" fontId="11" fillId="5" borderId="6" xfId="0" applyFont="1" applyFill="1" applyBorder="1" applyAlignment="1">
      <alignment horizontal="center" wrapText="1"/>
    </xf>
    <xf numFmtId="0" fontId="11" fillId="5" borderId="4" xfId="0" applyFont="1" applyFill="1" applyBorder="1" applyAlignment="1">
      <alignment horizontal="center" wrapText="1"/>
    </xf>
    <xf numFmtId="0" fontId="11" fillId="5" borderId="10" xfId="0" applyFont="1" applyFill="1" applyBorder="1" applyAlignment="1">
      <alignment horizontal="center" wrapText="1"/>
    </xf>
    <xf numFmtId="0" fontId="11" fillId="5" borderId="3" xfId="0" applyFont="1" applyFill="1" applyBorder="1" applyAlignment="1">
      <alignment horizontal="center" wrapText="1"/>
    </xf>
    <xf numFmtId="0" fontId="10" fillId="8" borderId="10" xfId="0" applyFont="1" applyFill="1" applyBorder="1" applyAlignment="1">
      <alignment horizontal="left" vertical="top" wrapText="1"/>
    </xf>
    <xf numFmtId="0" fontId="10" fillId="8" borderId="2" xfId="0" applyFont="1" applyFill="1" applyBorder="1" applyAlignment="1">
      <alignment horizontal="left" vertical="top" wrapText="1"/>
    </xf>
    <xf numFmtId="0" fontId="10" fillId="8" borderId="3" xfId="0" applyFont="1" applyFill="1" applyBorder="1" applyAlignment="1">
      <alignment horizontal="left" vertical="top" wrapText="1"/>
    </xf>
    <xf numFmtId="0" fontId="10" fillId="8" borderId="12" xfId="0" applyFont="1" applyFill="1" applyBorder="1" applyAlignment="1">
      <alignment horizontal="left" vertical="center" wrapText="1"/>
    </xf>
    <xf numFmtId="0" fontId="10" fillId="8" borderId="8" xfId="0" applyFont="1" applyFill="1" applyBorder="1" applyAlignment="1">
      <alignment horizontal="left" vertical="center" wrapText="1"/>
    </xf>
    <xf numFmtId="0" fontId="10" fillId="8" borderId="7" xfId="0" applyFont="1" applyFill="1" applyBorder="1" applyAlignment="1">
      <alignment horizontal="left" vertical="center" wrapText="1"/>
    </xf>
    <xf numFmtId="0" fontId="10" fillId="8" borderId="9" xfId="0" applyFont="1" applyFill="1" applyBorder="1" applyAlignment="1">
      <alignment horizontal="left" vertical="center" wrapText="1"/>
    </xf>
    <xf numFmtId="0" fontId="10" fillId="8" borderId="14" xfId="0" applyFont="1" applyFill="1" applyBorder="1" applyAlignment="1">
      <alignment horizontal="left" vertical="center" wrapText="1"/>
    </xf>
    <xf numFmtId="0" fontId="10" fillId="8" borderId="5" xfId="0" applyFont="1" applyFill="1" applyBorder="1" applyAlignment="1">
      <alignment horizontal="left" vertical="center" wrapText="1"/>
    </xf>
    <xf numFmtId="0" fontId="11" fillId="4" borderId="6" xfId="0" applyFont="1" applyFill="1" applyBorder="1" applyAlignment="1">
      <alignment horizontal="center" wrapText="1"/>
    </xf>
    <xf numFmtId="0" fontId="11" fillId="4" borderId="4" xfId="0" applyFont="1" applyFill="1" applyBorder="1" applyAlignment="1">
      <alignment horizontal="center" wrapText="1"/>
    </xf>
    <xf numFmtId="0" fontId="11" fillId="4" borderId="10" xfId="0" applyFont="1" applyFill="1" applyBorder="1" applyAlignment="1">
      <alignment horizontal="center" wrapText="1"/>
    </xf>
    <xf numFmtId="0" fontId="11" fillId="4" borderId="3" xfId="0" applyFont="1" applyFill="1" applyBorder="1" applyAlignment="1">
      <alignment horizontal="center" wrapText="1"/>
    </xf>
    <xf numFmtId="0" fontId="10" fillId="11" borderId="12" xfId="0" applyFont="1" applyFill="1" applyBorder="1" applyAlignment="1">
      <alignment horizontal="left" vertical="center" wrapText="1"/>
    </xf>
    <xf numFmtId="0" fontId="0" fillId="11" borderId="8" xfId="0" applyFill="1" applyBorder="1" applyAlignment="1">
      <alignment horizontal="left" vertical="center" wrapText="1"/>
    </xf>
    <xf numFmtId="0" fontId="0" fillId="11" borderId="7" xfId="0" applyFill="1" applyBorder="1" applyAlignment="1">
      <alignment horizontal="left" vertical="center" wrapText="1"/>
    </xf>
    <xf numFmtId="0" fontId="0" fillId="11" borderId="9" xfId="0" applyFill="1" applyBorder="1" applyAlignment="1">
      <alignment horizontal="left" vertical="center" wrapText="1"/>
    </xf>
    <xf numFmtId="0" fontId="0" fillId="11" borderId="14" xfId="0" applyFill="1" applyBorder="1" applyAlignment="1">
      <alignment horizontal="left" vertical="center" wrapText="1"/>
    </xf>
    <xf numFmtId="0" fontId="0" fillId="11" borderId="5" xfId="0" applyFill="1" applyBorder="1" applyAlignment="1">
      <alignment horizontal="left" vertical="center" wrapText="1"/>
    </xf>
    <xf numFmtId="0" fontId="10" fillId="11" borderId="10" xfId="0" applyFont="1" applyFill="1" applyBorder="1" applyAlignment="1">
      <alignment horizontal="left" wrapText="1"/>
    </xf>
    <xf numFmtId="0" fontId="10" fillId="11" borderId="2" xfId="0" applyFont="1" applyFill="1" applyBorder="1" applyAlignment="1">
      <alignment horizontal="left" wrapText="1"/>
    </xf>
    <xf numFmtId="0" fontId="10" fillId="11" borderId="3" xfId="0" applyFont="1" applyFill="1" applyBorder="1" applyAlignment="1">
      <alignment horizontal="left" wrapText="1"/>
    </xf>
    <xf numFmtId="0" fontId="11" fillId="11" borderId="6" xfId="0" applyFont="1" applyFill="1" applyBorder="1" applyAlignment="1">
      <alignment horizontal="center" wrapText="1"/>
    </xf>
    <xf numFmtId="0" fontId="11" fillId="11" borderId="4" xfId="0" applyFont="1" applyFill="1" applyBorder="1" applyAlignment="1">
      <alignment horizontal="center" wrapText="1"/>
    </xf>
    <xf numFmtId="0" fontId="12" fillId="5" borderId="1" xfId="0" applyFont="1" applyFill="1" applyBorder="1" applyAlignment="1">
      <alignment horizontal="left" wrapText="1"/>
    </xf>
    <xf numFmtId="0" fontId="12" fillId="4" borderId="1" xfId="0" applyFont="1" applyFill="1" applyBorder="1" applyAlignment="1">
      <alignment horizontal="left" wrapText="1"/>
    </xf>
    <xf numFmtId="0" fontId="11" fillId="11" borderId="10" xfId="0" applyFont="1" applyFill="1" applyBorder="1" applyAlignment="1">
      <alignment horizontal="center" wrapText="1"/>
    </xf>
    <xf numFmtId="0" fontId="11" fillId="11" borderId="3" xfId="0" applyFont="1" applyFill="1" applyBorder="1" applyAlignment="1">
      <alignment horizontal="center" wrapText="1"/>
    </xf>
    <xf numFmtId="0" fontId="5" fillId="5" borderId="1" xfId="0" applyFont="1" applyFill="1" applyBorder="1" applyAlignment="1">
      <alignment horizontal="center" wrapText="1"/>
    </xf>
    <xf numFmtId="0" fontId="11" fillId="11" borderId="1" xfId="0" applyFont="1" applyFill="1" applyBorder="1" applyAlignment="1">
      <alignment horizontal="left" vertical="center" wrapText="1"/>
    </xf>
    <xf numFmtId="0" fontId="10" fillId="11" borderId="8" xfId="0" applyFont="1" applyFill="1" applyBorder="1" applyAlignment="1">
      <alignment horizontal="left" vertical="center" wrapText="1"/>
    </xf>
    <xf numFmtId="0" fontId="10" fillId="11" borderId="7" xfId="0" applyFont="1" applyFill="1" applyBorder="1" applyAlignment="1">
      <alignment horizontal="left" vertical="center" wrapText="1"/>
    </xf>
    <xf numFmtId="0" fontId="10" fillId="11" borderId="13" xfId="0" applyFont="1" applyFill="1" applyBorder="1" applyAlignment="1">
      <alignment horizontal="left" vertical="center" wrapText="1"/>
    </xf>
    <xf numFmtId="0" fontId="10" fillId="11" borderId="0" xfId="0" applyFont="1" applyFill="1" applyBorder="1" applyAlignment="1">
      <alignment horizontal="left" vertical="center" wrapText="1"/>
    </xf>
    <xf numFmtId="0" fontId="10" fillId="11" borderId="11" xfId="0" applyFont="1" applyFill="1" applyBorder="1" applyAlignment="1">
      <alignment horizontal="left" vertical="center" wrapText="1"/>
    </xf>
    <xf numFmtId="0" fontId="10" fillId="11" borderId="9" xfId="0" applyFont="1" applyFill="1" applyBorder="1" applyAlignment="1">
      <alignment horizontal="left" vertical="center" wrapText="1"/>
    </xf>
    <xf numFmtId="0" fontId="10" fillId="11" borderId="14" xfId="0" applyFont="1" applyFill="1" applyBorder="1" applyAlignment="1">
      <alignment horizontal="left" vertical="center" wrapText="1"/>
    </xf>
    <xf numFmtId="0" fontId="10" fillId="11" borderId="5" xfId="0" applyFont="1" applyFill="1" applyBorder="1" applyAlignment="1">
      <alignment horizontal="left" vertical="center" wrapText="1"/>
    </xf>
    <xf numFmtId="0" fontId="11" fillId="4" borderId="1" xfId="0" applyFont="1" applyFill="1" applyBorder="1" applyAlignment="1">
      <alignment horizontal="center" wrapText="1"/>
    </xf>
    <xf numFmtId="0" fontId="40" fillId="2" borderId="1" xfId="0" applyFont="1" applyFill="1" applyBorder="1" applyAlignment="1">
      <alignment horizontal="center"/>
    </xf>
    <xf numFmtId="0" fontId="40" fillId="6" borderId="1" xfId="0" applyFont="1" applyFill="1" applyBorder="1" applyAlignment="1">
      <alignment horizontal="center"/>
    </xf>
    <xf numFmtId="0" fontId="11" fillId="11" borderId="10" xfId="0" applyFont="1" applyFill="1" applyBorder="1" applyAlignment="1">
      <alignment horizontal="left" vertical="center" wrapText="1"/>
    </xf>
    <xf numFmtId="0" fontId="11" fillId="11" borderId="3" xfId="0" applyFont="1" applyFill="1" applyBorder="1" applyAlignment="1">
      <alignment horizontal="left" vertical="center" wrapText="1"/>
    </xf>
    <xf numFmtId="0" fontId="24" fillId="5" borderId="1" xfId="0" applyFont="1" applyFill="1" applyBorder="1" applyAlignment="1">
      <alignment horizontal="center" wrapText="1"/>
    </xf>
    <xf numFmtId="0" fontId="0" fillId="0" borderId="15" xfId="0" applyBorder="1" applyAlignment="1">
      <alignment wrapText="1"/>
    </xf>
    <xf numFmtId="0" fontId="0" fillId="0" borderId="4" xfId="0" applyBorder="1" applyAlignment="1">
      <alignment wrapText="1"/>
    </xf>
    <xf numFmtId="0" fontId="0" fillId="11" borderId="7" xfId="0" applyFont="1" applyFill="1" applyBorder="1" applyAlignment="1">
      <alignment horizontal="left" vertical="center" wrapText="1"/>
    </xf>
    <xf numFmtId="0" fontId="0" fillId="11" borderId="11" xfId="0" applyFont="1" applyFill="1" applyBorder="1" applyAlignment="1">
      <alignment horizontal="left" vertical="center" wrapText="1"/>
    </xf>
    <xf numFmtId="0" fontId="0" fillId="11" borderId="5" xfId="0" applyFont="1" applyFill="1" applyBorder="1" applyAlignment="1">
      <alignment horizontal="left" vertical="center" wrapText="1"/>
    </xf>
    <xf numFmtId="0" fontId="24" fillId="4" borderId="1" xfId="0" applyFont="1" applyFill="1" applyBorder="1" applyAlignment="1">
      <alignment horizontal="center" wrapText="1"/>
    </xf>
    <xf numFmtId="0" fontId="10" fillId="11" borderId="1" xfId="0" applyFont="1" applyFill="1" applyBorder="1" applyAlignment="1">
      <alignment horizontal="left" vertical="top" wrapText="1"/>
    </xf>
    <xf numFmtId="0" fontId="0" fillId="11" borderId="7" xfId="0" applyFont="1" applyFill="1" applyBorder="1" applyAlignment="1">
      <alignment horizontal="left" vertical="center"/>
    </xf>
    <xf numFmtId="0" fontId="0" fillId="11" borderId="11" xfId="0" applyFont="1" applyFill="1" applyBorder="1" applyAlignment="1">
      <alignment horizontal="left" vertical="center"/>
    </xf>
    <xf numFmtId="0" fontId="0" fillId="11" borderId="5" xfId="0" applyFont="1" applyFill="1" applyBorder="1" applyAlignment="1">
      <alignment horizontal="left" vertical="center"/>
    </xf>
    <xf numFmtId="0" fontId="12" fillId="8" borderId="1" xfId="0" applyFont="1" applyFill="1" applyBorder="1" applyAlignment="1">
      <alignment horizontal="center"/>
    </xf>
    <xf numFmtId="0" fontId="5" fillId="8" borderId="1" xfId="0" applyFont="1" applyFill="1" applyBorder="1" applyAlignment="1">
      <alignment horizontal="center"/>
    </xf>
    <xf numFmtId="0" fontId="5" fillId="8" borderId="1" xfId="0" applyFont="1" applyFill="1" applyBorder="1" applyAlignment="1">
      <alignment horizontal="center" wrapText="1"/>
    </xf>
    <xf numFmtId="0" fontId="14" fillId="13" borderId="1" xfId="0" applyFont="1" applyFill="1" applyBorder="1" applyAlignment="1">
      <alignment horizontal="left"/>
    </xf>
    <xf numFmtId="0" fontId="14" fillId="12" borderId="1" xfId="0" applyFont="1" applyFill="1" applyBorder="1" applyAlignment="1">
      <alignment horizontal="left"/>
    </xf>
    <xf numFmtId="0" fontId="11" fillId="16" borderId="1" xfId="0" applyFont="1" applyFill="1" applyBorder="1" applyAlignment="1">
      <alignment horizontal="center"/>
    </xf>
    <xf numFmtId="0" fontId="13" fillId="5" borderId="1" xfId="0" applyFont="1" applyFill="1" applyBorder="1" applyAlignment="1">
      <alignment horizontal="center"/>
    </xf>
    <xf numFmtId="0" fontId="13" fillId="4" borderId="1" xfId="0" applyFont="1" applyFill="1" applyBorder="1" applyAlignment="1">
      <alignment horizontal="center"/>
    </xf>
    <xf numFmtId="0" fontId="23" fillId="11" borderId="10" xfId="0" applyFont="1" applyFill="1" applyBorder="1" applyAlignment="1">
      <alignment horizontal="left"/>
    </xf>
    <xf numFmtId="0" fontId="23" fillId="11" borderId="2" xfId="0" applyFont="1" applyFill="1" applyBorder="1" applyAlignment="1">
      <alignment horizontal="left"/>
    </xf>
    <xf numFmtId="0" fontId="23" fillId="11" borderId="3" xfId="0" applyFont="1" applyFill="1" applyBorder="1" applyAlignment="1">
      <alignment horizontal="left"/>
    </xf>
    <xf numFmtId="1" fontId="10" fillId="0" borderId="10" xfId="0" applyNumberFormat="1" applyFont="1" applyBorder="1" applyAlignment="1">
      <alignment horizontal="center"/>
    </xf>
    <xf numFmtId="0" fontId="10" fillId="0" borderId="3" xfId="0" applyFont="1" applyBorder="1" applyAlignment="1">
      <alignment horizontal="center"/>
    </xf>
    <xf numFmtId="0" fontId="25" fillId="0" borderId="1" xfId="0" applyFont="1" applyFill="1" applyBorder="1" applyAlignment="1">
      <alignment horizontal="center"/>
    </xf>
    <xf numFmtId="0" fontId="25" fillId="0" borderId="10" xfId="0" applyFont="1" applyFill="1" applyBorder="1" applyAlignment="1">
      <alignment horizontal="center"/>
    </xf>
    <xf numFmtId="0" fontId="28" fillId="5" borderId="1" xfId="0" applyFont="1" applyFill="1" applyBorder="1" applyAlignment="1">
      <alignment horizontal="center"/>
    </xf>
    <xf numFmtId="0" fontId="14" fillId="4" borderId="1" xfId="0" applyFont="1" applyFill="1" applyBorder="1" applyAlignment="1">
      <alignment horizontal="center"/>
    </xf>
    <xf numFmtId="0" fontId="11" fillId="5" borderId="1" xfId="0" applyFont="1" applyFill="1" applyBorder="1" applyAlignment="1">
      <alignment horizontal="center"/>
    </xf>
    <xf numFmtId="0" fontId="11" fillId="5" borderId="10" xfId="0" applyFont="1" applyFill="1" applyBorder="1" applyAlignment="1">
      <alignment horizontal="center"/>
    </xf>
    <xf numFmtId="0" fontId="11" fillId="12" borderId="1" xfId="0" applyFont="1" applyFill="1" applyBorder="1" applyAlignment="1">
      <alignment horizontal="center"/>
    </xf>
    <xf numFmtId="1" fontId="10" fillId="0" borderId="3" xfId="0" applyNumberFormat="1" applyFont="1" applyBorder="1" applyAlignment="1">
      <alignment horizontal="center"/>
    </xf>
    <xf numFmtId="0" fontId="10" fillId="0" borderId="2" xfId="0" applyFont="1" applyBorder="1" applyAlignment="1">
      <alignment horizontal="center"/>
    </xf>
    <xf numFmtId="0" fontId="23" fillId="16" borderId="10" xfId="0" applyFont="1" applyFill="1" applyBorder="1" applyAlignment="1">
      <alignment horizontal="left"/>
    </xf>
    <xf numFmtId="0" fontId="23" fillId="16" borderId="2" xfId="0" applyFont="1" applyFill="1" applyBorder="1" applyAlignment="1">
      <alignment horizontal="left"/>
    </xf>
    <xf numFmtId="0" fontId="23" fillId="16" borderId="3" xfId="0" applyFont="1" applyFill="1" applyBorder="1" applyAlignment="1">
      <alignment horizontal="left"/>
    </xf>
    <xf numFmtId="0" fontId="30" fillId="4" borderId="1" xfId="0" applyFont="1" applyFill="1" applyBorder="1" applyAlignment="1">
      <alignment horizontal="center"/>
    </xf>
    <xf numFmtId="0" fontId="31" fillId="13" borderId="1" xfId="0" applyFont="1" applyFill="1" applyBorder="1" applyAlignment="1">
      <alignment horizontal="center"/>
    </xf>
    <xf numFmtId="0" fontId="30" fillId="13" borderId="1" xfId="0" applyFont="1" applyFill="1" applyBorder="1" applyAlignment="1">
      <alignment horizontal="center"/>
    </xf>
    <xf numFmtId="0" fontId="30" fillId="12" borderId="1" xfId="0" applyFont="1" applyFill="1" applyBorder="1" applyAlignment="1">
      <alignment horizontal="center"/>
    </xf>
    <xf numFmtId="0" fontId="31" fillId="12" borderId="1" xfId="0" applyFont="1" applyFill="1" applyBorder="1" applyAlignment="1">
      <alignment horizontal="center"/>
    </xf>
    <xf numFmtId="0" fontId="11" fillId="11" borderId="1" xfId="0" applyFont="1" applyFill="1" applyBorder="1" applyAlignment="1">
      <alignment horizontal="center"/>
    </xf>
    <xf numFmtId="0" fontId="30" fillId="5" borderId="14" xfId="0" applyFont="1" applyFill="1" applyBorder="1" applyAlignment="1">
      <alignment horizontal="center"/>
    </xf>
    <xf numFmtId="0" fontId="30" fillId="4" borderId="14" xfId="0" applyFont="1" applyFill="1" applyBorder="1" applyAlignment="1">
      <alignment horizontal="center"/>
    </xf>
    <xf numFmtId="0" fontId="30" fillId="13" borderId="10" xfId="0" applyFont="1" applyFill="1" applyBorder="1" applyAlignment="1">
      <alignment horizontal="center"/>
    </xf>
    <xf numFmtId="0" fontId="30" fillId="13" borderId="2" xfId="0" applyFont="1" applyFill="1" applyBorder="1" applyAlignment="1">
      <alignment horizontal="center"/>
    </xf>
    <xf numFmtId="0" fontId="30" fillId="13" borderId="3" xfId="0" applyFont="1" applyFill="1" applyBorder="1" applyAlignment="1">
      <alignment horizontal="center"/>
    </xf>
    <xf numFmtId="0" fontId="29" fillId="11" borderId="1" xfId="0" applyFont="1" applyFill="1" applyBorder="1" applyAlignment="1">
      <alignment horizontal="center"/>
    </xf>
    <xf numFmtId="0" fontId="10" fillId="11" borderId="1" xfId="0" applyFont="1" applyFill="1" applyBorder="1" applyAlignment="1">
      <alignment horizontal="center"/>
    </xf>
    <xf numFmtId="0" fontId="29" fillId="5" borderId="1" xfId="0" applyFont="1" applyFill="1" applyBorder="1" applyAlignment="1">
      <alignment horizontal="center"/>
    </xf>
    <xf numFmtId="0" fontId="29" fillId="4" borderId="10" xfId="0" applyFont="1" applyFill="1" applyBorder="1" applyAlignment="1">
      <alignment horizontal="center"/>
    </xf>
    <xf numFmtId="0" fontId="29" fillId="4" borderId="2" xfId="0" applyFont="1" applyFill="1" applyBorder="1" applyAlignment="1">
      <alignment horizontal="center"/>
    </xf>
    <xf numFmtId="0" fontId="29" fillId="4" borderId="3" xfId="0" applyFont="1" applyFill="1" applyBorder="1" applyAlignment="1">
      <alignment horizontal="center"/>
    </xf>
    <xf numFmtId="0" fontId="29" fillId="4" borderId="1" xfId="0" applyFont="1" applyFill="1" applyBorder="1" applyAlignment="1">
      <alignment horizontal="center"/>
    </xf>
    <xf numFmtId="0" fontId="48" fillId="11" borderId="1" xfId="0" applyFont="1" applyFill="1" applyBorder="1" applyAlignment="1">
      <alignment horizontal="center"/>
    </xf>
    <xf numFmtId="0" fontId="0" fillId="5" borderId="1" xfId="0" applyFill="1" applyBorder="1" applyAlignment="1">
      <alignment horizontal="center"/>
    </xf>
    <xf numFmtId="0" fontId="0" fillId="4" borderId="1" xfId="0" applyFill="1" applyBorder="1" applyAlignment="1">
      <alignment horizontal="center"/>
    </xf>
    <xf numFmtId="0" fontId="10" fillId="0" borderId="0" xfId="0" applyFont="1" applyFill="1" applyBorder="1" applyAlignment="1">
      <alignment vertical="center"/>
    </xf>
    <xf numFmtId="0" fontId="8" fillId="0" borderId="0" xfId="0" applyFont="1" applyFill="1" applyBorder="1" applyAlignment="1">
      <alignment wrapText="1"/>
    </xf>
    <xf numFmtId="0" fontId="10" fillId="0" borderId="0" xfId="0" applyFont="1" applyBorder="1" applyAlignment="1">
      <alignment horizontal="left" vertical="center"/>
    </xf>
    <xf numFmtId="0" fontId="9" fillId="0" borderId="0" xfId="0" applyFont="1" applyBorder="1" applyAlignment="1">
      <alignment horizontal="left" vertical="center" wrapText="1"/>
    </xf>
    <xf numFmtId="0" fontId="17" fillId="11" borderId="1" xfId="0" applyFont="1" applyFill="1" applyBorder="1" applyAlignment="1">
      <alignment horizontal="left" vertical="top" wrapText="1"/>
    </xf>
    <xf numFmtId="0" fontId="10" fillId="11" borderId="10" xfId="0" applyFont="1" applyFill="1" applyBorder="1" applyAlignment="1">
      <alignment horizontal="left" vertical="center"/>
    </xf>
    <xf numFmtId="0" fontId="10" fillId="11" borderId="3" xfId="0" applyFont="1" applyFill="1" applyBorder="1" applyAlignment="1">
      <alignment horizontal="left" vertical="center"/>
    </xf>
  </cellXfs>
  <cellStyles count="4">
    <cellStyle name="Comma" xfId="1" builtinId="3"/>
    <cellStyle name="Hyperlink" xfId="3" builtinId="8"/>
    <cellStyle name="Normal" xfId="0" builtinId="0"/>
    <cellStyle name="Normal 2" xfId="2"/>
  </cellStyles>
  <dxfs count="0"/>
  <tableStyles count="0" defaultTableStyle="TableStyleMedium2"/>
  <colors>
    <mruColors>
      <color rgb="FFE2E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t>Расходы по типу мероприятий</a:t>
            </a:r>
            <a:r>
              <a:rPr lang="en-US" sz="1400"/>
              <a:t>: </a:t>
            </a:r>
            <a:r>
              <a:rPr lang="ru-RU" sz="1400"/>
              <a:t>опрос</a:t>
            </a:r>
            <a:endParaRPr lang="en-US" sz="1400"/>
          </a:p>
        </c:rich>
      </c:tx>
      <c:layout>
        <c:manualLayout>
          <c:xMode val="edge"/>
          <c:yMode val="edge"/>
          <c:x val="0.13736369643120463"/>
          <c:y val="0"/>
        </c:manualLayout>
      </c:layout>
      <c:overlay val="1"/>
    </c:title>
    <c:autoTitleDeleted val="0"/>
    <c:plotArea>
      <c:layout>
        <c:manualLayout>
          <c:layoutTarget val="inner"/>
          <c:xMode val="edge"/>
          <c:yMode val="edge"/>
          <c:x val="7.1369436890932073E-2"/>
          <c:y val="0.14416239912983714"/>
          <c:w val="0.65696264603544618"/>
          <c:h val="0.57603265875048537"/>
        </c:manualLayout>
      </c:layout>
      <c:barChart>
        <c:barDir val="col"/>
        <c:grouping val="stacked"/>
        <c:varyColors val="0"/>
        <c:ser>
          <c:idx val="7"/>
          <c:order val="0"/>
          <c:tx>
            <c:strRef>
              <c:f>'TOTAL EXPENDITURE'!$L$11</c:f>
              <c:strCache>
                <c:ptCount val="1"/>
                <c:pt idx="0">
                  <c:v>Мероприятия высокой степени приоритетности</c:v>
                </c:pt>
              </c:strCache>
            </c:strRef>
          </c:tx>
          <c:invertIfNegative val="0"/>
          <c:cat>
            <c:multiLvlStrRef>
              <c:f>'TOTAL EXPENDITURE'!$M$2:$P$3</c:f>
              <c:multiLvlStrCache>
                <c:ptCount val="4"/>
                <c:lvl>
                  <c:pt idx="0">
                    <c:v>2012</c:v>
                  </c:pt>
                  <c:pt idx="1">
                    <c:v>2013</c:v>
                  </c:pt>
                  <c:pt idx="2">
                    <c:v>2012</c:v>
                  </c:pt>
                  <c:pt idx="3">
                    <c:v>2013</c:v>
                  </c:pt>
                </c:lvl>
                <c:lvl>
                  <c:pt idx="0">
                    <c:v>ПИШ</c:v>
                  </c:pt>
                  <c:pt idx="2">
                    <c:v>ОЗТ</c:v>
                  </c:pt>
                </c:lvl>
              </c:multiLvlStrCache>
            </c:multiLvlStrRef>
          </c:cat>
          <c:val>
            <c:numRef>
              <c:f>'TOTAL EXPENDITURE'!$M$11:$P$11</c:f>
              <c:numCache>
                <c:formatCode>0</c:formatCode>
                <c:ptCount val="4"/>
                <c:pt idx="0">
                  <c:v>0</c:v>
                </c:pt>
                <c:pt idx="1">
                  <c:v>0</c:v>
                </c:pt>
                <c:pt idx="2">
                  <c:v>0</c:v>
                </c:pt>
                <c:pt idx="3">
                  <c:v>0</c:v>
                </c:pt>
              </c:numCache>
            </c:numRef>
          </c:val>
        </c:ser>
        <c:ser>
          <c:idx val="8"/>
          <c:order val="1"/>
          <c:tx>
            <c:strRef>
              <c:f>'TOTAL EXPENDITURE'!$L$12</c:f>
              <c:strCache>
                <c:ptCount val="1"/>
                <c:pt idx="0">
                  <c:v>Мероприятия средней степени приоритетности</c:v>
                </c:pt>
              </c:strCache>
            </c:strRef>
          </c:tx>
          <c:invertIfNegative val="0"/>
          <c:cat>
            <c:multiLvlStrRef>
              <c:f>'TOTAL EXPENDITURE'!$M$2:$P$3</c:f>
              <c:multiLvlStrCache>
                <c:ptCount val="4"/>
                <c:lvl>
                  <c:pt idx="0">
                    <c:v>2012</c:v>
                  </c:pt>
                  <c:pt idx="1">
                    <c:v>2013</c:v>
                  </c:pt>
                  <c:pt idx="2">
                    <c:v>2012</c:v>
                  </c:pt>
                  <c:pt idx="3">
                    <c:v>2013</c:v>
                  </c:pt>
                </c:lvl>
                <c:lvl>
                  <c:pt idx="0">
                    <c:v>ПИШ</c:v>
                  </c:pt>
                  <c:pt idx="2">
                    <c:v>ОЗТ</c:v>
                  </c:pt>
                </c:lvl>
              </c:multiLvlStrCache>
            </c:multiLvlStrRef>
          </c:cat>
          <c:val>
            <c:numRef>
              <c:f>'TOTAL EXPENDITURE'!$M$12:$P$12</c:f>
              <c:numCache>
                <c:formatCode>0</c:formatCode>
                <c:ptCount val="4"/>
                <c:pt idx="0">
                  <c:v>0</c:v>
                </c:pt>
                <c:pt idx="1">
                  <c:v>0</c:v>
                </c:pt>
                <c:pt idx="2">
                  <c:v>0</c:v>
                </c:pt>
                <c:pt idx="3">
                  <c:v>0</c:v>
                </c:pt>
              </c:numCache>
            </c:numRef>
          </c:val>
        </c:ser>
        <c:ser>
          <c:idx val="9"/>
          <c:order val="2"/>
          <c:tx>
            <c:strRef>
              <c:f>'TOTAL EXPENDITURE'!$L$13</c:f>
              <c:strCache>
                <c:ptCount val="1"/>
                <c:pt idx="0">
                  <c:v>Мероприятия низкой степени приоритетности</c:v>
                </c:pt>
              </c:strCache>
            </c:strRef>
          </c:tx>
          <c:invertIfNegative val="0"/>
          <c:cat>
            <c:multiLvlStrRef>
              <c:f>'TOTAL EXPENDITURE'!$M$2:$P$3</c:f>
              <c:multiLvlStrCache>
                <c:ptCount val="4"/>
                <c:lvl>
                  <c:pt idx="0">
                    <c:v>2012</c:v>
                  </c:pt>
                  <c:pt idx="1">
                    <c:v>2013</c:v>
                  </c:pt>
                  <c:pt idx="2">
                    <c:v>2012</c:v>
                  </c:pt>
                  <c:pt idx="3">
                    <c:v>2013</c:v>
                  </c:pt>
                </c:lvl>
                <c:lvl>
                  <c:pt idx="0">
                    <c:v>ПИШ</c:v>
                  </c:pt>
                  <c:pt idx="2">
                    <c:v>ОЗТ</c:v>
                  </c:pt>
                </c:lvl>
              </c:multiLvlStrCache>
            </c:multiLvlStrRef>
          </c:cat>
          <c:val>
            <c:numRef>
              <c:f>'TOTAL EXPENDITURE'!$M$13:$P$13</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123370496"/>
        <c:axId val="123978496"/>
      </c:barChart>
      <c:catAx>
        <c:axId val="123370496"/>
        <c:scaling>
          <c:orientation val="minMax"/>
        </c:scaling>
        <c:delete val="0"/>
        <c:axPos val="b"/>
        <c:numFmt formatCode="General" sourceLinked="0"/>
        <c:majorTickMark val="out"/>
        <c:minorTickMark val="none"/>
        <c:tickLblPos val="nextTo"/>
        <c:crossAx val="123978496"/>
        <c:crosses val="autoZero"/>
        <c:auto val="1"/>
        <c:lblAlgn val="ctr"/>
        <c:lblOffset val="100"/>
        <c:noMultiLvlLbl val="0"/>
      </c:catAx>
      <c:valAx>
        <c:axId val="123978496"/>
        <c:scaling>
          <c:orientation val="minMax"/>
        </c:scaling>
        <c:delete val="0"/>
        <c:axPos val="l"/>
        <c:majorGridlines/>
        <c:numFmt formatCode="0" sourceLinked="1"/>
        <c:majorTickMark val="out"/>
        <c:minorTickMark val="none"/>
        <c:tickLblPos val="nextTo"/>
        <c:crossAx val="123370496"/>
        <c:crosses val="autoZero"/>
        <c:crossBetween val="between"/>
      </c:valAx>
    </c:plotArea>
    <c:legend>
      <c:legendPos val="r"/>
      <c:layout>
        <c:manualLayout>
          <c:xMode val="edge"/>
          <c:yMode val="edge"/>
          <c:x val="0.74258783053170585"/>
          <c:y val="0.18209841813925132"/>
          <c:w val="0.25741216946829415"/>
          <c:h val="0.45940578775511925"/>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t>Непосредственные/косвенные расходы</a:t>
            </a:r>
            <a:r>
              <a:rPr lang="en-US" sz="1400" baseline="0"/>
              <a:t>: </a:t>
            </a:r>
            <a:r>
              <a:rPr lang="ru-RU" sz="1400" baseline="0"/>
              <a:t>опрос</a:t>
            </a:r>
            <a:endParaRPr lang="en-US" sz="1400"/>
          </a:p>
        </c:rich>
      </c:tx>
      <c:layout>
        <c:manualLayout>
          <c:xMode val="edge"/>
          <c:yMode val="edge"/>
          <c:x val="0.18871889404897049"/>
          <c:y val="0"/>
        </c:manualLayout>
      </c:layout>
      <c:overlay val="1"/>
    </c:title>
    <c:autoTitleDeleted val="0"/>
    <c:plotArea>
      <c:layout>
        <c:manualLayout>
          <c:layoutTarget val="inner"/>
          <c:xMode val="edge"/>
          <c:yMode val="edge"/>
          <c:x val="7.1369436890932073E-2"/>
          <c:y val="0.14416239912983714"/>
          <c:w val="0.70489416381202763"/>
          <c:h val="0.56539435642249813"/>
        </c:manualLayout>
      </c:layout>
      <c:barChart>
        <c:barDir val="col"/>
        <c:grouping val="stacked"/>
        <c:varyColors val="0"/>
        <c:ser>
          <c:idx val="4"/>
          <c:order val="0"/>
          <c:tx>
            <c:strRef>
              <c:f>'TOTAL EXPENDITURE'!$L$8</c:f>
              <c:strCache>
                <c:ptCount val="1"/>
                <c:pt idx="0">
                  <c:v>Непосредственные</c:v>
                </c:pt>
              </c:strCache>
            </c:strRef>
          </c:tx>
          <c:invertIfNegative val="0"/>
          <c:cat>
            <c:multiLvlStrRef>
              <c:f>'TOTAL EXPENDITURE'!$M$2:$P$3</c:f>
              <c:multiLvlStrCache>
                <c:ptCount val="4"/>
                <c:lvl>
                  <c:pt idx="0">
                    <c:v>2012</c:v>
                  </c:pt>
                  <c:pt idx="1">
                    <c:v>2013</c:v>
                  </c:pt>
                  <c:pt idx="2">
                    <c:v>2012</c:v>
                  </c:pt>
                  <c:pt idx="3">
                    <c:v>2013</c:v>
                  </c:pt>
                </c:lvl>
                <c:lvl>
                  <c:pt idx="0">
                    <c:v>ПИШ</c:v>
                  </c:pt>
                  <c:pt idx="2">
                    <c:v>ОЗТ</c:v>
                  </c:pt>
                </c:lvl>
              </c:multiLvlStrCache>
            </c:multiLvlStrRef>
          </c:cat>
          <c:val>
            <c:numRef>
              <c:f>'TOTAL EXPENDITURE'!$M$8:$P$8</c:f>
              <c:numCache>
                <c:formatCode>0</c:formatCode>
                <c:ptCount val="4"/>
                <c:pt idx="0">
                  <c:v>0</c:v>
                </c:pt>
                <c:pt idx="1">
                  <c:v>0</c:v>
                </c:pt>
                <c:pt idx="2">
                  <c:v>0</c:v>
                </c:pt>
                <c:pt idx="3">
                  <c:v>0</c:v>
                </c:pt>
              </c:numCache>
            </c:numRef>
          </c:val>
        </c:ser>
        <c:ser>
          <c:idx val="5"/>
          <c:order val="1"/>
          <c:tx>
            <c:strRef>
              <c:f>'TOTAL EXPENDITURE'!$L$9</c:f>
              <c:strCache>
                <c:ptCount val="1"/>
                <c:pt idx="0">
                  <c:v>Косвенные</c:v>
                </c:pt>
              </c:strCache>
            </c:strRef>
          </c:tx>
          <c:invertIfNegative val="0"/>
          <c:cat>
            <c:multiLvlStrRef>
              <c:f>'TOTAL EXPENDITURE'!$M$2:$P$3</c:f>
              <c:multiLvlStrCache>
                <c:ptCount val="4"/>
                <c:lvl>
                  <c:pt idx="0">
                    <c:v>2012</c:v>
                  </c:pt>
                  <c:pt idx="1">
                    <c:v>2013</c:v>
                  </c:pt>
                  <c:pt idx="2">
                    <c:v>2012</c:v>
                  </c:pt>
                  <c:pt idx="3">
                    <c:v>2013</c:v>
                  </c:pt>
                </c:lvl>
                <c:lvl>
                  <c:pt idx="0">
                    <c:v>ПИШ</c:v>
                  </c:pt>
                  <c:pt idx="2">
                    <c:v>ОЗТ</c:v>
                  </c:pt>
                </c:lvl>
              </c:multiLvlStrCache>
            </c:multiLvlStrRef>
          </c:cat>
          <c:val>
            <c:numRef>
              <c:f>'TOTAL EXPENDITURE'!$M$9:$P$9</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154188800"/>
        <c:axId val="154221568"/>
      </c:barChart>
      <c:catAx>
        <c:axId val="154188800"/>
        <c:scaling>
          <c:orientation val="minMax"/>
        </c:scaling>
        <c:delete val="0"/>
        <c:axPos val="b"/>
        <c:numFmt formatCode="General" sourceLinked="1"/>
        <c:majorTickMark val="out"/>
        <c:minorTickMark val="none"/>
        <c:tickLblPos val="nextTo"/>
        <c:crossAx val="154221568"/>
        <c:crosses val="autoZero"/>
        <c:auto val="1"/>
        <c:lblAlgn val="ctr"/>
        <c:lblOffset val="100"/>
        <c:noMultiLvlLbl val="0"/>
      </c:catAx>
      <c:valAx>
        <c:axId val="154221568"/>
        <c:scaling>
          <c:orientation val="minMax"/>
        </c:scaling>
        <c:delete val="0"/>
        <c:axPos val="l"/>
        <c:majorGridlines/>
        <c:numFmt formatCode="0" sourceLinked="1"/>
        <c:majorTickMark val="out"/>
        <c:minorTickMark val="none"/>
        <c:tickLblPos val="nextTo"/>
        <c:crossAx val="154188800"/>
        <c:crosses val="autoZero"/>
        <c:crossBetween val="between"/>
      </c:valAx>
    </c:plotArea>
    <c:legend>
      <c:legendPos val="r"/>
      <c:layout>
        <c:manualLayout>
          <c:xMode val="edge"/>
          <c:yMode val="edge"/>
          <c:x val="0.77248568646826332"/>
          <c:y val="0.14221499405954927"/>
          <c:w val="0.22463071814694258"/>
          <c:h val="0.43473042817482416"/>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t>Расходы по типу мероприятий</a:t>
            </a:r>
            <a:r>
              <a:rPr lang="en-US" sz="1400"/>
              <a:t>: </a:t>
            </a:r>
            <a:r>
              <a:rPr lang="ru-RU" sz="1400"/>
              <a:t>выборка</a:t>
            </a:r>
            <a:endParaRPr lang="en-US" sz="1400"/>
          </a:p>
        </c:rich>
      </c:tx>
      <c:layout>
        <c:manualLayout>
          <c:xMode val="edge"/>
          <c:yMode val="edge"/>
          <c:x val="0.13736369643120463"/>
          <c:y val="0"/>
        </c:manualLayout>
      </c:layout>
      <c:overlay val="1"/>
    </c:title>
    <c:autoTitleDeleted val="0"/>
    <c:plotArea>
      <c:layout>
        <c:manualLayout>
          <c:layoutTarget val="inner"/>
          <c:xMode val="edge"/>
          <c:yMode val="edge"/>
          <c:x val="7.1369436890932073E-2"/>
          <c:y val="0.14416239912983714"/>
          <c:w val="0.65696264603544618"/>
          <c:h val="0.57603265875048537"/>
        </c:manualLayout>
      </c:layout>
      <c:barChart>
        <c:barDir val="col"/>
        <c:grouping val="stacked"/>
        <c:varyColors val="0"/>
        <c:ser>
          <c:idx val="7"/>
          <c:order val="0"/>
          <c:tx>
            <c:strRef>
              <c:f>'TOTAL EXPENDITURE'!$R$11</c:f>
              <c:strCache>
                <c:ptCount val="1"/>
                <c:pt idx="0">
                  <c:v>Мероприятия высокой степени приоритетности</c:v>
                </c:pt>
              </c:strCache>
            </c:strRef>
          </c:tx>
          <c:invertIfNegative val="0"/>
          <c:cat>
            <c:multiLvlStrRef>
              <c:f>'TOTAL EXPENDITURE'!$S$2:$V$3</c:f>
              <c:multiLvlStrCache>
                <c:ptCount val="4"/>
                <c:lvl>
                  <c:pt idx="0">
                    <c:v>2012</c:v>
                  </c:pt>
                  <c:pt idx="1">
                    <c:v>2013</c:v>
                  </c:pt>
                  <c:pt idx="2">
                    <c:v>2012</c:v>
                  </c:pt>
                  <c:pt idx="3">
                    <c:v>2013</c:v>
                  </c:pt>
                </c:lvl>
                <c:lvl>
                  <c:pt idx="0">
                    <c:v>ПИШ</c:v>
                  </c:pt>
                  <c:pt idx="2">
                    <c:v>ОЗТ</c:v>
                  </c:pt>
                </c:lvl>
              </c:multiLvlStrCache>
            </c:multiLvlStrRef>
          </c:cat>
          <c:val>
            <c:numRef>
              <c:f>'TOTAL EXPENDITURE'!$S$11:$V$11</c:f>
              <c:numCache>
                <c:formatCode>0</c:formatCode>
                <c:ptCount val="4"/>
                <c:pt idx="0">
                  <c:v>0</c:v>
                </c:pt>
                <c:pt idx="1">
                  <c:v>0</c:v>
                </c:pt>
                <c:pt idx="2">
                  <c:v>0</c:v>
                </c:pt>
                <c:pt idx="3">
                  <c:v>0</c:v>
                </c:pt>
              </c:numCache>
            </c:numRef>
          </c:val>
        </c:ser>
        <c:ser>
          <c:idx val="0"/>
          <c:order val="1"/>
          <c:tx>
            <c:strRef>
              <c:f>'TOTAL EXPENDITURE'!$R$12</c:f>
              <c:strCache>
                <c:ptCount val="1"/>
                <c:pt idx="0">
                  <c:v>Мероприятия средней степени приоритетности</c:v>
                </c:pt>
              </c:strCache>
            </c:strRef>
          </c:tx>
          <c:invertIfNegative val="0"/>
          <c:cat>
            <c:multiLvlStrRef>
              <c:f>'TOTAL EXPENDITURE'!$S$2:$V$3</c:f>
              <c:multiLvlStrCache>
                <c:ptCount val="4"/>
                <c:lvl>
                  <c:pt idx="0">
                    <c:v>2012</c:v>
                  </c:pt>
                  <c:pt idx="1">
                    <c:v>2013</c:v>
                  </c:pt>
                  <c:pt idx="2">
                    <c:v>2012</c:v>
                  </c:pt>
                  <c:pt idx="3">
                    <c:v>2013</c:v>
                  </c:pt>
                </c:lvl>
                <c:lvl>
                  <c:pt idx="0">
                    <c:v>ПИШ</c:v>
                  </c:pt>
                  <c:pt idx="2">
                    <c:v>ОЗТ</c:v>
                  </c:pt>
                </c:lvl>
              </c:multiLvlStrCache>
            </c:multiLvlStrRef>
          </c:cat>
          <c:val>
            <c:numRef>
              <c:f>'TOTAL EXPENDITURE'!$S$12:$V$12</c:f>
              <c:numCache>
                <c:formatCode>0</c:formatCode>
                <c:ptCount val="4"/>
                <c:pt idx="0">
                  <c:v>0</c:v>
                </c:pt>
                <c:pt idx="1">
                  <c:v>0</c:v>
                </c:pt>
                <c:pt idx="2">
                  <c:v>0</c:v>
                </c:pt>
                <c:pt idx="3">
                  <c:v>0</c:v>
                </c:pt>
              </c:numCache>
            </c:numRef>
          </c:val>
        </c:ser>
        <c:ser>
          <c:idx val="1"/>
          <c:order val="2"/>
          <c:tx>
            <c:strRef>
              <c:f>'TOTAL EXPENDITURE'!$R$13</c:f>
              <c:strCache>
                <c:ptCount val="1"/>
                <c:pt idx="0">
                  <c:v>Мероприятия низкой степени приоритетности</c:v>
                </c:pt>
              </c:strCache>
            </c:strRef>
          </c:tx>
          <c:invertIfNegative val="0"/>
          <c:cat>
            <c:multiLvlStrRef>
              <c:f>'TOTAL EXPENDITURE'!$S$2:$V$3</c:f>
              <c:multiLvlStrCache>
                <c:ptCount val="4"/>
                <c:lvl>
                  <c:pt idx="0">
                    <c:v>2012</c:v>
                  </c:pt>
                  <c:pt idx="1">
                    <c:v>2013</c:v>
                  </c:pt>
                  <c:pt idx="2">
                    <c:v>2012</c:v>
                  </c:pt>
                  <c:pt idx="3">
                    <c:v>2013</c:v>
                  </c:pt>
                </c:lvl>
                <c:lvl>
                  <c:pt idx="0">
                    <c:v>ПИШ</c:v>
                  </c:pt>
                  <c:pt idx="2">
                    <c:v>ОЗТ</c:v>
                  </c:pt>
                </c:lvl>
              </c:multiLvlStrCache>
            </c:multiLvlStrRef>
          </c:cat>
          <c:val>
            <c:numRef>
              <c:f>'TOTAL EXPENDITURE'!$S$13:$V$13</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131464192"/>
        <c:axId val="151913216"/>
      </c:barChart>
      <c:catAx>
        <c:axId val="131464192"/>
        <c:scaling>
          <c:orientation val="minMax"/>
        </c:scaling>
        <c:delete val="0"/>
        <c:axPos val="b"/>
        <c:numFmt formatCode="General" sourceLinked="0"/>
        <c:majorTickMark val="out"/>
        <c:minorTickMark val="none"/>
        <c:tickLblPos val="nextTo"/>
        <c:crossAx val="151913216"/>
        <c:crosses val="autoZero"/>
        <c:auto val="1"/>
        <c:lblAlgn val="ctr"/>
        <c:lblOffset val="100"/>
        <c:noMultiLvlLbl val="0"/>
      </c:catAx>
      <c:valAx>
        <c:axId val="151913216"/>
        <c:scaling>
          <c:orientation val="minMax"/>
        </c:scaling>
        <c:delete val="0"/>
        <c:axPos val="l"/>
        <c:majorGridlines/>
        <c:numFmt formatCode="0" sourceLinked="1"/>
        <c:majorTickMark val="out"/>
        <c:minorTickMark val="none"/>
        <c:tickLblPos val="nextTo"/>
        <c:crossAx val="131464192"/>
        <c:crosses val="autoZero"/>
        <c:crossBetween val="between"/>
      </c:valAx>
    </c:plotArea>
    <c:legend>
      <c:legendPos val="r"/>
      <c:layout>
        <c:manualLayout>
          <c:xMode val="edge"/>
          <c:yMode val="edge"/>
          <c:x val="0.72587560394249162"/>
          <c:y val="0.2044271776518303"/>
          <c:w val="0.25628443177489618"/>
          <c:h val="0.43707702824254024"/>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t>Непосредственные/ксовенные</a:t>
            </a:r>
            <a:r>
              <a:rPr lang="ru-RU" sz="1400" baseline="0"/>
              <a:t> расходы</a:t>
            </a:r>
            <a:r>
              <a:rPr lang="en-US" sz="1400" baseline="0"/>
              <a:t>: </a:t>
            </a:r>
            <a:r>
              <a:rPr lang="ru-RU" sz="1400" baseline="0"/>
              <a:t>выборка</a:t>
            </a:r>
            <a:endParaRPr lang="en-US" sz="1400"/>
          </a:p>
        </c:rich>
      </c:tx>
      <c:layout>
        <c:manualLayout>
          <c:xMode val="edge"/>
          <c:yMode val="edge"/>
          <c:x val="0.18871889404897049"/>
          <c:y val="0"/>
        </c:manualLayout>
      </c:layout>
      <c:overlay val="1"/>
    </c:title>
    <c:autoTitleDeleted val="0"/>
    <c:plotArea>
      <c:layout>
        <c:manualLayout>
          <c:layoutTarget val="inner"/>
          <c:xMode val="edge"/>
          <c:yMode val="edge"/>
          <c:x val="7.1369436890932073E-2"/>
          <c:y val="0.14416239912983714"/>
          <c:w val="0.70489416381202763"/>
          <c:h val="0.56539435642249813"/>
        </c:manualLayout>
      </c:layout>
      <c:barChart>
        <c:barDir val="col"/>
        <c:grouping val="stacked"/>
        <c:varyColors val="0"/>
        <c:ser>
          <c:idx val="4"/>
          <c:order val="0"/>
          <c:tx>
            <c:strRef>
              <c:f>'TOTAL EXPENDITURE'!$R$8</c:f>
              <c:strCache>
                <c:ptCount val="1"/>
                <c:pt idx="0">
                  <c:v>Непосредственные</c:v>
                </c:pt>
              </c:strCache>
            </c:strRef>
          </c:tx>
          <c:invertIfNegative val="0"/>
          <c:cat>
            <c:multiLvlStrRef>
              <c:f>'TOTAL EXPENDITURE'!$S$2:$V$3</c:f>
              <c:multiLvlStrCache>
                <c:ptCount val="4"/>
                <c:lvl>
                  <c:pt idx="0">
                    <c:v>2012</c:v>
                  </c:pt>
                  <c:pt idx="1">
                    <c:v>2013</c:v>
                  </c:pt>
                  <c:pt idx="2">
                    <c:v>2012</c:v>
                  </c:pt>
                  <c:pt idx="3">
                    <c:v>2013</c:v>
                  </c:pt>
                </c:lvl>
                <c:lvl>
                  <c:pt idx="0">
                    <c:v>ПИШ</c:v>
                  </c:pt>
                  <c:pt idx="2">
                    <c:v>ОЗТ</c:v>
                  </c:pt>
                </c:lvl>
              </c:multiLvlStrCache>
            </c:multiLvlStrRef>
          </c:cat>
          <c:val>
            <c:numRef>
              <c:f>'TOTAL EXPENDITURE'!$S$8:$V$8</c:f>
              <c:numCache>
                <c:formatCode>0</c:formatCode>
                <c:ptCount val="4"/>
                <c:pt idx="0">
                  <c:v>0</c:v>
                </c:pt>
                <c:pt idx="1">
                  <c:v>0</c:v>
                </c:pt>
                <c:pt idx="2">
                  <c:v>0</c:v>
                </c:pt>
                <c:pt idx="3">
                  <c:v>0</c:v>
                </c:pt>
              </c:numCache>
            </c:numRef>
          </c:val>
        </c:ser>
        <c:ser>
          <c:idx val="0"/>
          <c:order val="1"/>
          <c:tx>
            <c:strRef>
              <c:f>'TOTAL EXPENDITURE'!$R$9</c:f>
              <c:strCache>
                <c:ptCount val="1"/>
                <c:pt idx="0">
                  <c:v>Косвенные</c:v>
                </c:pt>
              </c:strCache>
            </c:strRef>
          </c:tx>
          <c:invertIfNegative val="0"/>
          <c:cat>
            <c:multiLvlStrRef>
              <c:f>'TOTAL EXPENDITURE'!$S$2:$V$3</c:f>
              <c:multiLvlStrCache>
                <c:ptCount val="4"/>
                <c:lvl>
                  <c:pt idx="0">
                    <c:v>2012</c:v>
                  </c:pt>
                  <c:pt idx="1">
                    <c:v>2013</c:v>
                  </c:pt>
                  <c:pt idx="2">
                    <c:v>2012</c:v>
                  </c:pt>
                  <c:pt idx="3">
                    <c:v>2013</c:v>
                  </c:pt>
                </c:lvl>
                <c:lvl>
                  <c:pt idx="0">
                    <c:v>ПИШ</c:v>
                  </c:pt>
                  <c:pt idx="2">
                    <c:v>ОЗТ</c:v>
                  </c:pt>
                </c:lvl>
              </c:multiLvlStrCache>
            </c:multiLvlStrRef>
          </c:cat>
          <c:val>
            <c:numRef>
              <c:f>'TOTAL EXPENDITURE'!$S$9:$V$9</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151926272"/>
        <c:axId val="151927808"/>
      </c:barChart>
      <c:catAx>
        <c:axId val="151926272"/>
        <c:scaling>
          <c:orientation val="minMax"/>
        </c:scaling>
        <c:delete val="0"/>
        <c:axPos val="b"/>
        <c:numFmt formatCode="General" sourceLinked="1"/>
        <c:majorTickMark val="out"/>
        <c:minorTickMark val="none"/>
        <c:tickLblPos val="nextTo"/>
        <c:crossAx val="151927808"/>
        <c:crosses val="autoZero"/>
        <c:auto val="1"/>
        <c:lblAlgn val="ctr"/>
        <c:lblOffset val="100"/>
        <c:noMultiLvlLbl val="0"/>
      </c:catAx>
      <c:valAx>
        <c:axId val="151927808"/>
        <c:scaling>
          <c:orientation val="minMax"/>
        </c:scaling>
        <c:delete val="0"/>
        <c:axPos val="l"/>
        <c:majorGridlines/>
        <c:numFmt formatCode="0" sourceLinked="1"/>
        <c:majorTickMark val="out"/>
        <c:minorTickMark val="none"/>
        <c:tickLblPos val="nextTo"/>
        <c:crossAx val="151926272"/>
        <c:crosses val="autoZero"/>
        <c:crossBetween val="between"/>
      </c:valAx>
    </c:plotArea>
    <c:legend>
      <c:legendPos val="r"/>
      <c:layout>
        <c:manualLayout>
          <c:xMode val="edge"/>
          <c:yMode val="edge"/>
          <c:x val="0.77875326928980093"/>
          <c:y val="0.15177149355215616"/>
          <c:w val="0.22124673071019904"/>
          <c:h val="0.43681475626799238"/>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9</xdr:col>
      <xdr:colOff>95250</xdr:colOff>
      <xdr:row>6</xdr:row>
      <xdr:rowOff>19050</xdr:rowOff>
    </xdr:from>
    <xdr:to>
      <xdr:col>12</xdr:col>
      <xdr:colOff>490732</xdr:colOff>
      <xdr:row>10</xdr:row>
      <xdr:rowOff>14479</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00975" y="1962150"/>
          <a:ext cx="2167132" cy="719329"/>
        </a:xfrm>
        <a:prstGeom prst="rect">
          <a:avLst/>
        </a:prstGeom>
      </xdr:spPr>
    </xdr:pic>
    <xdr:clientData/>
  </xdr:twoCellAnchor>
  <xdr:twoCellAnchor editAs="oneCell">
    <xdr:from>
      <xdr:col>8</xdr:col>
      <xdr:colOff>342900</xdr:colOff>
      <xdr:row>10</xdr:row>
      <xdr:rowOff>85725</xdr:rowOff>
    </xdr:from>
    <xdr:to>
      <xdr:col>13</xdr:col>
      <xdr:colOff>358902</xdr:colOff>
      <xdr:row>14</xdr:row>
      <xdr:rowOff>155448</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58075" y="2752725"/>
          <a:ext cx="2968752" cy="1146048"/>
        </a:xfrm>
        <a:prstGeom prst="rect">
          <a:avLst/>
        </a:prstGeom>
      </xdr:spPr>
    </xdr:pic>
    <xdr:clientData/>
  </xdr:twoCellAnchor>
  <xdr:twoCellAnchor editAs="oneCell">
    <xdr:from>
      <xdr:col>8</xdr:col>
      <xdr:colOff>514350</xdr:colOff>
      <xdr:row>13</xdr:row>
      <xdr:rowOff>304800</xdr:rowOff>
    </xdr:from>
    <xdr:to>
      <xdr:col>13</xdr:col>
      <xdr:colOff>137922</xdr:colOff>
      <xdr:row>19</xdr:row>
      <xdr:rowOff>109220</xdr:rowOff>
    </xdr:to>
    <xdr:pic>
      <xdr:nvPicPr>
        <xdr:cNvPr id="9" name="Picture 8" descr="https://www.healthpolicyproject.com/hpp-Intranet/ns/docs/488_PEPFARLogoJPGformat.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9525" y="3667125"/>
          <a:ext cx="2576322" cy="151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95250</xdr:colOff>
      <xdr:row>19</xdr:row>
      <xdr:rowOff>276225</xdr:rowOff>
    </xdr:from>
    <xdr:to>
      <xdr:col>14</xdr:col>
      <xdr:colOff>17532</xdr:colOff>
      <xdr:row>20</xdr:row>
      <xdr:rowOff>243003</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00975" y="5353050"/>
          <a:ext cx="2875032" cy="347778"/>
        </a:xfrm>
        <a:prstGeom prst="rect">
          <a:avLst/>
        </a:prstGeom>
      </xdr:spPr>
    </xdr:pic>
    <xdr:clientData/>
  </xdr:twoCellAnchor>
  <xdr:twoCellAnchor editAs="oneCell">
    <xdr:from>
      <xdr:col>9</xdr:col>
      <xdr:colOff>19050</xdr:colOff>
      <xdr:row>21</xdr:row>
      <xdr:rowOff>95250</xdr:rowOff>
    </xdr:from>
    <xdr:to>
      <xdr:col>13</xdr:col>
      <xdr:colOff>582930</xdr:colOff>
      <xdr:row>22</xdr:row>
      <xdr:rowOff>301943</xdr:rowOff>
    </xdr:to>
    <xdr:pic>
      <xdr:nvPicPr>
        <xdr:cNvPr id="11" name="Picture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724775" y="5924550"/>
          <a:ext cx="2926080" cy="625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396875</xdr:colOff>
      <xdr:row>26</xdr:row>
      <xdr:rowOff>88900</xdr:rowOff>
    </xdr:from>
    <xdr:to>
      <xdr:col>15</xdr:col>
      <xdr:colOff>645584</xdr:colOff>
      <xdr:row>39</xdr:row>
      <xdr:rowOff>95249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243418</xdr:colOff>
      <xdr:row>40</xdr:row>
      <xdr:rowOff>95249</xdr:rowOff>
    </xdr:from>
    <xdr:to>
      <xdr:col>15</xdr:col>
      <xdr:colOff>714377</xdr:colOff>
      <xdr:row>53</xdr:row>
      <xdr:rowOff>143930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645584</xdr:colOff>
      <xdr:row>26</xdr:row>
      <xdr:rowOff>74084</xdr:rowOff>
    </xdr:from>
    <xdr:to>
      <xdr:col>21</xdr:col>
      <xdr:colOff>423334</xdr:colOff>
      <xdr:row>39</xdr:row>
      <xdr:rowOff>80433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582083</xdr:colOff>
      <xdr:row>40</xdr:row>
      <xdr:rowOff>44823</xdr:rowOff>
    </xdr:from>
    <xdr:to>
      <xdr:col>21</xdr:col>
      <xdr:colOff>502709</xdr:colOff>
      <xdr:row>53</xdr:row>
      <xdr:rowOff>148289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L27"/>
  <sheetViews>
    <sheetView showGridLines="0" tabSelected="1" zoomScale="90" zoomScaleNormal="90" workbookViewId="0">
      <selection activeCell="G22" sqref="G22"/>
    </sheetView>
  </sheetViews>
  <sheetFormatPr defaultColWidth="8.85546875" defaultRowHeight="15" x14ac:dyDescent="0.25"/>
  <cols>
    <col min="2" max="2" width="44.7109375" customWidth="1"/>
  </cols>
  <sheetData>
    <row r="1" spans="1:12" ht="76.5" customHeight="1" x14ac:dyDescent="0.6">
      <c r="A1" s="230" t="s">
        <v>61</v>
      </c>
      <c r="B1" s="230"/>
      <c r="C1" s="230"/>
      <c r="D1" s="230"/>
      <c r="E1" s="230"/>
      <c r="F1" s="230"/>
      <c r="G1" s="230"/>
      <c r="H1" s="230"/>
      <c r="I1" s="230"/>
      <c r="J1" s="230"/>
      <c r="K1" s="230"/>
      <c r="L1" s="230"/>
    </row>
    <row r="2" spans="1:12" ht="21" customHeight="1" x14ac:dyDescent="0.25">
      <c r="A2" s="231" t="s">
        <v>62</v>
      </c>
      <c r="B2" s="231"/>
      <c r="C2" s="231"/>
      <c r="D2" s="231"/>
      <c r="E2" s="231"/>
      <c r="F2" s="231"/>
      <c r="G2" s="231"/>
      <c r="H2" s="231"/>
      <c r="I2" s="231"/>
      <c r="J2" s="231"/>
      <c r="K2" s="231"/>
      <c r="L2" s="231"/>
    </row>
    <row r="3" spans="1:12" x14ac:dyDescent="0.25">
      <c r="B3" s="239"/>
      <c r="C3" s="239"/>
      <c r="D3" s="239"/>
      <c r="E3" s="239"/>
      <c r="F3" s="239"/>
      <c r="G3" s="239"/>
      <c r="H3" s="239"/>
      <c r="I3" s="239"/>
      <c r="J3" s="239"/>
      <c r="K3" s="239"/>
      <c r="L3" s="239"/>
    </row>
    <row r="4" spans="1:12" ht="44.25" customHeight="1" x14ac:dyDescent="0.25">
      <c r="A4" s="232" t="s">
        <v>532</v>
      </c>
      <c r="B4" s="233"/>
      <c r="C4" s="233"/>
      <c r="D4" s="233"/>
      <c r="E4" s="233"/>
      <c r="F4" s="233"/>
      <c r="G4" s="233"/>
      <c r="H4" s="233"/>
      <c r="I4" s="233"/>
      <c r="J4" s="233"/>
      <c r="K4" s="233"/>
      <c r="L4" s="233"/>
    </row>
    <row r="6" spans="1:12" ht="18.75" x14ac:dyDescent="0.3">
      <c r="B6" s="234" t="s">
        <v>68</v>
      </c>
      <c r="C6" s="235"/>
      <c r="E6" s="236" t="s">
        <v>63</v>
      </c>
      <c r="F6" s="237"/>
      <c r="G6" s="238"/>
    </row>
    <row r="7" spans="1:12" ht="15.75" x14ac:dyDescent="0.25">
      <c r="B7" s="157" t="s">
        <v>69</v>
      </c>
      <c r="C7" s="107"/>
      <c r="E7" s="245">
        <v>2012</v>
      </c>
      <c r="F7" s="246"/>
      <c r="G7" s="247"/>
    </row>
    <row r="8" spans="1:12" ht="15.75" x14ac:dyDescent="0.25">
      <c r="B8" s="157" t="s">
        <v>70</v>
      </c>
      <c r="C8" s="107"/>
      <c r="E8" s="242">
        <v>2013</v>
      </c>
      <c r="F8" s="243"/>
      <c r="G8" s="244"/>
    </row>
    <row r="9" spans="1:12" ht="15.75" x14ac:dyDescent="0.25">
      <c r="B9" s="157" t="s">
        <v>71</v>
      </c>
      <c r="C9" s="107"/>
      <c r="E9" s="16" t="s">
        <v>64</v>
      </c>
    </row>
    <row r="10" spans="1:12" ht="9.9499999999999993" customHeight="1" x14ac:dyDescent="0.25">
      <c r="B10" s="106"/>
      <c r="C10" s="107"/>
    </row>
    <row r="11" spans="1:12" x14ac:dyDescent="0.25">
      <c r="B11" s="157" t="s">
        <v>72</v>
      </c>
      <c r="C11" s="107"/>
    </row>
    <row r="12" spans="1:12" ht="9.9499999999999993" customHeight="1" x14ac:dyDescent="0.25">
      <c r="B12" s="106"/>
      <c r="C12" s="107"/>
    </row>
    <row r="13" spans="1:12" ht="30" x14ac:dyDescent="0.3">
      <c r="B13" s="157" t="s">
        <v>73</v>
      </c>
      <c r="C13" s="107"/>
      <c r="E13" s="236" t="s">
        <v>65</v>
      </c>
      <c r="F13" s="237"/>
      <c r="G13" s="238"/>
    </row>
    <row r="14" spans="1:12" ht="30" x14ac:dyDescent="0.25">
      <c r="B14" s="157" t="s">
        <v>74</v>
      </c>
      <c r="C14" s="107"/>
      <c r="E14" s="242" t="s">
        <v>66</v>
      </c>
      <c r="F14" s="243"/>
      <c r="G14" s="244"/>
    </row>
    <row r="15" spans="1:12" x14ac:dyDescent="0.25">
      <c r="B15" s="106"/>
      <c r="C15" s="107"/>
      <c r="E15" s="240" t="s">
        <v>67</v>
      </c>
      <c r="F15" s="240"/>
      <c r="G15" s="240"/>
    </row>
    <row r="16" spans="1:12" x14ac:dyDescent="0.25">
      <c r="B16" s="157" t="s">
        <v>75</v>
      </c>
      <c r="C16" s="107"/>
      <c r="E16" s="241"/>
      <c r="F16" s="241"/>
      <c r="G16" s="241"/>
    </row>
    <row r="17" spans="2:7" x14ac:dyDescent="0.25">
      <c r="B17" s="157" t="s">
        <v>76</v>
      </c>
      <c r="C17" s="107"/>
      <c r="E17" s="241"/>
      <c r="F17" s="241"/>
      <c r="G17" s="241"/>
    </row>
    <row r="18" spans="2:7" ht="30" x14ac:dyDescent="0.25">
      <c r="B18" s="157" t="s">
        <v>77</v>
      </c>
      <c r="C18" s="107"/>
    </row>
    <row r="19" spans="2:7" ht="30" x14ac:dyDescent="0.25">
      <c r="B19" s="157" t="s">
        <v>78</v>
      </c>
      <c r="C19" s="107"/>
    </row>
    <row r="20" spans="2:7" ht="30" x14ac:dyDescent="0.25">
      <c r="B20" s="157" t="s">
        <v>79</v>
      </c>
      <c r="C20" s="107"/>
    </row>
    <row r="21" spans="2:7" ht="29.25" customHeight="1" x14ac:dyDescent="0.25">
      <c r="B21" s="157" t="s">
        <v>80</v>
      </c>
      <c r="C21" s="107"/>
    </row>
    <row r="22" spans="2:7" ht="33" customHeight="1" x14ac:dyDescent="0.25">
      <c r="B22" s="157" t="s">
        <v>81</v>
      </c>
      <c r="C22" s="107"/>
    </row>
    <row r="23" spans="2:7" ht="32.25" customHeight="1" x14ac:dyDescent="0.25">
      <c r="B23" s="157" t="s">
        <v>82</v>
      </c>
      <c r="C23" s="107"/>
    </row>
    <row r="24" spans="2:7" ht="36.75" customHeight="1" x14ac:dyDescent="0.25">
      <c r="B24" s="157" t="s">
        <v>83</v>
      </c>
      <c r="C24" s="107"/>
    </row>
    <row r="25" spans="2:7" ht="30" x14ac:dyDescent="0.25">
      <c r="B25" s="157" t="s">
        <v>533</v>
      </c>
      <c r="C25" s="107"/>
    </row>
    <row r="26" spans="2:7" ht="9.9499999999999993" customHeight="1" x14ac:dyDescent="0.25">
      <c r="B26" s="106"/>
      <c r="C26" s="107"/>
    </row>
    <row r="27" spans="2:7" x14ac:dyDescent="0.25">
      <c r="B27" s="158" t="s">
        <v>85</v>
      </c>
      <c r="C27" s="108"/>
    </row>
  </sheetData>
  <mergeCells count="11">
    <mergeCell ref="E15:G17"/>
    <mergeCell ref="E13:G13"/>
    <mergeCell ref="E14:G14"/>
    <mergeCell ref="E7:G7"/>
    <mergeCell ref="E8:G8"/>
    <mergeCell ref="A1:L1"/>
    <mergeCell ref="A2:L2"/>
    <mergeCell ref="A4:L4"/>
    <mergeCell ref="B6:C6"/>
    <mergeCell ref="E6:G6"/>
    <mergeCell ref="B3:L3"/>
  </mergeCells>
  <phoneticPr fontId="26" type="noConversion"/>
  <hyperlinks>
    <hyperlink ref="B7:C7" location="'Activity Definitions'!A1" display="Definitions of harm reduction activities"/>
    <hyperlink ref="B8:C8" location="'Activity Classification'!A1" display="Classification of harm reduction activities"/>
    <hyperlink ref="B9:C9" location="'Service providers'!A1" display="List of service delivery organizations"/>
    <hyperlink ref="B11:C11" location="'Indirect vs Direct'!A1" display="Indirect vs. direct expenditures"/>
    <hyperlink ref="B13:C13" location="'Central expenditures-NSP'!A1" display="Central-level program expenditures- NSP"/>
    <hyperlink ref="B14:C14" location="'Central expenditures-OST'!A1" display="Central-level program expenditures- OST"/>
    <hyperlink ref="B16:C16" location="'Site staff-NSP'!A1" display="Site-level staff expenditures- NSP"/>
    <hyperlink ref="B17:C17" location="'Site staff-OST'!A1" display="Site-level staff expenditures- OST"/>
    <hyperlink ref="B18:C18" location="'Commodities-NSP'!A1" display="Site-level commodity expenditures- NSP"/>
    <hyperlink ref="B19:C19" location="'Commodities-OST'!A1" display="Site-level commodity expenditures- OST"/>
    <hyperlink ref="B20:C20" location="'Other direct-NSP&amp;OST'!A1" display="Other site-level direct expenditures- NSP &amp; OST"/>
    <hyperlink ref="B21:C21" location="'Medical equipment-NSP'!A1" display="Site-level medical equipment expenditures- NSP"/>
    <hyperlink ref="B22:C22" location="'Medical equipment-OST'!A1" display="Site-level medical equipment expenditures- OST"/>
    <hyperlink ref="B23:C23" location="'Non-medical equipment-NSP'!A1" display="Site-level non-medical equipment expenditures- NSP"/>
    <hyperlink ref="B24:C24" location="'Non-medical equipment-OST'!A1" display="Site-level non-medical equipment expenditures- OST"/>
    <hyperlink ref="B25:C25" location="'Site overhead- NSP &amp; OST'!A1" display="Site-level overhead and supplies expenditures"/>
    <hyperlink ref="B27:C27" location="'TOTAL EXPENDITURE'!A1" display="Total expenditure"/>
    <hyperlink ref="B7" location="'Activity Definitions'!A1" display="Определение мероприятий снижения вреда"/>
    <hyperlink ref="B8" location="'Activity Classification'!A1" display="Классификация мероприятий снижения вреда"/>
    <hyperlink ref="B9" location="'Service providers'!A1" display="Список организаций, оказывающих услуги"/>
    <hyperlink ref="B11" location="'Indirect vs Direct'!A1" display="Непосредственные/косвенные расходы"/>
    <hyperlink ref="B13" location="'Central expenditures-NSP'!A1" display="Расходы на управление программой на центральном уровне: ПИШ"/>
    <hyperlink ref="B14" location="'Central expenditures-OST'!A1" display="Расходы на управление программой на центральном уровне: ОЗТ"/>
    <hyperlink ref="B16" location="'Site staff-NSP'!A1" display="Расходы на персонал на уровне точки: ПИШ"/>
    <hyperlink ref="B17" location="'Site staff-OST'!A1" display="Расходы на персонал на уровне точки: ОЗТ"/>
    <hyperlink ref="B18" location="'Commodities-NSP'!A1" display="Расходы на товарно-материальные ценности на уровне точки: ПИШ"/>
    <hyperlink ref="B19" location="'Commodities-OST'!A1" display="Расходы на товарно-материальные ценности на уровне точки: ОЗТ"/>
    <hyperlink ref="B20" location="'Other direct-NSP&amp;OST'!A1" display="Другие непосредственные расходы на уровне точки: ПИШ и ОЗТ"/>
    <hyperlink ref="B21" location="'Medical equipment-NSP'!A1" display="Расходы на медицинское оборудование на уровне точки: ПИШ"/>
    <hyperlink ref="B22" location="'Medical equipment-OST'!A1" display="Расходы на медицинское оборудование на уровне точки: ОЗТ"/>
    <hyperlink ref="B23" location="'Non-medical equipment-NSP'!A1" display="Расходы на немедицинское оборудование на уровне точки: ПИШ"/>
    <hyperlink ref="B24" location="'Non-medical equipment-OST'!A1" display="Расходы на немедицинское оборудование на уровне точки: ОЗТ"/>
    <hyperlink ref="B25" location="'Site overhead- NSP &amp; OST'!A1" display="Накладные расходы и затраты на расходные материалы на уровне точки"/>
    <hyperlink ref="B27" location="'TOTAL EXPENDITURE'!A1" display="Итоговая сумма расходов"/>
  </hyperlinks>
  <pageMargins left="0.7" right="0.7" top="0.75" bottom="0.75" header="0.3" footer="0.3"/>
  <pageSetup orientation="portrait" r:id="rId1"/>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F34"/>
  <sheetViews>
    <sheetView showGridLines="0" zoomScaleNormal="100" zoomScalePageLayoutView="90" workbookViewId="0"/>
  </sheetViews>
  <sheetFormatPr defaultColWidth="8.85546875" defaultRowHeight="14.25" x14ac:dyDescent="0.2"/>
  <cols>
    <col min="1" max="2" width="32.42578125" style="20" customWidth="1"/>
    <col min="3" max="4" width="44" style="20" customWidth="1"/>
    <col min="5" max="5" width="25.5703125" style="20" customWidth="1"/>
    <col min="6" max="6" width="26.7109375" style="20" customWidth="1"/>
    <col min="7" max="16384" width="8.85546875" style="20"/>
  </cols>
  <sheetData>
    <row r="1" spans="1:6" ht="20.25" x14ac:dyDescent="0.3">
      <c r="A1" s="14" t="s">
        <v>77</v>
      </c>
      <c r="B1" s="25"/>
      <c r="C1" s="25"/>
      <c r="D1" s="25"/>
      <c r="E1" s="25"/>
      <c r="F1" s="25"/>
    </row>
    <row r="2" spans="1:6" ht="20.25" x14ac:dyDescent="0.3">
      <c r="A2" s="25"/>
      <c r="B2" s="25"/>
      <c r="C2" s="25"/>
      <c r="D2" s="25"/>
      <c r="E2" s="25"/>
      <c r="F2" s="25"/>
    </row>
    <row r="3" spans="1:6" ht="81.75" customHeight="1" x14ac:dyDescent="0.2">
      <c r="A3" s="346" t="s">
        <v>649</v>
      </c>
      <c r="B3" s="347"/>
      <c r="C3" s="347"/>
      <c r="D3" s="347"/>
      <c r="E3" s="347"/>
      <c r="F3" s="348"/>
    </row>
    <row r="4" spans="1:6" ht="32.25" customHeight="1" x14ac:dyDescent="0.2">
      <c r="A4" s="87" t="s">
        <v>291</v>
      </c>
      <c r="B4" s="353" t="s">
        <v>543</v>
      </c>
      <c r="C4" s="354"/>
      <c r="D4" s="354"/>
      <c r="E4" s="354"/>
      <c r="F4" s="355"/>
    </row>
    <row r="6" spans="1:6" ht="27.75" customHeight="1" x14ac:dyDescent="0.25">
      <c r="A6" s="349" t="s">
        <v>292</v>
      </c>
      <c r="B6" s="349" t="s">
        <v>321</v>
      </c>
      <c r="C6" s="349" t="s">
        <v>322</v>
      </c>
      <c r="D6" s="349" t="s">
        <v>323</v>
      </c>
      <c r="E6" s="351" t="s">
        <v>293</v>
      </c>
      <c r="F6" s="352"/>
    </row>
    <row r="7" spans="1:6" ht="30.75" customHeight="1" x14ac:dyDescent="0.25">
      <c r="A7" s="350"/>
      <c r="B7" s="350"/>
      <c r="C7" s="350"/>
      <c r="D7" s="350"/>
      <c r="E7" s="17">
        <f>YearOne</f>
        <v>2012</v>
      </c>
      <c r="F7" s="17">
        <f>YearTwo</f>
        <v>2013</v>
      </c>
    </row>
    <row r="8" spans="1:6" ht="15.75" hidden="1" x14ac:dyDescent="0.25">
      <c r="A8" s="74"/>
      <c r="B8" s="24"/>
      <c r="C8" s="24"/>
      <c r="D8" s="24"/>
      <c r="E8" s="75"/>
      <c r="F8" s="75"/>
    </row>
    <row r="9" spans="1:6" x14ac:dyDescent="0.2">
      <c r="A9" s="22" t="s">
        <v>294</v>
      </c>
      <c r="B9" s="22"/>
      <c r="C9" s="3"/>
      <c r="D9" s="3"/>
      <c r="E9" s="93"/>
      <c r="F9" s="93"/>
    </row>
    <row r="10" spans="1:6" x14ac:dyDescent="0.2">
      <c r="A10" s="22" t="s">
        <v>295</v>
      </c>
      <c r="B10" s="22"/>
      <c r="C10" s="3"/>
      <c r="D10" s="3"/>
      <c r="E10" s="93"/>
      <c r="F10" s="93"/>
    </row>
    <row r="11" spans="1:6" x14ac:dyDescent="0.2">
      <c r="A11" s="22" t="s">
        <v>296</v>
      </c>
      <c r="B11" s="22"/>
      <c r="C11" s="3"/>
      <c r="D11" s="3"/>
      <c r="E11" s="93"/>
      <c r="F11" s="93"/>
    </row>
    <row r="12" spans="1:6" x14ac:dyDescent="0.2">
      <c r="A12" s="22" t="s">
        <v>297</v>
      </c>
      <c r="B12" s="22"/>
      <c r="C12" s="3"/>
      <c r="D12" s="3"/>
      <c r="E12" s="93"/>
      <c r="F12" s="93"/>
    </row>
    <row r="13" spans="1:6" x14ac:dyDescent="0.2">
      <c r="A13" s="22" t="s">
        <v>298</v>
      </c>
      <c r="B13" s="22"/>
      <c r="C13" s="3"/>
      <c r="D13" s="3"/>
      <c r="E13" s="93"/>
      <c r="F13" s="93"/>
    </row>
    <row r="14" spans="1:6" x14ac:dyDescent="0.2">
      <c r="A14" s="22" t="s">
        <v>299</v>
      </c>
      <c r="B14" s="22"/>
      <c r="C14" s="3"/>
      <c r="D14" s="3"/>
      <c r="E14" s="93"/>
      <c r="F14" s="93"/>
    </row>
    <row r="15" spans="1:6" x14ac:dyDescent="0.2">
      <c r="A15" s="22" t="s">
        <v>300</v>
      </c>
      <c r="B15" s="22"/>
      <c r="C15" s="3"/>
      <c r="D15" s="3"/>
      <c r="E15" s="93"/>
      <c r="F15" s="93"/>
    </row>
    <row r="16" spans="1:6" x14ac:dyDescent="0.2">
      <c r="A16" s="22" t="s">
        <v>301</v>
      </c>
      <c r="B16" s="22"/>
      <c r="C16" s="3"/>
      <c r="D16" s="3"/>
      <c r="E16" s="93"/>
      <c r="F16" s="93"/>
    </row>
    <row r="17" spans="1:6" x14ac:dyDescent="0.2">
      <c r="A17" s="22" t="s">
        <v>302</v>
      </c>
      <c r="B17" s="22"/>
      <c r="C17" s="3"/>
      <c r="D17" s="3"/>
      <c r="E17" s="93"/>
      <c r="F17" s="93"/>
    </row>
    <row r="18" spans="1:6" x14ac:dyDescent="0.2">
      <c r="A18" s="22" t="s">
        <v>303</v>
      </c>
      <c r="B18" s="22"/>
      <c r="C18" s="3"/>
      <c r="D18" s="3"/>
      <c r="E18" s="93"/>
      <c r="F18" s="93"/>
    </row>
    <row r="19" spans="1:6" x14ac:dyDescent="0.2">
      <c r="A19" s="22" t="s">
        <v>304</v>
      </c>
      <c r="B19" s="22"/>
      <c r="C19" s="3"/>
      <c r="D19" s="3"/>
      <c r="E19" s="93"/>
      <c r="F19" s="93"/>
    </row>
    <row r="20" spans="1:6" x14ac:dyDescent="0.2">
      <c r="A20" s="22" t="s">
        <v>305</v>
      </c>
      <c r="B20" s="22"/>
      <c r="C20" s="3"/>
      <c r="D20" s="3"/>
      <c r="E20" s="93"/>
      <c r="F20" s="93"/>
    </row>
    <row r="21" spans="1:6" x14ac:dyDescent="0.2">
      <c r="A21" s="22" t="s">
        <v>306</v>
      </c>
      <c r="B21" s="22"/>
      <c r="C21" s="3"/>
      <c r="D21" s="3"/>
      <c r="E21" s="93"/>
      <c r="F21" s="93"/>
    </row>
    <row r="22" spans="1:6" x14ac:dyDescent="0.2">
      <c r="A22" s="22" t="s">
        <v>307</v>
      </c>
      <c r="B22" s="22"/>
      <c r="C22" s="3"/>
      <c r="D22" s="3"/>
      <c r="E22" s="93"/>
      <c r="F22" s="93"/>
    </row>
    <row r="23" spans="1:6" x14ac:dyDescent="0.2">
      <c r="A23" s="22" t="s">
        <v>308</v>
      </c>
      <c r="B23" s="22"/>
      <c r="C23" s="3"/>
      <c r="D23" s="3"/>
      <c r="E23" s="93"/>
      <c r="F23" s="93"/>
    </row>
    <row r="24" spans="1:6" x14ac:dyDescent="0.2">
      <c r="A24" s="22" t="s">
        <v>309</v>
      </c>
      <c r="B24" s="22"/>
      <c r="C24" s="3"/>
      <c r="D24" s="3"/>
      <c r="E24" s="93"/>
      <c r="F24" s="93"/>
    </row>
    <row r="25" spans="1:6" x14ac:dyDescent="0.2">
      <c r="A25" s="22" t="s">
        <v>310</v>
      </c>
      <c r="B25" s="22"/>
      <c r="C25" s="3"/>
      <c r="D25" s="3"/>
      <c r="E25" s="93"/>
      <c r="F25" s="93"/>
    </row>
    <row r="26" spans="1:6" x14ac:dyDescent="0.2">
      <c r="A26" s="22" t="s">
        <v>544</v>
      </c>
      <c r="B26" s="22"/>
      <c r="C26" s="3"/>
      <c r="D26" s="3"/>
      <c r="E26" s="93"/>
      <c r="F26" s="93"/>
    </row>
    <row r="27" spans="1:6" ht="28.5" x14ac:dyDescent="0.2">
      <c r="A27" s="22" t="s">
        <v>312</v>
      </c>
      <c r="B27" s="22"/>
      <c r="C27" s="3"/>
      <c r="D27" s="3"/>
      <c r="E27" s="93"/>
      <c r="F27" s="93"/>
    </row>
    <row r="28" spans="1:6" ht="28.5" x14ac:dyDescent="0.2">
      <c r="A28" s="22" t="s">
        <v>313</v>
      </c>
      <c r="B28" s="22"/>
      <c r="C28" s="3"/>
      <c r="D28" s="3"/>
      <c r="E28" s="93"/>
      <c r="F28" s="93"/>
    </row>
    <row r="29" spans="1:6" x14ac:dyDescent="0.2">
      <c r="A29" s="22" t="s">
        <v>314</v>
      </c>
      <c r="B29" s="22"/>
      <c r="C29" s="3"/>
      <c r="D29" s="3"/>
      <c r="E29" s="93"/>
      <c r="F29" s="93"/>
    </row>
    <row r="30" spans="1:6" x14ac:dyDescent="0.2">
      <c r="A30" s="22" t="s">
        <v>315</v>
      </c>
      <c r="B30" s="22"/>
      <c r="C30" s="3"/>
      <c r="D30" s="3"/>
      <c r="E30" s="93"/>
      <c r="F30" s="93"/>
    </row>
    <row r="31" spans="1:6" x14ac:dyDescent="0.2">
      <c r="A31" s="22" t="s">
        <v>316</v>
      </c>
      <c r="B31" s="22"/>
      <c r="C31" s="3"/>
      <c r="D31" s="3"/>
      <c r="E31" s="93"/>
      <c r="F31" s="93"/>
    </row>
    <row r="32" spans="1:6" ht="28.5" x14ac:dyDescent="0.2">
      <c r="A32" s="22" t="s">
        <v>319</v>
      </c>
      <c r="B32" s="22"/>
      <c r="C32" s="3"/>
      <c r="D32" s="3"/>
      <c r="E32" s="93"/>
      <c r="F32" s="93"/>
    </row>
    <row r="33" spans="1:6" x14ac:dyDescent="0.2">
      <c r="A33" s="22" t="s">
        <v>318</v>
      </c>
      <c r="B33" s="22"/>
      <c r="C33" s="3"/>
      <c r="D33" s="3"/>
      <c r="E33" s="93"/>
      <c r="F33" s="93"/>
    </row>
    <row r="34" spans="1:6" x14ac:dyDescent="0.2">
      <c r="A34" s="22" t="s">
        <v>318</v>
      </c>
      <c r="B34" s="22"/>
      <c r="C34" s="3"/>
      <c r="D34" s="3"/>
      <c r="E34" s="93"/>
      <c r="F34" s="93"/>
    </row>
  </sheetData>
  <mergeCells count="7">
    <mergeCell ref="A3:F3"/>
    <mergeCell ref="D6:D7"/>
    <mergeCell ref="E6:F6"/>
    <mergeCell ref="A6:A7"/>
    <mergeCell ref="C6:C7"/>
    <mergeCell ref="B6:B7"/>
    <mergeCell ref="B4:F4"/>
  </mergeCells>
  <phoneticPr fontId="26" type="noConversion"/>
  <dataValidations count="4">
    <dataValidation type="list" allowBlank="1" showInputMessage="1" showErrorMessage="1" sqref="C9:C34">
      <formula1>NSPlist</formula1>
    </dataValidation>
    <dataValidation type="list" allowBlank="1" showInputMessage="1" showErrorMessage="1" sqref="D9:D34">
      <formula1>INDIRECT(C9)</formula1>
    </dataValidation>
    <dataValidation type="custom" showInputMessage="1" showErrorMessage="1" sqref="E9:F34">
      <formula1>NOT(AND(ISBLANK(C9)))</formula1>
    </dataValidation>
    <dataValidation type="list" allowBlank="1" showInputMessage="1" showErrorMessage="1" sqref="B9:B34">
      <formula1>Funding_source</formula1>
    </dataValidation>
  </dataValidations>
  <pageMargins left="0.7" right="0.7" top="0.75" bottom="0.75" header="0.3" footer="0.3"/>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G36"/>
  <sheetViews>
    <sheetView showGridLines="0" zoomScaleNormal="100" zoomScalePageLayoutView="90" workbookViewId="0">
      <selection activeCell="A10" sqref="A10:A36"/>
    </sheetView>
  </sheetViews>
  <sheetFormatPr defaultColWidth="8.85546875" defaultRowHeight="14.25" x14ac:dyDescent="0.2"/>
  <cols>
    <col min="1" max="2" width="32.85546875" style="20" customWidth="1"/>
    <col min="3" max="4" width="44" style="20" customWidth="1"/>
    <col min="5" max="5" width="25.5703125" style="20" customWidth="1"/>
    <col min="6" max="6" width="26.7109375" style="20" customWidth="1"/>
    <col min="7" max="16384" width="8.85546875" style="20"/>
  </cols>
  <sheetData>
    <row r="1" spans="1:7" ht="20.25" x14ac:dyDescent="0.3">
      <c r="A1" s="14" t="s">
        <v>78</v>
      </c>
      <c r="B1" s="25"/>
      <c r="C1" s="25"/>
      <c r="D1" s="25"/>
      <c r="E1" s="25"/>
      <c r="F1" s="25"/>
    </row>
    <row r="3" spans="1:7" ht="30.75" customHeight="1" x14ac:dyDescent="0.2">
      <c r="A3" s="356" t="s">
        <v>650</v>
      </c>
      <c r="B3" s="357"/>
      <c r="C3" s="357"/>
      <c r="D3" s="357"/>
      <c r="E3" s="357"/>
      <c r="F3" s="357"/>
      <c r="G3" s="358"/>
    </row>
    <row r="4" spans="1:7" ht="49.5" customHeight="1" x14ac:dyDescent="0.2">
      <c r="A4" s="359"/>
      <c r="B4" s="360"/>
      <c r="C4" s="360"/>
      <c r="D4" s="360"/>
      <c r="E4" s="360"/>
      <c r="F4" s="360"/>
      <c r="G4" s="361"/>
    </row>
    <row r="5" spans="1:7" ht="34.5" customHeight="1" x14ac:dyDescent="0.2">
      <c r="A5" s="87" t="s">
        <v>324</v>
      </c>
      <c r="B5" s="346" t="s">
        <v>543</v>
      </c>
      <c r="C5" s="347"/>
      <c r="D5" s="347"/>
      <c r="E5" s="347"/>
      <c r="F5" s="347"/>
      <c r="G5" s="348"/>
    </row>
    <row r="7" spans="1:7" ht="27.75" customHeight="1" x14ac:dyDescent="0.25">
      <c r="A7" s="362" t="s">
        <v>320</v>
      </c>
      <c r="B7" s="362" t="s">
        <v>321</v>
      </c>
      <c r="C7" s="362" t="s">
        <v>322</v>
      </c>
      <c r="D7" s="362" t="s">
        <v>323</v>
      </c>
      <c r="E7" s="364" t="s">
        <v>293</v>
      </c>
      <c r="F7" s="365"/>
    </row>
    <row r="8" spans="1:7" ht="33" customHeight="1" x14ac:dyDescent="0.25">
      <c r="A8" s="363"/>
      <c r="B8" s="363"/>
      <c r="C8" s="363"/>
      <c r="D8" s="363"/>
      <c r="E8" s="18">
        <f>YearOne</f>
        <v>2012</v>
      </c>
      <c r="F8" s="18">
        <f>YearTwo</f>
        <v>2013</v>
      </c>
    </row>
    <row r="9" spans="1:7" ht="15.75" hidden="1" x14ac:dyDescent="0.25">
      <c r="A9" s="74"/>
      <c r="B9" s="24"/>
      <c r="C9" s="24"/>
      <c r="D9" s="24"/>
      <c r="E9" s="75"/>
      <c r="F9" s="75"/>
    </row>
    <row r="10" spans="1:7" x14ac:dyDescent="0.2">
      <c r="A10" s="22" t="s">
        <v>325</v>
      </c>
      <c r="B10" s="22"/>
      <c r="C10" s="3"/>
      <c r="D10" s="3"/>
      <c r="E10" s="93"/>
      <c r="F10" s="93"/>
    </row>
    <row r="11" spans="1:7" x14ac:dyDescent="0.2">
      <c r="A11" s="22" t="s">
        <v>326</v>
      </c>
      <c r="B11" s="22"/>
      <c r="C11" s="3"/>
      <c r="D11" s="3"/>
      <c r="E11" s="93"/>
      <c r="F11" s="93"/>
    </row>
    <row r="12" spans="1:7" x14ac:dyDescent="0.2">
      <c r="A12" s="22" t="s">
        <v>327</v>
      </c>
      <c r="B12" s="22"/>
      <c r="C12" s="3"/>
      <c r="D12" s="3"/>
      <c r="E12" s="93"/>
      <c r="F12" s="93"/>
    </row>
    <row r="13" spans="1:7" x14ac:dyDescent="0.2">
      <c r="A13" s="22" t="s">
        <v>328</v>
      </c>
      <c r="B13" s="22"/>
      <c r="C13" s="3"/>
      <c r="D13" s="3"/>
      <c r="E13" s="93"/>
      <c r="F13" s="93"/>
    </row>
    <row r="14" spans="1:7" ht="28.5" x14ac:dyDescent="0.2">
      <c r="A14" s="22" t="s">
        <v>329</v>
      </c>
      <c r="B14" s="22"/>
      <c r="C14" s="3"/>
      <c r="D14" s="3"/>
      <c r="E14" s="93"/>
      <c r="F14" s="93"/>
    </row>
    <row r="15" spans="1:7" x14ac:dyDescent="0.2">
      <c r="A15" s="22" t="s">
        <v>330</v>
      </c>
      <c r="B15" s="22"/>
      <c r="C15" s="3"/>
      <c r="D15" s="3"/>
      <c r="E15" s="93"/>
      <c r="F15" s="93"/>
    </row>
    <row r="16" spans="1:7" x14ac:dyDescent="0.2">
      <c r="A16" s="22" t="s">
        <v>331</v>
      </c>
      <c r="B16" s="22"/>
      <c r="C16" s="3"/>
      <c r="D16" s="3"/>
      <c r="E16" s="93"/>
      <c r="F16" s="93"/>
    </row>
    <row r="17" spans="1:6" x14ac:dyDescent="0.2">
      <c r="A17" s="22" t="s">
        <v>332</v>
      </c>
      <c r="B17" s="22"/>
      <c r="C17" s="3"/>
      <c r="D17" s="3"/>
      <c r="E17" s="93"/>
      <c r="F17" s="93"/>
    </row>
    <row r="18" spans="1:6" x14ac:dyDescent="0.2">
      <c r="A18" s="22" t="s">
        <v>333</v>
      </c>
      <c r="B18" s="22"/>
      <c r="C18" s="3"/>
      <c r="D18" s="3"/>
      <c r="E18" s="93"/>
      <c r="F18" s="93"/>
    </row>
    <row r="19" spans="1:6" ht="28.5" x14ac:dyDescent="0.2">
      <c r="A19" s="22" t="s">
        <v>334</v>
      </c>
      <c r="B19" s="22"/>
      <c r="C19" s="3"/>
      <c r="D19" s="3"/>
      <c r="E19" s="93"/>
      <c r="F19" s="93"/>
    </row>
    <row r="20" spans="1:6" x14ac:dyDescent="0.2">
      <c r="A20" s="22" t="s">
        <v>299</v>
      </c>
      <c r="B20" s="22"/>
      <c r="C20" s="3"/>
      <c r="D20" s="3"/>
      <c r="E20" s="93"/>
      <c r="F20" s="93"/>
    </row>
    <row r="21" spans="1:6" x14ac:dyDescent="0.2">
      <c r="A21" s="22" t="s">
        <v>300</v>
      </c>
      <c r="B21" s="22"/>
      <c r="C21" s="3"/>
      <c r="D21" s="3"/>
      <c r="E21" s="93"/>
      <c r="F21" s="93"/>
    </row>
    <row r="22" spans="1:6" x14ac:dyDescent="0.2">
      <c r="A22" s="22" t="s">
        <v>316</v>
      </c>
      <c r="B22" s="22"/>
      <c r="C22" s="3"/>
      <c r="D22" s="3"/>
      <c r="E22" s="93"/>
      <c r="F22" s="93"/>
    </row>
    <row r="23" spans="1:6" x14ac:dyDescent="0.2">
      <c r="A23" s="22" t="s">
        <v>335</v>
      </c>
      <c r="B23" s="22"/>
      <c r="C23" s="3"/>
      <c r="D23" s="3"/>
      <c r="E23" s="93"/>
      <c r="F23" s="93"/>
    </row>
    <row r="24" spans="1:6" x14ac:dyDescent="0.2">
      <c r="A24" s="22" t="s">
        <v>336</v>
      </c>
      <c r="B24" s="22"/>
      <c r="C24" s="3"/>
      <c r="D24" s="3"/>
      <c r="E24" s="93"/>
      <c r="F24" s="93"/>
    </row>
    <row r="25" spans="1:6" x14ac:dyDescent="0.2">
      <c r="A25" s="22" t="s">
        <v>301</v>
      </c>
      <c r="B25" s="22"/>
      <c r="C25" s="3"/>
      <c r="D25" s="3"/>
      <c r="E25" s="93"/>
      <c r="F25" s="93"/>
    </row>
    <row r="26" spans="1:6" x14ac:dyDescent="0.2">
      <c r="A26" s="22" t="s">
        <v>303</v>
      </c>
      <c r="B26" s="22"/>
      <c r="C26" s="3"/>
      <c r="D26" s="3"/>
      <c r="E26" s="93"/>
      <c r="F26" s="93"/>
    </row>
    <row r="27" spans="1:6" x14ac:dyDescent="0.2">
      <c r="A27" s="22" t="s">
        <v>337</v>
      </c>
      <c r="B27" s="22"/>
      <c r="C27" s="3"/>
      <c r="D27" s="3"/>
      <c r="E27" s="93"/>
      <c r="F27" s="93"/>
    </row>
    <row r="28" spans="1:6" ht="28.5" x14ac:dyDescent="0.2">
      <c r="A28" s="22" t="s">
        <v>338</v>
      </c>
      <c r="B28" s="22"/>
      <c r="C28" s="3"/>
      <c r="D28" s="3"/>
      <c r="E28" s="93"/>
      <c r="F28" s="93"/>
    </row>
    <row r="29" spans="1:6" x14ac:dyDescent="0.2">
      <c r="A29" s="22" t="s">
        <v>304</v>
      </c>
      <c r="B29" s="22"/>
      <c r="C29" s="3"/>
      <c r="D29" s="3"/>
      <c r="E29" s="93"/>
      <c r="F29" s="93"/>
    </row>
    <row r="30" spans="1:6" x14ac:dyDescent="0.2">
      <c r="A30" s="22" t="s">
        <v>339</v>
      </c>
      <c r="B30" s="22"/>
      <c r="C30" s="3"/>
      <c r="D30" s="3"/>
      <c r="E30" s="93"/>
      <c r="F30" s="93"/>
    </row>
    <row r="31" spans="1:6" x14ac:dyDescent="0.2">
      <c r="A31" s="22" t="s">
        <v>340</v>
      </c>
      <c r="B31" s="22"/>
      <c r="C31" s="3"/>
      <c r="D31" s="3"/>
      <c r="E31" s="93"/>
      <c r="F31" s="93"/>
    </row>
    <row r="32" spans="1:6" x14ac:dyDescent="0.2">
      <c r="A32" s="22" t="s">
        <v>341</v>
      </c>
      <c r="B32" s="22"/>
      <c r="C32" s="3"/>
      <c r="D32" s="3"/>
      <c r="E32" s="93"/>
      <c r="F32" s="93"/>
    </row>
    <row r="33" spans="1:6" x14ac:dyDescent="0.2">
      <c r="A33" s="22" t="s">
        <v>342</v>
      </c>
      <c r="B33" s="22"/>
      <c r="C33" s="3"/>
      <c r="D33" s="3"/>
      <c r="E33" s="93"/>
      <c r="F33" s="93"/>
    </row>
    <row r="34" spans="1:6" x14ac:dyDescent="0.2">
      <c r="A34" s="22" t="s">
        <v>317</v>
      </c>
      <c r="B34" s="22"/>
      <c r="C34" s="3"/>
      <c r="D34" s="3"/>
      <c r="E34" s="93"/>
      <c r="F34" s="93"/>
    </row>
    <row r="35" spans="1:6" x14ac:dyDescent="0.2">
      <c r="A35" s="22" t="s">
        <v>317</v>
      </c>
      <c r="B35" s="22"/>
      <c r="C35" s="3"/>
      <c r="D35" s="3"/>
      <c r="E35" s="93"/>
      <c r="F35" s="93"/>
    </row>
    <row r="36" spans="1:6" x14ac:dyDescent="0.2">
      <c r="A36" s="22" t="s">
        <v>317</v>
      </c>
      <c r="B36" s="22"/>
      <c r="C36" s="3"/>
      <c r="D36" s="3"/>
      <c r="E36" s="93"/>
      <c r="F36" s="93"/>
    </row>
  </sheetData>
  <mergeCells count="7">
    <mergeCell ref="A3:G4"/>
    <mergeCell ref="B7:B8"/>
    <mergeCell ref="A7:A8"/>
    <mergeCell ref="C7:C8"/>
    <mergeCell ref="D7:D8"/>
    <mergeCell ref="E7:F7"/>
    <mergeCell ref="B5:G5"/>
  </mergeCells>
  <dataValidations count="4">
    <dataValidation type="list" allowBlank="1" showInputMessage="1" showErrorMessage="1" sqref="D10:D36">
      <formula1>INDIRECT(C10)</formula1>
    </dataValidation>
    <dataValidation type="list" allowBlank="1" showInputMessage="1" showErrorMessage="1" sqref="C10:C36">
      <formula1>OSTlist</formula1>
    </dataValidation>
    <dataValidation type="custom" showInputMessage="1" showErrorMessage="1" sqref="E10:F36">
      <formula1>NOT(AND(ISBLANK(C10)))</formula1>
    </dataValidation>
    <dataValidation type="list" allowBlank="1" showInputMessage="1" showErrorMessage="1" sqref="B10:B36">
      <formula1>Funding_source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33"/>
  <sheetViews>
    <sheetView showGridLines="0" zoomScaleNormal="100" zoomScalePageLayoutView="90" workbookViewId="0">
      <selection activeCell="C25" sqref="C25"/>
    </sheetView>
  </sheetViews>
  <sheetFormatPr defaultColWidth="8.85546875" defaultRowHeight="14.25" x14ac:dyDescent="0.2"/>
  <cols>
    <col min="1" max="2" width="32.42578125" style="20" customWidth="1"/>
    <col min="3" max="3" width="44" style="20" customWidth="1"/>
    <col min="4" max="4" width="35.28515625" style="20" customWidth="1"/>
    <col min="5" max="5" width="25.5703125" style="20" customWidth="1"/>
    <col min="6" max="6" width="26.7109375" style="20" customWidth="1"/>
    <col min="7" max="16384" width="8.85546875" style="20"/>
  </cols>
  <sheetData>
    <row r="1" spans="1:6" ht="20.25" x14ac:dyDescent="0.3">
      <c r="A1" s="14" t="s">
        <v>79</v>
      </c>
      <c r="B1" s="25"/>
      <c r="C1" s="25"/>
      <c r="D1" s="25"/>
      <c r="E1" s="25"/>
      <c r="F1" s="25"/>
    </row>
    <row r="3" spans="1:6" ht="30.75" customHeight="1" x14ac:dyDescent="0.2">
      <c r="A3" s="366" t="s">
        <v>651</v>
      </c>
      <c r="B3" s="367"/>
      <c r="C3" s="367"/>
      <c r="D3" s="367"/>
      <c r="E3" s="367"/>
      <c r="F3" s="368"/>
    </row>
    <row r="4" spans="1:6" ht="65.25" customHeight="1" x14ac:dyDescent="0.2">
      <c r="A4" s="369"/>
      <c r="B4" s="370"/>
      <c r="C4" s="370"/>
      <c r="D4" s="370"/>
      <c r="E4" s="370"/>
      <c r="F4" s="371"/>
    </row>
    <row r="5" spans="1:6" ht="33" customHeight="1" x14ac:dyDescent="0.2">
      <c r="A5" s="164" t="s">
        <v>343</v>
      </c>
      <c r="B5" s="372" t="s">
        <v>545</v>
      </c>
      <c r="C5" s="373"/>
      <c r="D5" s="373"/>
      <c r="E5" s="373"/>
      <c r="F5" s="374"/>
    </row>
    <row r="7" spans="1:6" ht="27.75" customHeight="1" x14ac:dyDescent="0.25">
      <c r="A7" s="375" t="s">
        <v>343</v>
      </c>
      <c r="B7" s="375" t="s">
        <v>344</v>
      </c>
      <c r="C7" s="375" t="s">
        <v>546</v>
      </c>
      <c r="D7" s="375" t="s">
        <v>547</v>
      </c>
      <c r="E7" s="379" t="s">
        <v>293</v>
      </c>
      <c r="F7" s="380"/>
    </row>
    <row r="8" spans="1:6" ht="44.25" customHeight="1" x14ac:dyDescent="0.25">
      <c r="A8" s="376"/>
      <c r="B8" s="376"/>
      <c r="C8" s="376"/>
      <c r="D8" s="376"/>
      <c r="E8" s="73">
        <f>YearOne</f>
        <v>2012</v>
      </c>
      <c r="F8" s="73">
        <f>YearTwo</f>
        <v>2013</v>
      </c>
    </row>
    <row r="9" spans="1:6" ht="15.75" hidden="1" x14ac:dyDescent="0.25">
      <c r="A9" s="74"/>
      <c r="B9" s="24"/>
      <c r="C9" s="24"/>
      <c r="D9" s="24"/>
      <c r="E9" s="75"/>
      <c r="F9" s="75"/>
    </row>
    <row r="10" spans="1:6" ht="15.75" customHeight="1" x14ac:dyDescent="0.25">
      <c r="A10" s="377" t="s">
        <v>87</v>
      </c>
      <c r="B10" s="377"/>
      <c r="C10" s="377"/>
      <c r="D10" s="377"/>
      <c r="E10" s="377"/>
      <c r="F10" s="377"/>
    </row>
    <row r="11" spans="1:6" ht="28.5" x14ac:dyDescent="0.2">
      <c r="A11" s="3" t="s">
        <v>345</v>
      </c>
      <c r="B11" s="3"/>
      <c r="C11" s="3"/>
      <c r="D11" s="3"/>
      <c r="E11" s="93"/>
      <c r="F11" s="93"/>
    </row>
    <row r="12" spans="1:6" x14ac:dyDescent="0.2">
      <c r="A12" s="165" t="s">
        <v>346</v>
      </c>
      <c r="B12" s="3"/>
      <c r="C12" s="3"/>
      <c r="D12" s="3"/>
      <c r="E12" s="93"/>
      <c r="F12" s="93"/>
    </row>
    <row r="13" spans="1:6" ht="28.5" x14ac:dyDescent="0.2">
      <c r="A13" s="3" t="s">
        <v>347</v>
      </c>
      <c r="B13" s="3"/>
      <c r="C13" s="3"/>
      <c r="D13" s="3"/>
      <c r="E13" s="93"/>
      <c r="F13" s="93"/>
    </row>
    <row r="14" spans="1:6" ht="42.75" x14ac:dyDescent="0.2">
      <c r="A14" s="3" t="s">
        <v>348</v>
      </c>
      <c r="B14" s="3"/>
      <c r="C14" s="3"/>
      <c r="D14" s="3"/>
      <c r="E14" s="93"/>
      <c r="F14" s="93"/>
    </row>
    <row r="15" spans="1:6" x14ac:dyDescent="0.2">
      <c r="A15" s="3" t="s">
        <v>349</v>
      </c>
      <c r="B15" s="3"/>
      <c r="C15" s="3"/>
      <c r="D15" s="3"/>
      <c r="E15" s="93"/>
      <c r="F15" s="93"/>
    </row>
    <row r="16" spans="1:6" x14ac:dyDescent="0.2">
      <c r="A16" s="3" t="s">
        <v>350</v>
      </c>
      <c r="B16" s="3"/>
      <c r="C16" s="3"/>
      <c r="D16" s="3"/>
      <c r="E16" s="93"/>
      <c r="F16" s="93"/>
    </row>
    <row r="17" spans="1:6" x14ac:dyDescent="0.2">
      <c r="A17" s="3" t="s">
        <v>351</v>
      </c>
      <c r="B17" s="3"/>
      <c r="C17" s="3"/>
      <c r="D17" s="3"/>
      <c r="E17" s="93"/>
      <c r="F17" s="93"/>
    </row>
    <row r="18" spans="1:6" ht="28.5" x14ac:dyDescent="0.2">
      <c r="A18" s="3" t="s">
        <v>352</v>
      </c>
      <c r="B18" s="3"/>
      <c r="C18" s="3"/>
      <c r="D18" s="3"/>
      <c r="E18" s="93"/>
      <c r="F18" s="93"/>
    </row>
    <row r="19" spans="1:6" x14ac:dyDescent="0.2">
      <c r="A19" s="3" t="s">
        <v>353</v>
      </c>
      <c r="B19" s="3"/>
      <c r="C19" s="3"/>
      <c r="D19" s="3"/>
      <c r="E19" s="93"/>
      <c r="F19" s="93"/>
    </row>
    <row r="20" spans="1:6" x14ac:dyDescent="0.2">
      <c r="A20" s="3" t="s">
        <v>354</v>
      </c>
      <c r="B20" s="3"/>
      <c r="C20" s="3"/>
      <c r="D20" s="3"/>
      <c r="E20" s="93"/>
      <c r="F20" s="93"/>
    </row>
    <row r="21" spans="1:6" x14ac:dyDescent="0.2">
      <c r="A21" s="3" t="s">
        <v>318</v>
      </c>
      <c r="B21" s="3"/>
      <c r="C21" s="3"/>
      <c r="D21" s="3"/>
      <c r="E21" s="93"/>
      <c r="F21" s="93"/>
    </row>
    <row r="22" spans="1:6" ht="15.75" x14ac:dyDescent="0.25">
      <c r="A22" s="378" t="s">
        <v>88</v>
      </c>
      <c r="B22" s="378"/>
      <c r="C22" s="378"/>
      <c r="D22" s="378"/>
      <c r="E22" s="378"/>
      <c r="F22" s="378"/>
    </row>
    <row r="23" spans="1:6" ht="28.5" x14ac:dyDescent="0.2">
      <c r="A23" s="3" t="s">
        <v>345</v>
      </c>
      <c r="B23" s="3"/>
      <c r="C23" s="3"/>
      <c r="D23" s="3"/>
      <c r="E23" s="93"/>
      <c r="F23" s="93"/>
    </row>
    <row r="24" spans="1:6" ht="28.5" x14ac:dyDescent="0.2">
      <c r="A24" s="3" t="s">
        <v>355</v>
      </c>
      <c r="B24" s="3"/>
      <c r="C24" s="3"/>
      <c r="D24" s="3"/>
      <c r="E24" s="93"/>
      <c r="F24" s="93"/>
    </row>
    <row r="25" spans="1:6" ht="42.75" x14ac:dyDescent="0.2">
      <c r="A25" s="3" t="s">
        <v>348</v>
      </c>
      <c r="B25" s="3"/>
      <c r="C25" s="3"/>
      <c r="D25" s="3"/>
      <c r="E25" s="93"/>
      <c r="F25" s="93"/>
    </row>
    <row r="26" spans="1:6" x14ac:dyDescent="0.2">
      <c r="A26" s="3" t="s">
        <v>350</v>
      </c>
      <c r="B26" s="3"/>
      <c r="C26" s="3"/>
      <c r="D26" s="3"/>
      <c r="E26" s="93"/>
      <c r="F26" s="93"/>
    </row>
    <row r="27" spans="1:6" x14ac:dyDescent="0.2">
      <c r="A27" s="3" t="s">
        <v>356</v>
      </c>
      <c r="B27" s="3"/>
      <c r="C27" s="3"/>
      <c r="D27" s="3"/>
      <c r="E27" s="93"/>
      <c r="F27" s="93"/>
    </row>
    <row r="28" spans="1:6" x14ac:dyDescent="0.2">
      <c r="A28" s="3" t="s">
        <v>351</v>
      </c>
      <c r="B28" s="3"/>
      <c r="C28" s="3"/>
      <c r="D28" s="3"/>
      <c r="E28" s="93"/>
      <c r="F28" s="93"/>
    </row>
    <row r="29" spans="1:6" x14ac:dyDescent="0.2">
      <c r="A29" s="3" t="s">
        <v>318</v>
      </c>
      <c r="B29" s="3"/>
      <c r="C29" s="3"/>
      <c r="D29" s="3"/>
      <c r="E29" s="93"/>
      <c r="F29" s="93"/>
    </row>
    <row r="30" spans="1:6" x14ac:dyDescent="0.2">
      <c r="A30" s="3" t="s">
        <v>318</v>
      </c>
      <c r="B30" s="3"/>
      <c r="C30" s="3"/>
      <c r="D30" s="3"/>
      <c r="E30" s="93"/>
      <c r="F30" s="93"/>
    </row>
    <row r="31" spans="1:6" x14ac:dyDescent="0.2">
      <c r="A31" s="3" t="s">
        <v>318</v>
      </c>
      <c r="B31" s="3"/>
      <c r="C31" s="3"/>
      <c r="D31" s="3"/>
      <c r="E31" s="93"/>
      <c r="F31" s="93"/>
    </row>
    <row r="32" spans="1:6" x14ac:dyDescent="0.2">
      <c r="E32" s="100"/>
      <c r="F32" s="100"/>
    </row>
    <row r="33" spans="5:6" x14ac:dyDescent="0.2">
      <c r="E33" s="100"/>
      <c r="F33" s="100"/>
    </row>
  </sheetData>
  <mergeCells count="9">
    <mergeCell ref="A3:F4"/>
    <mergeCell ref="B5:F5"/>
    <mergeCell ref="B7:B8"/>
    <mergeCell ref="A10:F10"/>
    <mergeCell ref="A22:F22"/>
    <mergeCell ref="A7:A8"/>
    <mergeCell ref="C7:C8"/>
    <mergeCell ref="D7:D8"/>
    <mergeCell ref="E7:F7"/>
  </mergeCells>
  <dataValidations count="7">
    <dataValidation type="list" allowBlank="1" showInputMessage="1" showErrorMessage="1" sqref="C11:C21">
      <formula1>NSPlist</formula1>
    </dataValidation>
    <dataValidation type="custom" showInputMessage="1" showErrorMessage="1" sqref="E11:E21 E24:E33">
      <formula1>NOT(AND(ISBLANK(C11)))</formula1>
    </dataValidation>
    <dataValidation type="list" allowBlank="1" showInputMessage="1" showErrorMessage="1" sqref="D11:D21 D23:D31">
      <formula1>INDIRECT(C11)</formula1>
    </dataValidation>
    <dataValidation type="list" allowBlank="1" showInputMessage="1" showErrorMessage="1" sqref="C23:C31">
      <formula1>OSTlist</formula1>
    </dataValidation>
    <dataValidation type="custom" showInputMessage="1" showErrorMessage="1" sqref="F11:F21 F23:F33">
      <formula1>NOT(AND(ISBLANK(C11)))</formula1>
    </dataValidation>
    <dataValidation type="custom" showInputMessage="1" showErrorMessage="1" sqref="E23">
      <formula1>NOT(AND(ISBLANK(C23)))</formula1>
    </dataValidation>
    <dataValidation type="list" allowBlank="1" showInputMessage="1" showErrorMessage="1" sqref="B11:B21 B23:B31">
      <formula1>Funding_source</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H157"/>
  <sheetViews>
    <sheetView showGridLines="0" workbookViewId="0">
      <selection activeCell="A13" sqref="A13"/>
    </sheetView>
  </sheetViews>
  <sheetFormatPr defaultColWidth="8.85546875" defaultRowHeight="14.25" x14ac:dyDescent="0.2"/>
  <cols>
    <col min="1" max="1" width="29.42578125" style="20" customWidth="1"/>
    <col min="2" max="2" width="18.7109375" style="20" customWidth="1"/>
    <col min="3" max="4" width="17.85546875" style="20" bestFit="1" customWidth="1"/>
    <col min="5" max="5" width="17.7109375" style="20" bestFit="1" customWidth="1"/>
    <col min="6" max="6" width="16" style="20" bestFit="1" customWidth="1"/>
    <col min="7" max="8" width="15.85546875" style="20" bestFit="1" customWidth="1"/>
    <col min="9" max="9" width="20.140625" style="20" customWidth="1"/>
    <col min="10" max="11" width="17.85546875" style="20" bestFit="1" customWidth="1"/>
    <col min="12" max="12" width="17.7109375" style="20" bestFit="1" customWidth="1"/>
    <col min="13" max="13" width="11.85546875" style="20" customWidth="1"/>
    <col min="14" max="14" width="15.42578125" style="20" customWidth="1"/>
    <col min="15" max="15" width="16.28515625" style="20" customWidth="1"/>
    <col min="16" max="16" width="22" style="20" customWidth="1"/>
    <col min="17" max="18" width="17.85546875" style="20" bestFit="1" customWidth="1"/>
    <col min="19" max="19" width="17.7109375" style="20" bestFit="1" customWidth="1"/>
    <col min="20" max="20" width="16" style="20" bestFit="1" customWidth="1"/>
    <col min="21" max="21" width="16.42578125" style="20" customWidth="1"/>
    <col min="22" max="22" width="15.42578125" style="20" customWidth="1"/>
    <col min="23" max="23" width="18.28515625" style="20" customWidth="1"/>
    <col min="24" max="25" width="17.85546875" style="20" bestFit="1" customWidth="1"/>
    <col min="26" max="26" width="17.7109375" style="20" bestFit="1" customWidth="1"/>
    <col min="27" max="27" width="16" style="20" bestFit="1" customWidth="1"/>
    <col min="28" max="29" width="15.85546875" style="20" bestFit="1" customWidth="1"/>
    <col min="30" max="30" width="13.85546875" style="20" customWidth="1"/>
    <col min="31" max="31" width="11.5703125" style="20" customWidth="1"/>
    <col min="32" max="32" width="12.140625" style="20" customWidth="1"/>
    <col min="33" max="34" width="11.42578125" style="20" customWidth="1"/>
    <col min="35" max="35" width="15.5703125" style="20" customWidth="1"/>
    <col min="36" max="36" width="16.28515625" style="20" customWidth="1"/>
    <col min="37" max="37" width="18.5703125" style="20" customWidth="1"/>
    <col min="38" max="39" width="17.85546875" style="20" bestFit="1" customWidth="1"/>
    <col min="40" max="40" width="17.7109375" style="20" bestFit="1" customWidth="1"/>
    <col min="41" max="41" width="16" style="20" bestFit="1" customWidth="1"/>
    <col min="42" max="43" width="16.5703125" style="20" customWidth="1"/>
    <col min="44" max="44" width="20.140625" style="20" customWidth="1"/>
    <col min="45" max="45" width="11.140625" style="20" customWidth="1"/>
    <col min="46" max="46" width="12.7109375" style="20" customWidth="1"/>
    <col min="47" max="47" width="10.42578125" style="20" customWidth="1"/>
    <col min="48" max="48" width="11.85546875" style="20" customWidth="1"/>
    <col min="49" max="49" width="16.140625" style="20" customWidth="1"/>
    <col min="50" max="50" width="16" style="20" customWidth="1"/>
    <col min="51" max="51" width="15.7109375" style="20" customWidth="1"/>
    <col min="52" max="53" width="17.85546875" style="20" bestFit="1" customWidth="1"/>
    <col min="54" max="54" width="17.7109375" style="20" bestFit="1" customWidth="1"/>
    <col min="55" max="55" width="16" style="20" bestFit="1" customWidth="1"/>
    <col min="56" max="56" width="15.7109375" style="20" customWidth="1"/>
    <col min="57" max="57" width="17.140625" style="20" customWidth="1"/>
    <col min="58" max="58" width="8.85546875" style="20"/>
    <col min="59" max="60" width="0" style="20" hidden="1" customWidth="1"/>
    <col min="61" max="16384" width="8.85546875" style="20"/>
  </cols>
  <sheetData>
    <row r="1" spans="1:60" ht="20.25" x14ac:dyDescent="0.3">
      <c r="A1" s="14" t="s">
        <v>80</v>
      </c>
      <c r="B1" s="25"/>
      <c r="C1" s="25"/>
      <c r="D1" s="25"/>
      <c r="E1" s="25"/>
      <c r="F1" s="25"/>
      <c r="G1" s="25"/>
      <c r="H1" s="25"/>
      <c r="I1" s="25"/>
      <c r="J1" s="25"/>
      <c r="K1" s="25"/>
      <c r="L1" s="25"/>
      <c r="M1" s="25"/>
    </row>
    <row r="2" spans="1:60" ht="20.25" x14ac:dyDescent="0.3">
      <c r="A2" s="14"/>
      <c r="B2" s="25"/>
      <c r="C2" s="25"/>
      <c r="D2" s="25"/>
      <c r="E2" s="25"/>
      <c r="F2" s="25"/>
      <c r="G2" s="25"/>
      <c r="H2" s="25"/>
      <c r="I2" s="25"/>
      <c r="J2" s="25"/>
      <c r="K2" s="25"/>
      <c r="L2" s="25"/>
      <c r="M2" s="25"/>
    </row>
    <row r="3" spans="1:60" ht="14.25" customHeight="1" x14ac:dyDescent="0.2">
      <c r="B3" s="366" t="s">
        <v>548</v>
      </c>
      <c r="C3" s="383"/>
      <c r="D3" s="383"/>
      <c r="E3" s="383"/>
      <c r="F3" s="383"/>
      <c r="G3" s="383"/>
      <c r="H3" s="383"/>
      <c r="I3" s="383"/>
      <c r="J3" s="383"/>
      <c r="K3" s="383"/>
      <c r="L3" s="383"/>
      <c r="M3" s="383"/>
      <c r="N3" s="384"/>
    </row>
    <row r="4" spans="1:60" ht="12.95" customHeight="1" x14ac:dyDescent="0.2">
      <c r="B4" s="385"/>
      <c r="C4" s="386"/>
      <c r="D4" s="386"/>
      <c r="E4" s="386"/>
      <c r="F4" s="386"/>
      <c r="G4" s="386"/>
      <c r="H4" s="386"/>
      <c r="I4" s="386"/>
      <c r="J4" s="386"/>
      <c r="K4" s="386"/>
      <c r="L4" s="386"/>
      <c r="M4" s="386"/>
      <c r="N4" s="387"/>
    </row>
    <row r="5" spans="1:60" ht="14.25" customHeight="1" x14ac:dyDescent="0.2">
      <c r="B5" s="388"/>
      <c r="C5" s="389"/>
      <c r="D5" s="389"/>
      <c r="E5" s="389"/>
      <c r="F5" s="389"/>
      <c r="G5" s="389"/>
      <c r="H5" s="389"/>
      <c r="I5" s="389"/>
      <c r="J5" s="389"/>
      <c r="K5" s="389"/>
      <c r="L5" s="389"/>
      <c r="M5" s="389"/>
      <c r="N5" s="390"/>
    </row>
    <row r="6" spans="1:60" ht="30" customHeight="1" x14ac:dyDescent="0.2">
      <c r="B6" s="382" t="s">
        <v>357</v>
      </c>
      <c r="C6" s="382"/>
      <c r="D6" s="251" t="s">
        <v>358</v>
      </c>
      <c r="E6" s="251"/>
      <c r="F6" s="251"/>
      <c r="G6" s="251"/>
      <c r="H6" s="251"/>
      <c r="I6" s="251"/>
      <c r="J6" s="251"/>
      <c r="K6" s="251"/>
      <c r="L6" s="251"/>
      <c r="M6" s="251"/>
      <c r="N6" s="251"/>
    </row>
    <row r="8" spans="1:60" ht="27.75" customHeight="1" x14ac:dyDescent="0.25">
      <c r="A8" s="85"/>
      <c r="B8" s="381" t="s">
        <v>362</v>
      </c>
      <c r="C8" s="381" t="s">
        <v>549</v>
      </c>
      <c r="D8" s="381"/>
      <c r="E8" s="381"/>
      <c r="F8" s="381"/>
      <c r="G8" s="381" t="s">
        <v>368</v>
      </c>
      <c r="H8" s="381"/>
      <c r="I8" s="381" t="s">
        <v>361</v>
      </c>
      <c r="J8" s="381" t="s">
        <v>549</v>
      </c>
      <c r="K8" s="381"/>
      <c r="L8" s="381"/>
      <c r="M8" s="381"/>
      <c r="N8" s="381" t="s">
        <v>368</v>
      </c>
      <c r="O8" s="381"/>
      <c r="P8" s="381" t="s">
        <v>360</v>
      </c>
      <c r="Q8" s="381" t="s">
        <v>549</v>
      </c>
      <c r="R8" s="381"/>
      <c r="S8" s="381"/>
      <c r="T8" s="381"/>
      <c r="U8" s="381" t="s">
        <v>368</v>
      </c>
      <c r="V8" s="381"/>
      <c r="W8" s="381" t="s">
        <v>363</v>
      </c>
      <c r="X8" s="381" t="s">
        <v>549</v>
      </c>
      <c r="Y8" s="381"/>
      <c r="Z8" s="381"/>
      <c r="AA8" s="381"/>
      <c r="AB8" s="381" t="s">
        <v>368</v>
      </c>
      <c r="AC8" s="381"/>
      <c r="AD8" s="381" t="s">
        <v>364</v>
      </c>
      <c r="AE8" s="381" t="s">
        <v>549</v>
      </c>
      <c r="AF8" s="381"/>
      <c r="AG8" s="381"/>
      <c r="AH8" s="381"/>
      <c r="AI8" s="381" t="s">
        <v>368</v>
      </c>
      <c r="AJ8" s="381"/>
      <c r="AK8" s="381" t="s">
        <v>365</v>
      </c>
      <c r="AL8" s="381" t="s">
        <v>549</v>
      </c>
      <c r="AM8" s="381"/>
      <c r="AN8" s="381"/>
      <c r="AO8" s="381"/>
      <c r="AP8" s="381" t="s">
        <v>368</v>
      </c>
      <c r="AQ8" s="381"/>
      <c r="AR8" s="381" t="s">
        <v>366</v>
      </c>
      <c r="AS8" s="381" t="s">
        <v>549</v>
      </c>
      <c r="AT8" s="381"/>
      <c r="AU8" s="381"/>
      <c r="AV8" s="381"/>
      <c r="AW8" s="381" t="s">
        <v>368</v>
      </c>
      <c r="AX8" s="381"/>
      <c r="AY8" s="381" t="s">
        <v>367</v>
      </c>
      <c r="AZ8" s="381" t="s">
        <v>549</v>
      </c>
      <c r="BA8" s="381"/>
      <c r="BB8" s="381"/>
      <c r="BC8" s="381"/>
      <c r="BD8" s="381" t="s">
        <v>368</v>
      </c>
      <c r="BE8" s="381"/>
    </row>
    <row r="9" spans="1:60" ht="57" customHeight="1" x14ac:dyDescent="0.25">
      <c r="A9" s="89" t="s">
        <v>124</v>
      </c>
      <c r="B9" s="381"/>
      <c r="C9" s="143" t="s">
        <v>117</v>
      </c>
      <c r="D9" s="143" t="s">
        <v>118</v>
      </c>
      <c r="E9" s="143" t="s">
        <v>119</v>
      </c>
      <c r="F9" s="143" t="s">
        <v>369</v>
      </c>
      <c r="G9" s="144">
        <f>YearOne</f>
        <v>2012</v>
      </c>
      <c r="H9" s="144">
        <f>YearTwo</f>
        <v>2013</v>
      </c>
      <c r="I9" s="381"/>
      <c r="J9" s="143" t="s">
        <v>117</v>
      </c>
      <c r="K9" s="143" t="s">
        <v>118</v>
      </c>
      <c r="L9" s="143" t="s">
        <v>119</v>
      </c>
      <c r="M9" s="143" t="s">
        <v>369</v>
      </c>
      <c r="N9" s="144">
        <f>YearOne</f>
        <v>2012</v>
      </c>
      <c r="O9" s="144">
        <f>YearTwo</f>
        <v>2013</v>
      </c>
      <c r="P9" s="381"/>
      <c r="Q9" s="143" t="s">
        <v>117</v>
      </c>
      <c r="R9" s="143" t="s">
        <v>118</v>
      </c>
      <c r="S9" s="143" t="s">
        <v>119</v>
      </c>
      <c r="T9" s="143" t="s">
        <v>369</v>
      </c>
      <c r="U9" s="144">
        <f>YearOne</f>
        <v>2012</v>
      </c>
      <c r="V9" s="144">
        <f>YearTwo</f>
        <v>2013</v>
      </c>
      <c r="W9" s="381"/>
      <c r="X9" s="143" t="s">
        <v>117</v>
      </c>
      <c r="Y9" s="143" t="s">
        <v>118</v>
      </c>
      <c r="Z9" s="143" t="s">
        <v>119</v>
      </c>
      <c r="AA9" s="143" t="s">
        <v>369</v>
      </c>
      <c r="AB9" s="144">
        <f>YearOne</f>
        <v>2012</v>
      </c>
      <c r="AC9" s="144">
        <f>YearTwo</f>
        <v>2013</v>
      </c>
      <c r="AD9" s="381"/>
      <c r="AE9" s="143" t="s">
        <v>117</v>
      </c>
      <c r="AF9" s="143" t="s">
        <v>118</v>
      </c>
      <c r="AG9" s="143" t="s">
        <v>119</v>
      </c>
      <c r="AH9" s="143" t="s">
        <v>369</v>
      </c>
      <c r="AI9" s="144">
        <f>YearOne</f>
        <v>2012</v>
      </c>
      <c r="AJ9" s="144">
        <f>YearTwo</f>
        <v>2013</v>
      </c>
      <c r="AK9" s="381"/>
      <c r="AL9" s="143" t="s">
        <v>117</v>
      </c>
      <c r="AM9" s="143" t="s">
        <v>118</v>
      </c>
      <c r="AN9" s="143" t="s">
        <v>119</v>
      </c>
      <c r="AO9" s="143" t="s">
        <v>369</v>
      </c>
      <c r="AP9" s="144">
        <f>YearOne</f>
        <v>2012</v>
      </c>
      <c r="AQ9" s="144">
        <f>YearTwo</f>
        <v>2013</v>
      </c>
      <c r="AR9" s="381"/>
      <c r="AS9" s="143" t="s">
        <v>117</v>
      </c>
      <c r="AT9" s="143" t="s">
        <v>118</v>
      </c>
      <c r="AU9" s="143" t="s">
        <v>119</v>
      </c>
      <c r="AV9" s="143" t="s">
        <v>369</v>
      </c>
      <c r="AW9" s="144">
        <f>YearOne</f>
        <v>2012</v>
      </c>
      <c r="AX9" s="144">
        <f>YearTwo</f>
        <v>2013</v>
      </c>
      <c r="AY9" s="381"/>
      <c r="AZ9" s="143" t="s">
        <v>117</v>
      </c>
      <c r="BA9" s="143" t="s">
        <v>118</v>
      </c>
      <c r="BB9" s="143" t="s">
        <v>119</v>
      </c>
      <c r="BC9" s="143" t="s">
        <v>369</v>
      </c>
      <c r="BD9" s="144">
        <f>YearOne</f>
        <v>2012</v>
      </c>
      <c r="BE9" s="144">
        <f>YearTwo</f>
        <v>2013</v>
      </c>
      <c r="BG9" s="20">
        <v>2012</v>
      </c>
      <c r="BH9" s="20">
        <v>2013</v>
      </c>
    </row>
    <row r="10" spans="1:60" ht="15.75" hidden="1" x14ac:dyDescent="0.25">
      <c r="A10" s="51"/>
      <c r="B10" s="51"/>
      <c r="C10" s="84"/>
      <c r="D10" s="84"/>
      <c r="E10" s="84"/>
      <c r="F10" s="51"/>
      <c r="G10" s="17"/>
      <c r="H10" s="17"/>
      <c r="I10" s="51"/>
      <c r="J10" s="51"/>
      <c r="K10" s="17"/>
      <c r="L10" s="17"/>
      <c r="M10" s="17"/>
      <c r="N10" s="51"/>
      <c r="O10" s="51"/>
      <c r="P10" s="51"/>
      <c r="Q10" s="51"/>
      <c r="R10" s="17"/>
      <c r="S10" s="17"/>
      <c r="T10" s="17"/>
      <c r="U10" s="51"/>
      <c r="V10" s="51"/>
      <c r="W10" s="17"/>
      <c r="X10" s="17"/>
      <c r="Y10" s="51"/>
      <c r="Z10" s="84"/>
      <c r="AA10" s="51"/>
      <c r="AB10" s="17"/>
      <c r="AC10" s="17"/>
      <c r="AD10" s="51"/>
      <c r="AE10" s="51"/>
      <c r="AF10" s="17"/>
      <c r="AG10" s="17"/>
      <c r="AH10" s="17"/>
      <c r="AI10" s="51"/>
      <c r="AJ10" s="51"/>
      <c r="AK10" s="17"/>
      <c r="AL10" s="17"/>
    </row>
    <row r="11" spans="1:60" ht="15" x14ac:dyDescent="0.25">
      <c r="A11" s="69" t="str">
        <f>IF('Service providers'!A13="Указать название", "", 'Service providers'!A13)</f>
        <v/>
      </c>
      <c r="B11" s="70"/>
      <c r="C11" s="70"/>
      <c r="D11" s="70"/>
      <c r="E11" s="70"/>
      <c r="F11" s="71"/>
      <c r="G11" s="70"/>
      <c r="H11" s="70"/>
      <c r="I11" s="70"/>
      <c r="J11" s="71"/>
      <c r="K11" s="70"/>
      <c r="L11" s="70"/>
      <c r="M11" s="70"/>
      <c r="N11" s="70"/>
      <c r="O11" s="71"/>
      <c r="P11" s="70"/>
      <c r="Q11" s="71"/>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row>
    <row r="12" spans="1:60" x14ac:dyDescent="0.2">
      <c r="A12" s="3" t="str">
        <f>IF('Service providers'!A14="Указать название точки 1", "", 'Service providers'!A14)</f>
        <v/>
      </c>
      <c r="B12" s="3"/>
      <c r="C12" s="3"/>
      <c r="D12" s="3"/>
      <c r="E12" s="3"/>
      <c r="F12" s="72"/>
      <c r="G12" s="3"/>
      <c r="H12" s="3"/>
      <c r="I12" s="3"/>
      <c r="J12" s="3"/>
      <c r="K12" s="3"/>
      <c r="L12" s="3"/>
      <c r="M12" s="72"/>
      <c r="N12" s="3"/>
      <c r="O12" s="3"/>
      <c r="P12" s="3"/>
      <c r="Q12" s="3"/>
      <c r="R12" s="3"/>
      <c r="S12" s="3"/>
      <c r="T12" s="72"/>
      <c r="U12" s="3"/>
      <c r="V12" s="3"/>
      <c r="W12" s="3"/>
      <c r="X12" s="3"/>
      <c r="Y12" s="3"/>
      <c r="Z12" s="3"/>
      <c r="AA12" s="72"/>
      <c r="AB12" s="3"/>
      <c r="AC12" s="3"/>
      <c r="AD12" s="3"/>
      <c r="AE12" s="3"/>
      <c r="AF12" s="3"/>
      <c r="AG12" s="3"/>
      <c r="AH12" s="72"/>
      <c r="AI12" s="3"/>
      <c r="AJ12" s="3"/>
      <c r="AK12" s="3"/>
      <c r="AL12" s="3"/>
      <c r="AM12" s="3"/>
      <c r="AN12" s="3"/>
      <c r="AO12" s="72"/>
      <c r="AP12" s="3"/>
      <c r="AQ12" s="3"/>
      <c r="AR12" s="3"/>
      <c r="AS12" s="3"/>
      <c r="AT12" s="72"/>
      <c r="AU12" s="72"/>
      <c r="AV12" s="72"/>
      <c r="AW12" s="3"/>
      <c r="AX12" s="3"/>
      <c r="AY12" s="3"/>
      <c r="AZ12" s="3"/>
      <c r="BA12" s="3"/>
      <c r="BB12" s="3"/>
      <c r="BC12" s="72"/>
      <c r="BD12" s="3"/>
      <c r="BE12" s="3"/>
      <c r="BG12" s="20">
        <f>G12+N12+U12+AB12+AI12+AP12+AW12+BD12</f>
        <v>0</v>
      </c>
      <c r="BH12" s="20">
        <f>H12+O12+V12+AC12+AJ12+AQ12+AX12+BE12</f>
        <v>0</v>
      </c>
    </row>
    <row r="13" spans="1:60" x14ac:dyDescent="0.2">
      <c r="A13" s="3" t="str">
        <f>IF('Service providers'!A15="Указать название точки 2", "", 'Service providers'!A15)</f>
        <v/>
      </c>
      <c r="B13" s="3"/>
      <c r="C13" s="3"/>
      <c r="D13" s="3"/>
      <c r="E13" s="3"/>
      <c r="F13" s="72"/>
      <c r="G13" s="3"/>
      <c r="H13" s="3"/>
      <c r="I13" s="3"/>
      <c r="J13" s="3"/>
      <c r="K13" s="3"/>
      <c r="L13" s="3"/>
      <c r="M13" s="72"/>
      <c r="N13" s="3"/>
      <c r="O13" s="3"/>
      <c r="P13" s="3"/>
      <c r="Q13" s="3"/>
      <c r="R13" s="3"/>
      <c r="S13" s="3"/>
      <c r="T13" s="72"/>
      <c r="U13" s="3"/>
      <c r="V13" s="3"/>
      <c r="W13" s="3"/>
      <c r="X13" s="3"/>
      <c r="Y13" s="3"/>
      <c r="Z13" s="3"/>
      <c r="AA13" s="72"/>
      <c r="AB13" s="3"/>
      <c r="AC13" s="3"/>
      <c r="AD13" s="3"/>
      <c r="AE13" s="3"/>
      <c r="AF13" s="3"/>
      <c r="AG13" s="3"/>
      <c r="AH13" s="72"/>
      <c r="AI13" s="3"/>
      <c r="AJ13" s="3"/>
      <c r="AK13" s="3"/>
      <c r="AL13" s="3"/>
      <c r="AM13" s="3"/>
      <c r="AN13" s="3"/>
      <c r="AO13" s="72"/>
      <c r="AP13" s="3"/>
      <c r="AQ13" s="3"/>
      <c r="AR13" s="3"/>
      <c r="AS13" s="3"/>
      <c r="AT13" s="72"/>
      <c r="AU13" s="72"/>
      <c r="AV13" s="72"/>
      <c r="AW13" s="3"/>
      <c r="AX13" s="3"/>
      <c r="AY13" s="3"/>
      <c r="AZ13" s="3"/>
      <c r="BA13" s="3"/>
      <c r="BB13" s="3"/>
      <c r="BC13" s="72"/>
      <c r="BD13" s="3"/>
      <c r="BE13" s="3"/>
      <c r="BG13" s="20">
        <f t="shared" ref="BG13:BG118" si="0">G13+N13+U13+AB13+AI13+AP13+AW13+BD13</f>
        <v>0</v>
      </c>
      <c r="BH13" s="20">
        <f t="shared" ref="BH13:BH118" si="1">H13+O13+V13+AC13+AJ13+AQ13+AX13+BE13</f>
        <v>0</v>
      </c>
    </row>
    <row r="14" spans="1:60" x14ac:dyDescent="0.2">
      <c r="A14" s="3" t="str">
        <f>IF('Service providers'!A16="Указать название точки 3", "", 'Service providers'!A16)</f>
        <v/>
      </c>
      <c r="B14" s="3"/>
      <c r="C14" s="3"/>
      <c r="D14" s="3"/>
      <c r="E14" s="3"/>
      <c r="F14" s="72"/>
      <c r="G14" s="3"/>
      <c r="H14" s="3"/>
      <c r="I14" s="3"/>
      <c r="J14" s="3"/>
      <c r="K14" s="3"/>
      <c r="L14" s="3"/>
      <c r="M14" s="72"/>
      <c r="N14" s="3"/>
      <c r="O14" s="3"/>
      <c r="P14" s="3"/>
      <c r="Q14" s="3"/>
      <c r="R14" s="3"/>
      <c r="S14" s="3"/>
      <c r="T14" s="72"/>
      <c r="U14" s="3"/>
      <c r="V14" s="3"/>
      <c r="W14" s="3"/>
      <c r="X14" s="3"/>
      <c r="Y14" s="3"/>
      <c r="Z14" s="3"/>
      <c r="AA14" s="72"/>
      <c r="AB14" s="3"/>
      <c r="AC14" s="3"/>
      <c r="AD14" s="3"/>
      <c r="AE14" s="3"/>
      <c r="AF14" s="3"/>
      <c r="AG14" s="3"/>
      <c r="AH14" s="72"/>
      <c r="AI14" s="3"/>
      <c r="AJ14" s="3"/>
      <c r="AK14" s="3"/>
      <c r="AL14" s="3"/>
      <c r="AM14" s="3"/>
      <c r="AN14" s="3"/>
      <c r="AO14" s="72"/>
      <c r="AP14" s="3"/>
      <c r="AQ14" s="3"/>
      <c r="AR14" s="3"/>
      <c r="AS14" s="3"/>
      <c r="AT14" s="72"/>
      <c r="AU14" s="72"/>
      <c r="AV14" s="72"/>
      <c r="AW14" s="3"/>
      <c r="AX14" s="3"/>
      <c r="AY14" s="3"/>
      <c r="AZ14" s="3"/>
      <c r="BA14" s="3"/>
      <c r="BB14" s="3"/>
      <c r="BC14" s="72"/>
      <c r="BD14" s="3"/>
      <c r="BE14" s="3"/>
      <c r="BG14" s="20">
        <f t="shared" si="0"/>
        <v>0</v>
      </c>
      <c r="BH14" s="20">
        <f t="shared" si="1"/>
        <v>0</v>
      </c>
    </row>
    <row r="15" spans="1:60" x14ac:dyDescent="0.2">
      <c r="A15" s="3" t="str">
        <f>IF('Service providers'!A17="Указать название точки 4", "", 'Service providers'!A17)</f>
        <v/>
      </c>
      <c r="B15" s="3"/>
      <c r="C15" s="3"/>
      <c r="D15" s="3"/>
      <c r="E15" s="3"/>
      <c r="F15" s="72"/>
      <c r="G15" s="3"/>
      <c r="H15" s="3"/>
      <c r="I15" s="3"/>
      <c r="J15" s="3"/>
      <c r="K15" s="3"/>
      <c r="L15" s="3"/>
      <c r="M15" s="72"/>
      <c r="N15" s="3"/>
      <c r="O15" s="3"/>
      <c r="P15" s="3"/>
      <c r="Q15" s="3"/>
      <c r="R15" s="3"/>
      <c r="S15" s="3"/>
      <c r="T15" s="72"/>
      <c r="U15" s="3"/>
      <c r="V15" s="3"/>
      <c r="W15" s="3"/>
      <c r="X15" s="3"/>
      <c r="Y15" s="3"/>
      <c r="Z15" s="3"/>
      <c r="AA15" s="72"/>
      <c r="AB15" s="3"/>
      <c r="AC15" s="3"/>
      <c r="AD15" s="3"/>
      <c r="AE15" s="3"/>
      <c r="AF15" s="3"/>
      <c r="AG15" s="3"/>
      <c r="AH15" s="72"/>
      <c r="AI15" s="3"/>
      <c r="AJ15" s="3"/>
      <c r="AK15" s="3"/>
      <c r="AL15" s="3"/>
      <c r="AM15" s="3"/>
      <c r="AN15" s="3"/>
      <c r="AO15" s="72"/>
      <c r="AP15" s="3"/>
      <c r="AQ15" s="3"/>
      <c r="AR15" s="3"/>
      <c r="AS15" s="3"/>
      <c r="AT15" s="72"/>
      <c r="AU15" s="72"/>
      <c r="AV15" s="72"/>
      <c r="AW15" s="3"/>
      <c r="AX15" s="3"/>
      <c r="AY15" s="3"/>
      <c r="AZ15" s="3"/>
      <c r="BA15" s="3"/>
      <c r="BB15" s="3"/>
      <c r="BC15" s="72"/>
      <c r="BD15" s="3"/>
      <c r="BE15" s="3"/>
      <c r="BG15" s="20">
        <f t="shared" si="0"/>
        <v>0</v>
      </c>
      <c r="BH15" s="20">
        <f t="shared" si="1"/>
        <v>0</v>
      </c>
    </row>
    <row r="16" spans="1:60" x14ac:dyDescent="0.2">
      <c r="A16" s="3" t="str">
        <f>IF('Service providers'!A18="Указать название точки 5", "", 'Service providers'!A18)</f>
        <v/>
      </c>
      <c r="B16" s="3"/>
      <c r="C16" s="3"/>
      <c r="D16" s="3"/>
      <c r="E16" s="3"/>
      <c r="F16" s="72"/>
      <c r="G16" s="3"/>
      <c r="H16" s="3"/>
      <c r="I16" s="3"/>
      <c r="J16" s="3"/>
      <c r="K16" s="3"/>
      <c r="L16" s="3"/>
      <c r="M16" s="72"/>
      <c r="N16" s="3"/>
      <c r="O16" s="3"/>
      <c r="P16" s="3"/>
      <c r="Q16" s="3"/>
      <c r="R16" s="3"/>
      <c r="S16" s="3"/>
      <c r="T16" s="72"/>
      <c r="U16" s="3"/>
      <c r="V16" s="3"/>
      <c r="W16" s="3"/>
      <c r="X16" s="3"/>
      <c r="Y16" s="3"/>
      <c r="Z16" s="3"/>
      <c r="AA16" s="72"/>
      <c r="AB16" s="3"/>
      <c r="AC16" s="3"/>
      <c r="AD16" s="3"/>
      <c r="AE16" s="3"/>
      <c r="AF16" s="3"/>
      <c r="AG16" s="3"/>
      <c r="AH16" s="72"/>
      <c r="AI16" s="3"/>
      <c r="AJ16" s="3"/>
      <c r="AK16" s="3"/>
      <c r="AL16" s="3"/>
      <c r="AM16" s="3"/>
      <c r="AN16" s="3"/>
      <c r="AO16" s="72"/>
      <c r="AP16" s="3"/>
      <c r="AQ16" s="3"/>
      <c r="AR16" s="3"/>
      <c r="AS16" s="3"/>
      <c r="AT16" s="72"/>
      <c r="AU16" s="72"/>
      <c r="AV16" s="72"/>
      <c r="AW16" s="3"/>
      <c r="AX16" s="3"/>
      <c r="AY16" s="3"/>
      <c r="AZ16" s="3"/>
      <c r="BA16" s="3"/>
      <c r="BB16" s="3"/>
      <c r="BC16" s="72"/>
      <c r="BD16" s="3"/>
      <c r="BE16" s="3"/>
      <c r="BG16" s="20">
        <f t="shared" si="0"/>
        <v>0</v>
      </c>
      <c r="BH16" s="20">
        <f t="shared" si="1"/>
        <v>0</v>
      </c>
    </row>
    <row r="17" spans="1:60" x14ac:dyDescent="0.2">
      <c r="A17" s="3" t="str">
        <f>IF('Service providers'!A19="Указать название точки 6", "", 'Service providers'!A19)</f>
        <v/>
      </c>
      <c r="B17" s="3"/>
      <c r="C17" s="3"/>
      <c r="D17" s="3"/>
      <c r="E17" s="3"/>
      <c r="F17" s="72"/>
      <c r="G17" s="3"/>
      <c r="H17" s="3"/>
      <c r="I17" s="3"/>
      <c r="J17" s="3"/>
      <c r="K17" s="3"/>
      <c r="L17" s="3"/>
      <c r="M17" s="72"/>
      <c r="N17" s="3"/>
      <c r="O17" s="3"/>
      <c r="P17" s="3"/>
      <c r="Q17" s="3"/>
      <c r="R17" s="3"/>
      <c r="S17" s="3"/>
      <c r="T17" s="72"/>
      <c r="U17" s="3"/>
      <c r="V17" s="3"/>
      <c r="W17" s="3"/>
      <c r="X17" s="3"/>
      <c r="Y17" s="3"/>
      <c r="Z17" s="3"/>
      <c r="AA17" s="72"/>
      <c r="AB17" s="3"/>
      <c r="AC17" s="3"/>
      <c r="AD17" s="3"/>
      <c r="AE17" s="3"/>
      <c r="AF17" s="3"/>
      <c r="AG17" s="3"/>
      <c r="AH17" s="72"/>
      <c r="AI17" s="3"/>
      <c r="AJ17" s="3"/>
      <c r="AK17" s="3"/>
      <c r="AL17" s="3"/>
      <c r="AM17" s="3"/>
      <c r="AN17" s="3"/>
      <c r="AO17" s="72"/>
      <c r="AP17" s="3"/>
      <c r="AQ17" s="3"/>
      <c r="AR17" s="3"/>
      <c r="AS17" s="3"/>
      <c r="AT17" s="72"/>
      <c r="AU17" s="72"/>
      <c r="AV17" s="72"/>
      <c r="AW17" s="3"/>
      <c r="AX17" s="3"/>
      <c r="AY17" s="3"/>
      <c r="AZ17" s="3"/>
      <c r="BA17" s="3"/>
      <c r="BB17" s="3"/>
      <c r="BC17" s="72"/>
      <c r="BD17" s="3"/>
      <c r="BE17" s="3"/>
      <c r="BG17" s="20">
        <f t="shared" si="0"/>
        <v>0</v>
      </c>
      <c r="BH17" s="20">
        <f t="shared" si="1"/>
        <v>0</v>
      </c>
    </row>
    <row r="18" spans="1:60" x14ac:dyDescent="0.2">
      <c r="A18" s="3" t="str">
        <f>IF('Service providers'!A20="Указать название точки 7", "", 'Service providers'!A20)</f>
        <v/>
      </c>
      <c r="B18" s="3"/>
      <c r="C18" s="3"/>
      <c r="D18" s="3"/>
      <c r="E18" s="3"/>
      <c r="F18" s="72"/>
      <c r="G18" s="3"/>
      <c r="H18" s="3"/>
      <c r="I18" s="3"/>
      <c r="J18" s="3"/>
      <c r="K18" s="3"/>
      <c r="L18" s="3"/>
      <c r="M18" s="72"/>
      <c r="N18" s="3"/>
      <c r="O18" s="3"/>
      <c r="P18" s="3"/>
      <c r="Q18" s="3"/>
      <c r="R18" s="3"/>
      <c r="S18" s="3"/>
      <c r="T18" s="72"/>
      <c r="U18" s="3"/>
      <c r="V18" s="3"/>
      <c r="W18" s="3"/>
      <c r="X18" s="3"/>
      <c r="Y18" s="3"/>
      <c r="Z18" s="3"/>
      <c r="AA18" s="72"/>
      <c r="AB18" s="3"/>
      <c r="AC18" s="3"/>
      <c r="AD18" s="3"/>
      <c r="AE18" s="3"/>
      <c r="AF18" s="3"/>
      <c r="AG18" s="3"/>
      <c r="AH18" s="72"/>
      <c r="AI18" s="3"/>
      <c r="AJ18" s="3"/>
      <c r="AK18" s="3"/>
      <c r="AL18" s="3"/>
      <c r="AM18" s="3"/>
      <c r="AN18" s="3"/>
      <c r="AO18" s="72"/>
      <c r="AP18" s="3"/>
      <c r="AQ18" s="3"/>
      <c r="AR18" s="3"/>
      <c r="AS18" s="3"/>
      <c r="AT18" s="72"/>
      <c r="AU18" s="72"/>
      <c r="AV18" s="72"/>
      <c r="AW18" s="3"/>
      <c r="AX18" s="3"/>
      <c r="AY18" s="3"/>
      <c r="AZ18" s="3"/>
      <c r="BA18" s="3"/>
      <c r="BB18" s="3"/>
      <c r="BC18" s="72"/>
      <c r="BD18" s="3"/>
      <c r="BE18" s="3"/>
      <c r="BG18" s="20">
        <f t="shared" si="0"/>
        <v>0</v>
      </c>
      <c r="BH18" s="20">
        <f t="shared" si="1"/>
        <v>0</v>
      </c>
    </row>
    <row r="19" spans="1:60" x14ac:dyDescent="0.2">
      <c r="A19" s="3" t="str">
        <f>IF('Service providers'!A21="Указать название точки 8", "", 'Service providers'!A21)</f>
        <v/>
      </c>
      <c r="B19" s="3"/>
      <c r="C19" s="3"/>
      <c r="D19" s="3"/>
      <c r="E19" s="3"/>
      <c r="F19" s="72"/>
      <c r="G19" s="3"/>
      <c r="H19" s="3"/>
      <c r="I19" s="3"/>
      <c r="J19" s="3"/>
      <c r="K19" s="3"/>
      <c r="L19" s="3"/>
      <c r="M19" s="72"/>
      <c r="N19" s="3"/>
      <c r="O19" s="3"/>
      <c r="P19" s="3"/>
      <c r="Q19" s="3"/>
      <c r="R19" s="3"/>
      <c r="S19" s="3"/>
      <c r="T19" s="72"/>
      <c r="U19" s="3"/>
      <c r="V19" s="3"/>
      <c r="W19" s="3"/>
      <c r="X19" s="3"/>
      <c r="Y19" s="3"/>
      <c r="Z19" s="3"/>
      <c r="AA19" s="72"/>
      <c r="AB19" s="3"/>
      <c r="AC19" s="3"/>
      <c r="AD19" s="3"/>
      <c r="AE19" s="3"/>
      <c r="AF19" s="3"/>
      <c r="AG19" s="3"/>
      <c r="AH19" s="72"/>
      <c r="AI19" s="3"/>
      <c r="AJ19" s="3"/>
      <c r="AK19" s="3"/>
      <c r="AL19" s="3"/>
      <c r="AM19" s="3"/>
      <c r="AN19" s="3"/>
      <c r="AO19" s="72"/>
      <c r="AP19" s="3"/>
      <c r="AQ19" s="3"/>
      <c r="AR19" s="3"/>
      <c r="AS19" s="3"/>
      <c r="AT19" s="72"/>
      <c r="AU19" s="72"/>
      <c r="AV19" s="72"/>
      <c r="AW19" s="3"/>
      <c r="AX19" s="3"/>
      <c r="AY19" s="3"/>
      <c r="AZ19" s="3"/>
      <c r="BA19" s="3"/>
      <c r="BB19" s="3"/>
      <c r="BC19" s="72"/>
      <c r="BD19" s="3"/>
      <c r="BE19" s="3"/>
      <c r="BG19" s="20">
        <f t="shared" si="0"/>
        <v>0</v>
      </c>
      <c r="BH19" s="20">
        <f t="shared" si="1"/>
        <v>0</v>
      </c>
    </row>
    <row r="20" spans="1:60" x14ac:dyDescent="0.2">
      <c r="A20" s="3" t="str">
        <f>IF('Service providers'!A22="Указать название точки 9", "", 'Service providers'!A22)</f>
        <v/>
      </c>
      <c r="B20" s="3"/>
      <c r="C20" s="3"/>
      <c r="D20" s="3"/>
      <c r="E20" s="3"/>
      <c r="F20" s="72"/>
      <c r="G20" s="3"/>
      <c r="H20" s="3"/>
      <c r="I20" s="3"/>
      <c r="J20" s="3"/>
      <c r="K20" s="3"/>
      <c r="L20" s="3"/>
      <c r="M20" s="72"/>
      <c r="N20" s="3"/>
      <c r="O20" s="3"/>
      <c r="P20" s="3"/>
      <c r="Q20" s="3"/>
      <c r="R20" s="3"/>
      <c r="S20" s="3"/>
      <c r="T20" s="72"/>
      <c r="U20" s="3"/>
      <c r="V20" s="3"/>
      <c r="W20" s="3"/>
      <c r="X20" s="3"/>
      <c r="Y20" s="3"/>
      <c r="Z20" s="3"/>
      <c r="AA20" s="72"/>
      <c r="AB20" s="3"/>
      <c r="AC20" s="3"/>
      <c r="AD20" s="3"/>
      <c r="AE20" s="3"/>
      <c r="AF20" s="3"/>
      <c r="AG20" s="3"/>
      <c r="AH20" s="72"/>
      <c r="AI20" s="3"/>
      <c r="AJ20" s="3"/>
      <c r="AK20" s="3"/>
      <c r="AL20" s="3"/>
      <c r="AM20" s="3"/>
      <c r="AN20" s="3"/>
      <c r="AO20" s="72"/>
      <c r="AP20" s="3"/>
      <c r="AQ20" s="3"/>
      <c r="AR20" s="3"/>
      <c r="AS20" s="3"/>
      <c r="AT20" s="72"/>
      <c r="AU20" s="72"/>
      <c r="AV20" s="72"/>
      <c r="AW20" s="3"/>
      <c r="AX20" s="3"/>
      <c r="AY20" s="3"/>
      <c r="AZ20" s="3"/>
      <c r="BA20" s="3"/>
      <c r="BB20" s="3"/>
      <c r="BC20" s="72"/>
      <c r="BD20" s="3"/>
      <c r="BE20" s="3"/>
      <c r="BG20" s="20">
        <f t="shared" si="0"/>
        <v>0</v>
      </c>
      <c r="BH20" s="20">
        <f t="shared" si="1"/>
        <v>0</v>
      </c>
    </row>
    <row r="21" spans="1:60" x14ac:dyDescent="0.2">
      <c r="A21" s="3" t="str">
        <f>IF('Service providers'!A23="Указать название точки 10", "", 'Service providers'!A23)</f>
        <v/>
      </c>
      <c r="B21" s="3"/>
      <c r="C21" s="3"/>
      <c r="D21" s="3"/>
      <c r="E21" s="3"/>
      <c r="F21" s="72"/>
      <c r="G21" s="3"/>
      <c r="H21" s="3"/>
      <c r="I21" s="3"/>
      <c r="J21" s="3"/>
      <c r="K21" s="3"/>
      <c r="L21" s="3"/>
      <c r="M21" s="72"/>
      <c r="N21" s="3"/>
      <c r="O21" s="3"/>
      <c r="P21" s="3"/>
      <c r="Q21" s="3"/>
      <c r="R21" s="3"/>
      <c r="S21" s="3"/>
      <c r="T21" s="72"/>
      <c r="U21" s="3"/>
      <c r="V21" s="3"/>
      <c r="W21" s="3"/>
      <c r="X21" s="3"/>
      <c r="Y21" s="3"/>
      <c r="Z21" s="3"/>
      <c r="AA21" s="72"/>
      <c r="AB21" s="3"/>
      <c r="AC21" s="3"/>
      <c r="AD21" s="3"/>
      <c r="AE21" s="3"/>
      <c r="AF21" s="3"/>
      <c r="AG21" s="3"/>
      <c r="AH21" s="72"/>
      <c r="AI21" s="3"/>
      <c r="AJ21" s="3"/>
      <c r="AK21" s="3"/>
      <c r="AL21" s="3"/>
      <c r="AM21" s="3"/>
      <c r="AN21" s="3"/>
      <c r="AO21" s="72"/>
      <c r="AP21" s="3"/>
      <c r="AQ21" s="3"/>
      <c r="AR21" s="3"/>
      <c r="AS21" s="3"/>
      <c r="AT21" s="72"/>
      <c r="AU21" s="72"/>
      <c r="AV21" s="72"/>
      <c r="AW21" s="3"/>
      <c r="AX21" s="3"/>
      <c r="AY21" s="3"/>
      <c r="AZ21" s="3"/>
      <c r="BA21" s="3"/>
      <c r="BB21" s="3"/>
      <c r="BC21" s="72"/>
      <c r="BD21" s="3"/>
      <c r="BE21" s="3"/>
      <c r="BG21" s="20">
        <f t="shared" si="0"/>
        <v>0</v>
      </c>
      <c r="BH21" s="20">
        <f t="shared" si="1"/>
        <v>0</v>
      </c>
    </row>
    <row r="22" spans="1:60" x14ac:dyDescent="0.2">
      <c r="A22" s="3" t="str">
        <f>IF('Service providers'!A24="Указать название точки 11", "", 'Service providers'!A24)</f>
        <v/>
      </c>
      <c r="B22" s="3"/>
      <c r="C22" s="3"/>
      <c r="D22" s="3"/>
      <c r="E22" s="3"/>
      <c r="F22" s="72"/>
      <c r="G22" s="3"/>
      <c r="H22" s="3"/>
      <c r="I22" s="3"/>
      <c r="J22" s="3"/>
      <c r="K22" s="3"/>
      <c r="L22" s="3"/>
      <c r="M22" s="72"/>
      <c r="N22" s="3"/>
      <c r="O22" s="3"/>
      <c r="P22" s="3"/>
      <c r="Q22" s="3"/>
      <c r="R22" s="3"/>
      <c r="S22" s="3"/>
      <c r="T22" s="72"/>
      <c r="U22" s="3"/>
      <c r="V22" s="3"/>
      <c r="W22" s="3"/>
      <c r="X22" s="3"/>
      <c r="Y22" s="3"/>
      <c r="Z22" s="3"/>
      <c r="AA22" s="72"/>
      <c r="AB22" s="3"/>
      <c r="AC22" s="3"/>
      <c r="AD22" s="3"/>
      <c r="AE22" s="3"/>
      <c r="AF22" s="3"/>
      <c r="AG22" s="3"/>
      <c r="AH22" s="72"/>
      <c r="AI22" s="3"/>
      <c r="AJ22" s="3"/>
      <c r="AK22" s="3"/>
      <c r="AL22" s="3"/>
      <c r="AM22" s="3"/>
      <c r="AN22" s="3"/>
      <c r="AO22" s="72"/>
      <c r="AP22" s="3"/>
      <c r="AQ22" s="3"/>
      <c r="AR22" s="3"/>
      <c r="AS22" s="3"/>
      <c r="AT22" s="72"/>
      <c r="AU22" s="72"/>
      <c r="AV22" s="72"/>
      <c r="AW22" s="3"/>
      <c r="AX22" s="3"/>
      <c r="AY22" s="3"/>
      <c r="AZ22" s="3"/>
      <c r="BA22" s="3"/>
      <c r="BB22" s="3"/>
      <c r="BC22" s="72"/>
      <c r="BD22" s="3"/>
      <c r="BE22" s="3"/>
      <c r="BG22" s="20">
        <f t="shared" si="0"/>
        <v>0</v>
      </c>
      <c r="BH22" s="20">
        <f t="shared" si="1"/>
        <v>0</v>
      </c>
    </row>
    <row r="23" spans="1:60" x14ac:dyDescent="0.2">
      <c r="A23" s="3" t="str">
        <f>IF('Service providers'!A25="Указать название точки 12", "", 'Service providers'!A25)</f>
        <v/>
      </c>
      <c r="B23" s="3"/>
      <c r="C23" s="3"/>
      <c r="D23" s="3"/>
      <c r="E23" s="3"/>
      <c r="F23" s="72"/>
      <c r="G23" s="3"/>
      <c r="H23" s="3"/>
      <c r="I23" s="3"/>
      <c r="J23" s="3"/>
      <c r="K23" s="3"/>
      <c r="L23" s="3"/>
      <c r="M23" s="72"/>
      <c r="N23" s="3"/>
      <c r="O23" s="3"/>
      <c r="P23" s="3"/>
      <c r="Q23" s="3"/>
      <c r="R23" s="3"/>
      <c r="S23" s="3"/>
      <c r="T23" s="72"/>
      <c r="U23" s="3"/>
      <c r="V23" s="3"/>
      <c r="W23" s="3"/>
      <c r="X23" s="3"/>
      <c r="Y23" s="3"/>
      <c r="Z23" s="3"/>
      <c r="AA23" s="72"/>
      <c r="AB23" s="3"/>
      <c r="AC23" s="3"/>
      <c r="AD23" s="3"/>
      <c r="AE23" s="3"/>
      <c r="AF23" s="3"/>
      <c r="AG23" s="3"/>
      <c r="AH23" s="72"/>
      <c r="AI23" s="3"/>
      <c r="AJ23" s="3"/>
      <c r="AK23" s="3"/>
      <c r="AL23" s="3"/>
      <c r="AM23" s="3"/>
      <c r="AN23" s="3"/>
      <c r="AO23" s="72"/>
      <c r="AP23" s="3"/>
      <c r="AQ23" s="3"/>
      <c r="AR23" s="3"/>
      <c r="AS23" s="3"/>
      <c r="AT23" s="72"/>
      <c r="AU23" s="72"/>
      <c r="AV23" s="72"/>
      <c r="AW23" s="3"/>
      <c r="AX23" s="3"/>
      <c r="AY23" s="3"/>
      <c r="AZ23" s="3"/>
      <c r="BA23" s="3"/>
      <c r="BB23" s="3"/>
      <c r="BC23" s="72"/>
      <c r="BD23" s="3"/>
      <c r="BE23" s="3"/>
      <c r="BG23" s="20">
        <f t="shared" si="0"/>
        <v>0</v>
      </c>
      <c r="BH23" s="20">
        <f t="shared" si="1"/>
        <v>0</v>
      </c>
    </row>
    <row r="24" spans="1:60" x14ac:dyDescent="0.2">
      <c r="A24" s="3" t="str">
        <f>IF('Service providers'!A26="Указать название точки 13", "", 'Service providers'!A26)</f>
        <v/>
      </c>
      <c r="B24" s="3"/>
      <c r="C24" s="3"/>
      <c r="D24" s="3"/>
      <c r="E24" s="3"/>
      <c r="F24" s="72"/>
      <c r="G24" s="3"/>
      <c r="H24" s="3"/>
      <c r="I24" s="3"/>
      <c r="J24" s="3"/>
      <c r="K24" s="3"/>
      <c r="L24" s="3"/>
      <c r="M24" s="72"/>
      <c r="N24" s="3"/>
      <c r="O24" s="3"/>
      <c r="P24" s="3"/>
      <c r="Q24" s="3"/>
      <c r="R24" s="3"/>
      <c r="S24" s="3"/>
      <c r="T24" s="72"/>
      <c r="U24" s="3"/>
      <c r="V24" s="3"/>
      <c r="W24" s="3"/>
      <c r="X24" s="3"/>
      <c r="Y24" s="3"/>
      <c r="Z24" s="3"/>
      <c r="AA24" s="72"/>
      <c r="AB24" s="3"/>
      <c r="AC24" s="3"/>
      <c r="AD24" s="3"/>
      <c r="AE24" s="3"/>
      <c r="AF24" s="3"/>
      <c r="AG24" s="3"/>
      <c r="AH24" s="72"/>
      <c r="AI24" s="3"/>
      <c r="AJ24" s="3"/>
      <c r="AK24" s="3"/>
      <c r="AL24" s="3"/>
      <c r="AM24" s="3"/>
      <c r="AN24" s="3"/>
      <c r="AO24" s="72"/>
      <c r="AP24" s="3"/>
      <c r="AQ24" s="3"/>
      <c r="AR24" s="3"/>
      <c r="AS24" s="3"/>
      <c r="AT24" s="72"/>
      <c r="AU24" s="72"/>
      <c r="AV24" s="72"/>
      <c r="AW24" s="3"/>
      <c r="AX24" s="3"/>
      <c r="AY24" s="3"/>
      <c r="AZ24" s="3"/>
      <c r="BA24" s="3"/>
      <c r="BB24" s="3"/>
      <c r="BC24" s="72"/>
      <c r="BD24" s="3"/>
      <c r="BE24" s="3"/>
      <c r="BG24" s="20">
        <f t="shared" si="0"/>
        <v>0</v>
      </c>
      <c r="BH24" s="20">
        <f t="shared" si="1"/>
        <v>0</v>
      </c>
    </row>
    <row r="25" spans="1:60" x14ac:dyDescent="0.2">
      <c r="A25" s="3" t="str">
        <f>IF('Service providers'!A27="Указать название точки 14", "", 'Service providers'!A27)</f>
        <v/>
      </c>
      <c r="B25" s="3"/>
      <c r="C25" s="3"/>
      <c r="D25" s="3"/>
      <c r="E25" s="3"/>
      <c r="F25" s="72"/>
      <c r="G25" s="3"/>
      <c r="H25" s="3"/>
      <c r="I25" s="3"/>
      <c r="J25" s="3"/>
      <c r="K25" s="3"/>
      <c r="L25" s="3"/>
      <c r="M25" s="72"/>
      <c r="N25" s="3"/>
      <c r="O25" s="3"/>
      <c r="P25" s="3"/>
      <c r="Q25" s="3"/>
      <c r="R25" s="3"/>
      <c r="S25" s="3"/>
      <c r="T25" s="72"/>
      <c r="U25" s="3"/>
      <c r="V25" s="3"/>
      <c r="W25" s="3"/>
      <c r="X25" s="3"/>
      <c r="Y25" s="3"/>
      <c r="Z25" s="3"/>
      <c r="AA25" s="72"/>
      <c r="AB25" s="3"/>
      <c r="AC25" s="3"/>
      <c r="AD25" s="3"/>
      <c r="AE25" s="3"/>
      <c r="AF25" s="3"/>
      <c r="AG25" s="3"/>
      <c r="AH25" s="72"/>
      <c r="AI25" s="3"/>
      <c r="AJ25" s="3"/>
      <c r="AK25" s="3"/>
      <c r="AL25" s="3"/>
      <c r="AM25" s="3"/>
      <c r="AN25" s="3"/>
      <c r="AO25" s="72"/>
      <c r="AP25" s="3"/>
      <c r="AQ25" s="3"/>
      <c r="AR25" s="3"/>
      <c r="AS25" s="3"/>
      <c r="AT25" s="72"/>
      <c r="AU25" s="72"/>
      <c r="AV25" s="72"/>
      <c r="AW25" s="3"/>
      <c r="AX25" s="3"/>
      <c r="AY25" s="3"/>
      <c r="AZ25" s="3"/>
      <c r="BA25" s="3"/>
      <c r="BB25" s="3"/>
      <c r="BC25" s="72"/>
      <c r="BD25" s="3"/>
      <c r="BE25" s="3"/>
      <c r="BG25" s="20">
        <f t="shared" si="0"/>
        <v>0</v>
      </c>
      <c r="BH25" s="20">
        <f t="shared" si="1"/>
        <v>0</v>
      </c>
    </row>
    <row r="26" spans="1:60" x14ac:dyDescent="0.2">
      <c r="A26" s="3" t="str">
        <f>IF('Service providers'!A28="Указать название точки 15", "", 'Service providers'!A28)</f>
        <v/>
      </c>
      <c r="B26" s="3"/>
      <c r="C26" s="3"/>
      <c r="D26" s="3"/>
      <c r="E26" s="3"/>
      <c r="F26" s="72"/>
      <c r="G26" s="3"/>
      <c r="H26" s="3"/>
      <c r="I26" s="3"/>
      <c r="J26" s="3"/>
      <c r="K26" s="3"/>
      <c r="L26" s="3"/>
      <c r="M26" s="72"/>
      <c r="N26" s="3"/>
      <c r="O26" s="3"/>
      <c r="P26" s="3"/>
      <c r="Q26" s="3"/>
      <c r="R26" s="3"/>
      <c r="S26" s="3"/>
      <c r="T26" s="72"/>
      <c r="U26" s="3"/>
      <c r="V26" s="3"/>
      <c r="W26" s="3"/>
      <c r="X26" s="3"/>
      <c r="Y26" s="3"/>
      <c r="Z26" s="3"/>
      <c r="AA26" s="72"/>
      <c r="AB26" s="3"/>
      <c r="AC26" s="3"/>
      <c r="AD26" s="3"/>
      <c r="AE26" s="3"/>
      <c r="AF26" s="3"/>
      <c r="AG26" s="3"/>
      <c r="AH26" s="72"/>
      <c r="AI26" s="3"/>
      <c r="AJ26" s="3"/>
      <c r="AK26" s="3"/>
      <c r="AL26" s="3"/>
      <c r="AM26" s="3"/>
      <c r="AN26" s="3"/>
      <c r="AO26" s="72"/>
      <c r="AP26" s="3"/>
      <c r="AQ26" s="3"/>
      <c r="AR26" s="3"/>
      <c r="AS26" s="3"/>
      <c r="AT26" s="72"/>
      <c r="AU26" s="72"/>
      <c r="AV26" s="72"/>
      <c r="AW26" s="3"/>
      <c r="AX26" s="3"/>
      <c r="AY26" s="3"/>
      <c r="AZ26" s="3"/>
      <c r="BA26" s="3"/>
      <c r="BB26" s="3"/>
      <c r="BC26" s="72"/>
      <c r="BD26" s="3"/>
      <c r="BE26" s="3"/>
      <c r="BG26" s="20">
        <f t="shared" si="0"/>
        <v>0</v>
      </c>
      <c r="BH26" s="20">
        <f t="shared" si="1"/>
        <v>0</v>
      </c>
    </row>
    <row r="27" spans="1:60" x14ac:dyDescent="0.2">
      <c r="A27" s="3" t="str">
        <f>IF('Service providers'!A29="Указать название точки 16", "", 'Service providers'!A29)</f>
        <v/>
      </c>
      <c r="B27" s="3"/>
      <c r="C27" s="3"/>
      <c r="D27" s="3"/>
      <c r="E27" s="3"/>
      <c r="F27" s="72"/>
      <c r="G27" s="3"/>
      <c r="H27" s="3"/>
      <c r="I27" s="3"/>
      <c r="J27" s="3"/>
      <c r="K27" s="3"/>
      <c r="L27" s="3"/>
      <c r="M27" s="72"/>
      <c r="N27" s="3"/>
      <c r="O27" s="3"/>
      <c r="P27" s="3"/>
      <c r="Q27" s="3"/>
      <c r="R27" s="3"/>
      <c r="S27" s="3"/>
      <c r="T27" s="72"/>
      <c r="U27" s="3"/>
      <c r="V27" s="3"/>
      <c r="W27" s="3"/>
      <c r="X27" s="3"/>
      <c r="Y27" s="3"/>
      <c r="Z27" s="3"/>
      <c r="AA27" s="72"/>
      <c r="AB27" s="3"/>
      <c r="AC27" s="3"/>
      <c r="AD27" s="3"/>
      <c r="AE27" s="3"/>
      <c r="AF27" s="3"/>
      <c r="AG27" s="3"/>
      <c r="AH27" s="72"/>
      <c r="AI27" s="3"/>
      <c r="AJ27" s="3"/>
      <c r="AK27" s="3"/>
      <c r="AL27" s="3"/>
      <c r="AM27" s="3"/>
      <c r="AN27" s="3"/>
      <c r="AO27" s="72"/>
      <c r="AP27" s="3"/>
      <c r="AQ27" s="3"/>
      <c r="AR27" s="3"/>
      <c r="AS27" s="3"/>
      <c r="AT27" s="72"/>
      <c r="AU27" s="72"/>
      <c r="AV27" s="72"/>
      <c r="AW27" s="3"/>
      <c r="AX27" s="3"/>
      <c r="AY27" s="3"/>
      <c r="AZ27" s="3"/>
      <c r="BA27" s="3"/>
      <c r="BB27" s="3"/>
      <c r="BC27" s="72"/>
      <c r="BD27" s="3"/>
      <c r="BE27" s="3"/>
      <c r="BG27" s="20">
        <f t="shared" si="0"/>
        <v>0</v>
      </c>
      <c r="BH27" s="20">
        <f t="shared" si="1"/>
        <v>0</v>
      </c>
    </row>
    <row r="28" spans="1:60" x14ac:dyDescent="0.2">
      <c r="A28" s="3" t="str">
        <f>IF('Service providers'!A30="Указать название точки 17", "", 'Service providers'!A30)</f>
        <v/>
      </c>
      <c r="B28" s="3"/>
      <c r="C28" s="3"/>
      <c r="D28" s="3"/>
      <c r="E28" s="3"/>
      <c r="F28" s="72"/>
      <c r="G28" s="3"/>
      <c r="H28" s="3"/>
      <c r="I28" s="3"/>
      <c r="J28" s="3"/>
      <c r="K28" s="3"/>
      <c r="L28" s="3"/>
      <c r="M28" s="72"/>
      <c r="N28" s="3"/>
      <c r="O28" s="3"/>
      <c r="P28" s="3"/>
      <c r="Q28" s="3"/>
      <c r="R28" s="3"/>
      <c r="S28" s="3"/>
      <c r="T28" s="72"/>
      <c r="U28" s="3"/>
      <c r="V28" s="3"/>
      <c r="W28" s="3"/>
      <c r="X28" s="3"/>
      <c r="Y28" s="3"/>
      <c r="Z28" s="3"/>
      <c r="AA28" s="72"/>
      <c r="AB28" s="3"/>
      <c r="AC28" s="3"/>
      <c r="AD28" s="3"/>
      <c r="AE28" s="3"/>
      <c r="AF28" s="3"/>
      <c r="AG28" s="3"/>
      <c r="AH28" s="72"/>
      <c r="AI28" s="3"/>
      <c r="AJ28" s="3"/>
      <c r="AK28" s="3"/>
      <c r="AL28" s="3"/>
      <c r="AM28" s="3"/>
      <c r="AN28" s="3"/>
      <c r="AO28" s="72"/>
      <c r="AP28" s="3"/>
      <c r="AQ28" s="3"/>
      <c r="AR28" s="3"/>
      <c r="AS28" s="3"/>
      <c r="AT28" s="72"/>
      <c r="AU28" s="72"/>
      <c r="AV28" s="72"/>
      <c r="AW28" s="3"/>
      <c r="AX28" s="3"/>
      <c r="AY28" s="3"/>
      <c r="AZ28" s="3"/>
      <c r="BA28" s="3"/>
      <c r="BB28" s="3"/>
      <c r="BC28" s="72"/>
      <c r="BD28" s="3"/>
      <c r="BE28" s="3"/>
      <c r="BG28" s="20">
        <f t="shared" si="0"/>
        <v>0</v>
      </c>
      <c r="BH28" s="20">
        <f t="shared" si="1"/>
        <v>0</v>
      </c>
    </row>
    <row r="29" spans="1:60" x14ac:dyDescent="0.2">
      <c r="A29" s="3" t="str">
        <f>IF('Service providers'!A31="Указать название точки 18", "", 'Service providers'!A31)</f>
        <v/>
      </c>
      <c r="B29" s="3"/>
      <c r="C29" s="3"/>
      <c r="D29" s="3"/>
      <c r="E29" s="3"/>
      <c r="F29" s="72"/>
      <c r="G29" s="3"/>
      <c r="H29" s="3"/>
      <c r="I29" s="3"/>
      <c r="J29" s="3"/>
      <c r="K29" s="3"/>
      <c r="L29" s="3"/>
      <c r="M29" s="72"/>
      <c r="N29" s="3"/>
      <c r="O29" s="3"/>
      <c r="P29" s="3"/>
      <c r="Q29" s="3"/>
      <c r="R29" s="3"/>
      <c r="S29" s="3"/>
      <c r="T29" s="72"/>
      <c r="U29" s="3"/>
      <c r="V29" s="3"/>
      <c r="W29" s="3"/>
      <c r="X29" s="3"/>
      <c r="Y29" s="3"/>
      <c r="Z29" s="3"/>
      <c r="AA29" s="72"/>
      <c r="AB29" s="3"/>
      <c r="AC29" s="3"/>
      <c r="AD29" s="3"/>
      <c r="AE29" s="3"/>
      <c r="AF29" s="3"/>
      <c r="AG29" s="3"/>
      <c r="AH29" s="72"/>
      <c r="AI29" s="3"/>
      <c r="AJ29" s="3"/>
      <c r="AK29" s="3"/>
      <c r="AL29" s="3"/>
      <c r="AM29" s="3"/>
      <c r="AN29" s="3"/>
      <c r="AO29" s="72"/>
      <c r="AP29" s="3"/>
      <c r="AQ29" s="3"/>
      <c r="AR29" s="3"/>
      <c r="AS29" s="3"/>
      <c r="AT29" s="72"/>
      <c r="AU29" s="72"/>
      <c r="AV29" s="72"/>
      <c r="AW29" s="3"/>
      <c r="AX29" s="3"/>
      <c r="AY29" s="3"/>
      <c r="AZ29" s="3"/>
      <c r="BA29" s="3"/>
      <c r="BB29" s="3"/>
      <c r="BC29" s="72"/>
      <c r="BD29" s="3"/>
      <c r="BE29" s="3"/>
      <c r="BG29" s="20">
        <f t="shared" si="0"/>
        <v>0</v>
      </c>
      <c r="BH29" s="20">
        <f t="shared" si="1"/>
        <v>0</v>
      </c>
    </row>
    <row r="30" spans="1:60" x14ac:dyDescent="0.2">
      <c r="A30" s="3" t="str">
        <f>IF('Service providers'!A32="Указать название точки 19", "", 'Service providers'!A32)</f>
        <v/>
      </c>
      <c r="B30" s="3"/>
      <c r="C30" s="3"/>
      <c r="D30" s="3"/>
      <c r="E30" s="3"/>
      <c r="F30" s="72"/>
      <c r="G30" s="3"/>
      <c r="H30" s="3"/>
      <c r="I30" s="3"/>
      <c r="J30" s="3"/>
      <c r="K30" s="3"/>
      <c r="L30" s="3"/>
      <c r="M30" s="72"/>
      <c r="N30" s="3"/>
      <c r="O30" s="3"/>
      <c r="P30" s="3"/>
      <c r="Q30" s="3"/>
      <c r="R30" s="3"/>
      <c r="S30" s="3"/>
      <c r="T30" s="72"/>
      <c r="U30" s="3"/>
      <c r="V30" s="3"/>
      <c r="W30" s="3"/>
      <c r="X30" s="3"/>
      <c r="Y30" s="3"/>
      <c r="Z30" s="3"/>
      <c r="AA30" s="72"/>
      <c r="AB30" s="3"/>
      <c r="AC30" s="3"/>
      <c r="AD30" s="3"/>
      <c r="AE30" s="3"/>
      <c r="AF30" s="3"/>
      <c r="AG30" s="3"/>
      <c r="AH30" s="72"/>
      <c r="AI30" s="3"/>
      <c r="AJ30" s="3"/>
      <c r="AK30" s="3"/>
      <c r="AL30" s="3"/>
      <c r="AM30" s="3"/>
      <c r="AN30" s="3"/>
      <c r="AO30" s="72"/>
      <c r="AP30" s="3"/>
      <c r="AQ30" s="3"/>
      <c r="AR30" s="3"/>
      <c r="AS30" s="3"/>
      <c r="AT30" s="72"/>
      <c r="AU30" s="72"/>
      <c r="AV30" s="72"/>
      <c r="AW30" s="3"/>
      <c r="AX30" s="3"/>
      <c r="AY30" s="3"/>
      <c r="AZ30" s="3"/>
      <c r="BA30" s="3"/>
      <c r="BB30" s="3"/>
      <c r="BC30" s="72"/>
      <c r="BD30" s="3"/>
      <c r="BE30" s="3"/>
      <c r="BG30" s="20">
        <f t="shared" si="0"/>
        <v>0</v>
      </c>
      <c r="BH30" s="20">
        <f t="shared" si="1"/>
        <v>0</v>
      </c>
    </row>
    <row r="31" spans="1:60" x14ac:dyDescent="0.2">
      <c r="A31" s="3" t="str">
        <f>IF('Service providers'!A33="Указать название точки 20", "", 'Service providers'!A33)</f>
        <v/>
      </c>
      <c r="B31" s="3"/>
      <c r="C31" s="3"/>
      <c r="D31" s="3"/>
      <c r="E31" s="3"/>
      <c r="F31" s="72"/>
      <c r="G31" s="3"/>
      <c r="H31" s="3"/>
      <c r="I31" s="3"/>
      <c r="J31" s="3"/>
      <c r="K31" s="3"/>
      <c r="L31" s="3"/>
      <c r="M31" s="72"/>
      <c r="N31" s="3"/>
      <c r="O31" s="3"/>
      <c r="P31" s="3"/>
      <c r="Q31" s="3"/>
      <c r="R31" s="3"/>
      <c r="S31" s="3"/>
      <c r="T31" s="72"/>
      <c r="U31" s="3"/>
      <c r="V31" s="3"/>
      <c r="W31" s="3"/>
      <c r="X31" s="3"/>
      <c r="Y31" s="3"/>
      <c r="Z31" s="3"/>
      <c r="AA31" s="72"/>
      <c r="AB31" s="3"/>
      <c r="AC31" s="3"/>
      <c r="AD31" s="3"/>
      <c r="AE31" s="3"/>
      <c r="AF31" s="3"/>
      <c r="AG31" s="3"/>
      <c r="AH31" s="72"/>
      <c r="AI31" s="3"/>
      <c r="AJ31" s="3"/>
      <c r="AK31" s="3"/>
      <c r="AL31" s="3"/>
      <c r="AM31" s="3"/>
      <c r="AN31" s="3"/>
      <c r="AO31" s="72"/>
      <c r="AP31" s="3"/>
      <c r="AQ31" s="3"/>
      <c r="AR31" s="3"/>
      <c r="AS31" s="3"/>
      <c r="AT31" s="72"/>
      <c r="AU31" s="72"/>
      <c r="AV31" s="72"/>
      <c r="AW31" s="3"/>
      <c r="AX31" s="3"/>
      <c r="AY31" s="3"/>
      <c r="AZ31" s="3"/>
      <c r="BA31" s="3"/>
      <c r="BB31" s="3"/>
      <c r="BC31" s="72"/>
      <c r="BD31" s="3"/>
      <c r="BE31" s="3"/>
      <c r="BG31" s="20">
        <f t="shared" si="0"/>
        <v>0</v>
      </c>
      <c r="BH31" s="20">
        <f t="shared" si="1"/>
        <v>0</v>
      </c>
    </row>
    <row r="32" spans="1:60" ht="15" x14ac:dyDescent="0.25">
      <c r="A32" s="69" t="str">
        <f>IF('Service providers'!A34="Указать название", "", 'Service providers'!A34)</f>
        <v/>
      </c>
      <c r="B32" s="70"/>
      <c r="C32" s="70"/>
      <c r="D32" s="70"/>
      <c r="E32" s="70"/>
      <c r="F32" s="71"/>
      <c r="G32" s="70"/>
      <c r="H32" s="70"/>
      <c r="I32" s="70"/>
      <c r="J32" s="71"/>
      <c r="K32" s="70"/>
      <c r="L32" s="70"/>
      <c r="M32" s="70"/>
      <c r="N32" s="70"/>
      <c r="O32" s="71"/>
      <c r="P32" s="70"/>
      <c r="Q32" s="71"/>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G32" s="20">
        <f t="shared" si="0"/>
        <v>0</v>
      </c>
      <c r="BH32" s="20">
        <f t="shared" si="1"/>
        <v>0</v>
      </c>
    </row>
    <row r="33" spans="1:60" x14ac:dyDescent="0.2">
      <c r="A33" s="3" t="str">
        <f>IF('Service providers'!A35="Указать название точки 1", "", 'Service providers'!A35)</f>
        <v/>
      </c>
      <c r="B33" s="3"/>
      <c r="C33" s="3"/>
      <c r="D33" s="3"/>
      <c r="E33" s="3"/>
      <c r="F33" s="72"/>
      <c r="G33" s="3"/>
      <c r="H33" s="3"/>
      <c r="I33" s="3"/>
      <c r="J33" s="3"/>
      <c r="K33" s="3"/>
      <c r="L33" s="3"/>
      <c r="M33" s="72"/>
      <c r="N33" s="3"/>
      <c r="O33" s="3"/>
      <c r="P33" s="3"/>
      <c r="Q33" s="3"/>
      <c r="R33" s="3"/>
      <c r="S33" s="3"/>
      <c r="T33" s="72"/>
      <c r="U33" s="3"/>
      <c r="V33" s="3"/>
      <c r="W33" s="3"/>
      <c r="X33" s="3"/>
      <c r="Y33" s="3"/>
      <c r="Z33" s="3"/>
      <c r="AA33" s="72"/>
      <c r="AB33" s="3"/>
      <c r="AC33" s="3"/>
      <c r="AD33" s="3"/>
      <c r="AE33" s="3"/>
      <c r="AF33" s="3"/>
      <c r="AG33" s="3"/>
      <c r="AH33" s="72"/>
      <c r="AI33" s="3"/>
      <c r="AJ33" s="3"/>
      <c r="AK33" s="3"/>
      <c r="AL33" s="3"/>
      <c r="AM33" s="3"/>
      <c r="AN33" s="3"/>
      <c r="AO33" s="72"/>
      <c r="AP33" s="3"/>
      <c r="AQ33" s="3"/>
      <c r="AR33" s="3"/>
      <c r="AS33" s="3"/>
      <c r="AT33" s="72"/>
      <c r="AU33" s="72"/>
      <c r="AV33" s="72"/>
      <c r="AW33" s="3"/>
      <c r="AX33" s="3"/>
      <c r="AY33" s="3"/>
      <c r="AZ33" s="3"/>
      <c r="BA33" s="3"/>
      <c r="BB33" s="3"/>
      <c r="BC33" s="72"/>
      <c r="BD33" s="3"/>
      <c r="BE33" s="3"/>
      <c r="BG33" s="20">
        <f t="shared" si="0"/>
        <v>0</v>
      </c>
      <c r="BH33" s="20">
        <f t="shared" si="1"/>
        <v>0</v>
      </c>
    </row>
    <row r="34" spans="1:60" x14ac:dyDescent="0.2">
      <c r="A34" s="3" t="str">
        <f>IF('Service providers'!A36="Указать название точки 2", "", 'Service providers'!A36)</f>
        <v/>
      </c>
      <c r="B34" s="3"/>
      <c r="C34" s="3"/>
      <c r="D34" s="3"/>
      <c r="E34" s="3"/>
      <c r="F34" s="72"/>
      <c r="G34" s="3"/>
      <c r="H34" s="3"/>
      <c r="I34" s="3"/>
      <c r="J34" s="3"/>
      <c r="K34" s="3"/>
      <c r="L34" s="3"/>
      <c r="M34" s="72"/>
      <c r="N34" s="3"/>
      <c r="O34" s="3"/>
      <c r="P34" s="3"/>
      <c r="Q34" s="3"/>
      <c r="R34" s="3"/>
      <c r="S34" s="3"/>
      <c r="T34" s="72"/>
      <c r="U34" s="3"/>
      <c r="V34" s="3"/>
      <c r="W34" s="3"/>
      <c r="X34" s="3"/>
      <c r="Y34" s="3"/>
      <c r="Z34" s="3"/>
      <c r="AA34" s="72"/>
      <c r="AB34" s="3"/>
      <c r="AC34" s="3"/>
      <c r="AD34" s="3"/>
      <c r="AE34" s="3"/>
      <c r="AF34" s="3"/>
      <c r="AG34" s="3"/>
      <c r="AH34" s="72"/>
      <c r="AI34" s="3"/>
      <c r="AJ34" s="3"/>
      <c r="AK34" s="3"/>
      <c r="AL34" s="3"/>
      <c r="AM34" s="3"/>
      <c r="AN34" s="3"/>
      <c r="AO34" s="72"/>
      <c r="AP34" s="3"/>
      <c r="AQ34" s="3"/>
      <c r="AR34" s="3"/>
      <c r="AS34" s="3"/>
      <c r="AT34" s="72"/>
      <c r="AU34" s="72"/>
      <c r="AV34" s="72"/>
      <c r="AW34" s="3"/>
      <c r="AX34" s="3"/>
      <c r="AY34" s="3"/>
      <c r="AZ34" s="3"/>
      <c r="BA34" s="3"/>
      <c r="BB34" s="3"/>
      <c r="BC34" s="72"/>
      <c r="BD34" s="3"/>
      <c r="BE34" s="3"/>
      <c r="BG34" s="20">
        <f t="shared" si="0"/>
        <v>0</v>
      </c>
      <c r="BH34" s="20">
        <f t="shared" si="1"/>
        <v>0</v>
      </c>
    </row>
    <row r="35" spans="1:60" x14ac:dyDescent="0.2">
      <c r="A35" s="3" t="str">
        <f>IF('Service providers'!A37="Указать название точки 3", "", 'Service providers'!A37)</f>
        <v/>
      </c>
      <c r="B35" s="3"/>
      <c r="C35" s="3"/>
      <c r="D35" s="3"/>
      <c r="E35" s="3"/>
      <c r="F35" s="72"/>
      <c r="G35" s="3"/>
      <c r="H35" s="3"/>
      <c r="I35" s="3"/>
      <c r="J35" s="3"/>
      <c r="K35" s="3"/>
      <c r="L35" s="3"/>
      <c r="M35" s="72"/>
      <c r="N35" s="3"/>
      <c r="O35" s="3"/>
      <c r="P35" s="3"/>
      <c r="Q35" s="3"/>
      <c r="R35" s="3"/>
      <c r="S35" s="3"/>
      <c r="T35" s="72"/>
      <c r="U35" s="3"/>
      <c r="V35" s="3"/>
      <c r="W35" s="3"/>
      <c r="X35" s="3"/>
      <c r="Y35" s="3"/>
      <c r="Z35" s="3"/>
      <c r="AA35" s="72"/>
      <c r="AB35" s="3"/>
      <c r="AC35" s="3"/>
      <c r="AD35" s="3"/>
      <c r="AE35" s="3"/>
      <c r="AF35" s="3"/>
      <c r="AG35" s="3"/>
      <c r="AH35" s="72"/>
      <c r="AI35" s="3"/>
      <c r="AJ35" s="3"/>
      <c r="AK35" s="3"/>
      <c r="AL35" s="3"/>
      <c r="AM35" s="3"/>
      <c r="AN35" s="3"/>
      <c r="AO35" s="72"/>
      <c r="AP35" s="3"/>
      <c r="AQ35" s="3"/>
      <c r="AR35" s="3"/>
      <c r="AS35" s="3"/>
      <c r="AT35" s="72"/>
      <c r="AU35" s="72"/>
      <c r="AV35" s="72"/>
      <c r="AW35" s="3"/>
      <c r="AX35" s="3"/>
      <c r="AY35" s="3"/>
      <c r="AZ35" s="3"/>
      <c r="BA35" s="3"/>
      <c r="BB35" s="3"/>
      <c r="BC35" s="72"/>
      <c r="BD35" s="3"/>
      <c r="BE35" s="3"/>
      <c r="BG35" s="20">
        <f t="shared" si="0"/>
        <v>0</v>
      </c>
      <c r="BH35" s="20">
        <f t="shared" si="1"/>
        <v>0</v>
      </c>
    </row>
    <row r="36" spans="1:60" x14ac:dyDescent="0.2">
      <c r="A36" s="3" t="str">
        <f>IF('Service providers'!A38="Указать название точки 4", "", 'Service providers'!A38)</f>
        <v/>
      </c>
      <c r="B36" s="3"/>
      <c r="C36" s="3"/>
      <c r="D36" s="3"/>
      <c r="E36" s="3"/>
      <c r="F36" s="72"/>
      <c r="G36" s="3"/>
      <c r="H36" s="3"/>
      <c r="I36" s="3"/>
      <c r="J36" s="3"/>
      <c r="K36" s="3"/>
      <c r="L36" s="3"/>
      <c r="M36" s="72"/>
      <c r="N36" s="3"/>
      <c r="O36" s="3"/>
      <c r="P36" s="3"/>
      <c r="Q36" s="3"/>
      <c r="R36" s="3"/>
      <c r="S36" s="3"/>
      <c r="T36" s="72"/>
      <c r="U36" s="3"/>
      <c r="V36" s="3"/>
      <c r="W36" s="3"/>
      <c r="X36" s="3"/>
      <c r="Y36" s="3"/>
      <c r="Z36" s="3"/>
      <c r="AA36" s="72"/>
      <c r="AB36" s="3"/>
      <c r="AC36" s="3"/>
      <c r="AD36" s="3"/>
      <c r="AE36" s="3"/>
      <c r="AF36" s="3"/>
      <c r="AG36" s="3"/>
      <c r="AH36" s="72"/>
      <c r="AI36" s="3"/>
      <c r="AJ36" s="3"/>
      <c r="AK36" s="3"/>
      <c r="AL36" s="3"/>
      <c r="AM36" s="3"/>
      <c r="AN36" s="3"/>
      <c r="AO36" s="72"/>
      <c r="AP36" s="3"/>
      <c r="AQ36" s="3"/>
      <c r="AR36" s="3"/>
      <c r="AS36" s="3"/>
      <c r="AT36" s="72"/>
      <c r="AU36" s="72"/>
      <c r="AV36" s="72"/>
      <c r="AW36" s="3"/>
      <c r="AX36" s="3"/>
      <c r="AY36" s="3"/>
      <c r="AZ36" s="3"/>
      <c r="BA36" s="3"/>
      <c r="BB36" s="3"/>
      <c r="BC36" s="72"/>
      <c r="BD36" s="3"/>
      <c r="BE36" s="3"/>
      <c r="BG36" s="20">
        <f t="shared" si="0"/>
        <v>0</v>
      </c>
      <c r="BH36" s="20">
        <f t="shared" si="1"/>
        <v>0</v>
      </c>
    </row>
    <row r="37" spans="1:60" x14ac:dyDescent="0.2">
      <c r="A37" s="3" t="str">
        <f>IF('Service providers'!A39="Указать название точки 5", "", 'Service providers'!A39)</f>
        <v/>
      </c>
      <c r="B37" s="3"/>
      <c r="C37" s="3"/>
      <c r="D37" s="3"/>
      <c r="E37" s="3"/>
      <c r="F37" s="72"/>
      <c r="G37" s="3"/>
      <c r="H37" s="3"/>
      <c r="I37" s="3"/>
      <c r="J37" s="3"/>
      <c r="K37" s="3"/>
      <c r="L37" s="3"/>
      <c r="M37" s="72"/>
      <c r="N37" s="3"/>
      <c r="O37" s="3"/>
      <c r="P37" s="3"/>
      <c r="Q37" s="3"/>
      <c r="R37" s="3"/>
      <c r="S37" s="3"/>
      <c r="T37" s="72"/>
      <c r="U37" s="3"/>
      <c r="V37" s="3"/>
      <c r="W37" s="3"/>
      <c r="X37" s="3"/>
      <c r="Y37" s="3"/>
      <c r="Z37" s="3"/>
      <c r="AA37" s="72"/>
      <c r="AB37" s="3"/>
      <c r="AC37" s="3"/>
      <c r="AD37" s="3"/>
      <c r="AE37" s="3"/>
      <c r="AF37" s="3"/>
      <c r="AG37" s="3"/>
      <c r="AH37" s="72"/>
      <c r="AI37" s="3"/>
      <c r="AJ37" s="3"/>
      <c r="AK37" s="3"/>
      <c r="AL37" s="3"/>
      <c r="AM37" s="3"/>
      <c r="AN37" s="3"/>
      <c r="AO37" s="72"/>
      <c r="AP37" s="3"/>
      <c r="AQ37" s="3"/>
      <c r="AR37" s="3"/>
      <c r="AS37" s="3"/>
      <c r="AT37" s="72"/>
      <c r="AU37" s="72"/>
      <c r="AV37" s="72"/>
      <c r="AW37" s="3"/>
      <c r="AX37" s="3"/>
      <c r="AY37" s="3"/>
      <c r="AZ37" s="3"/>
      <c r="BA37" s="3"/>
      <c r="BB37" s="3"/>
      <c r="BC37" s="72"/>
      <c r="BD37" s="3"/>
      <c r="BE37" s="3"/>
      <c r="BG37" s="20">
        <f t="shared" si="0"/>
        <v>0</v>
      </c>
      <c r="BH37" s="20">
        <f t="shared" si="1"/>
        <v>0</v>
      </c>
    </row>
    <row r="38" spans="1:60" x14ac:dyDescent="0.2">
      <c r="A38" s="3" t="str">
        <f>IF('Service providers'!A40="Указать название точки 6", "", 'Service providers'!A40)</f>
        <v/>
      </c>
      <c r="B38" s="3"/>
      <c r="C38" s="3"/>
      <c r="D38" s="3"/>
      <c r="E38" s="3"/>
      <c r="F38" s="72"/>
      <c r="G38" s="3"/>
      <c r="H38" s="3"/>
      <c r="I38" s="3"/>
      <c r="J38" s="3"/>
      <c r="K38" s="3"/>
      <c r="L38" s="3"/>
      <c r="M38" s="72"/>
      <c r="N38" s="3"/>
      <c r="O38" s="3"/>
      <c r="P38" s="3"/>
      <c r="Q38" s="3"/>
      <c r="R38" s="3"/>
      <c r="S38" s="3"/>
      <c r="T38" s="72"/>
      <c r="U38" s="3"/>
      <c r="V38" s="3"/>
      <c r="W38" s="3"/>
      <c r="X38" s="3"/>
      <c r="Y38" s="3"/>
      <c r="Z38" s="3"/>
      <c r="AA38" s="72"/>
      <c r="AB38" s="3"/>
      <c r="AC38" s="3"/>
      <c r="AD38" s="3"/>
      <c r="AE38" s="3"/>
      <c r="AF38" s="3"/>
      <c r="AG38" s="3"/>
      <c r="AH38" s="72"/>
      <c r="AI38" s="3"/>
      <c r="AJ38" s="3"/>
      <c r="AK38" s="3"/>
      <c r="AL38" s="3"/>
      <c r="AM38" s="3"/>
      <c r="AN38" s="3"/>
      <c r="AO38" s="72"/>
      <c r="AP38" s="3"/>
      <c r="AQ38" s="3"/>
      <c r="AR38" s="3"/>
      <c r="AS38" s="3"/>
      <c r="AT38" s="72"/>
      <c r="AU38" s="72"/>
      <c r="AV38" s="72"/>
      <c r="AW38" s="3"/>
      <c r="AX38" s="3"/>
      <c r="AY38" s="3"/>
      <c r="AZ38" s="3"/>
      <c r="BA38" s="3"/>
      <c r="BB38" s="3"/>
      <c r="BC38" s="72"/>
      <c r="BD38" s="3"/>
      <c r="BE38" s="3"/>
      <c r="BG38" s="20">
        <f t="shared" si="0"/>
        <v>0</v>
      </c>
      <c r="BH38" s="20">
        <f t="shared" si="1"/>
        <v>0</v>
      </c>
    </row>
    <row r="39" spans="1:60" x14ac:dyDescent="0.2">
      <c r="A39" s="3" t="str">
        <f>IF('Service providers'!A41="Указать название точки 7", "", 'Service providers'!A41)</f>
        <v/>
      </c>
      <c r="B39" s="3"/>
      <c r="C39" s="3"/>
      <c r="D39" s="3"/>
      <c r="E39" s="3"/>
      <c r="F39" s="72"/>
      <c r="G39" s="3"/>
      <c r="H39" s="3"/>
      <c r="I39" s="3"/>
      <c r="J39" s="3"/>
      <c r="K39" s="3"/>
      <c r="L39" s="3"/>
      <c r="M39" s="72"/>
      <c r="N39" s="3"/>
      <c r="O39" s="3"/>
      <c r="P39" s="3"/>
      <c r="Q39" s="3"/>
      <c r="R39" s="3"/>
      <c r="S39" s="3"/>
      <c r="T39" s="72"/>
      <c r="U39" s="3"/>
      <c r="V39" s="3"/>
      <c r="W39" s="3"/>
      <c r="X39" s="3"/>
      <c r="Y39" s="3"/>
      <c r="Z39" s="3"/>
      <c r="AA39" s="72"/>
      <c r="AB39" s="3"/>
      <c r="AC39" s="3"/>
      <c r="AD39" s="3"/>
      <c r="AE39" s="3"/>
      <c r="AF39" s="3"/>
      <c r="AG39" s="3"/>
      <c r="AH39" s="72"/>
      <c r="AI39" s="3"/>
      <c r="AJ39" s="3"/>
      <c r="AK39" s="3"/>
      <c r="AL39" s="3"/>
      <c r="AM39" s="3"/>
      <c r="AN39" s="3"/>
      <c r="AO39" s="72"/>
      <c r="AP39" s="3"/>
      <c r="AQ39" s="3"/>
      <c r="AR39" s="3"/>
      <c r="AS39" s="3"/>
      <c r="AT39" s="72"/>
      <c r="AU39" s="72"/>
      <c r="AV39" s="72"/>
      <c r="AW39" s="3"/>
      <c r="AX39" s="3"/>
      <c r="AY39" s="3"/>
      <c r="AZ39" s="3"/>
      <c r="BA39" s="3"/>
      <c r="BB39" s="3"/>
      <c r="BC39" s="72"/>
      <c r="BD39" s="3"/>
      <c r="BE39" s="3"/>
      <c r="BG39" s="20">
        <f t="shared" si="0"/>
        <v>0</v>
      </c>
      <c r="BH39" s="20">
        <f t="shared" si="1"/>
        <v>0</v>
      </c>
    </row>
    <row r="40" spans="1:60" x14ac:dyDescent="0.2">
      <c r="A40" s="3" t="str">
        <f>IF('Service providers'!A42="Указать название точки 8", "", 'Service providers'!A42)</f>
        <v/>
      </c>
      <c r="B40" s="3"/>
      <c r="C40" s="3"/>
      <c r="D40" s="3"/>
      <c r="E40" s="3"/>
      <c r="F40" s="72"/>
      <c r="G40" s="3"/>
      <c r="H40" s="3"/>
      <c r="I40" s="3"/>
      <c r="J40" s="3"/>
      <c r="K40" s="3"/>
      <c r="L40" s="3"/>
      <c r="M40" s="72"/>
      <c r="N40" s="3"/>
      <c r="O40" s="3"/>
      <c r="P40" s="3"/>
      <c r="Q40" s="3"/>
      <c r="R40" s="3"/>
      <c r="S40" s="3"/>
      <c r="T40" s="72"/>
      <c r="U40" s="3"/>
      <c r="V40" s="3"/>
      <c r="W40" s="3"/>
      <c r="X40" s="3"/>
      <c r="Y40" s="3"/>
      <c r="Z40" s="3"/>
      <c r="AA40" s="72"/>
      <c r="AB40" s="3"/>
      <c r="AC40" s="3"/>
      <c r="AD40" s="3"/>
      <c r="AE40" s="3"/>
      <c r="AF40" s="3"/>
      <c r="AG40" s="3"/>
      <c r="AH40" s="72"/>
      <c r="AI40" s="3"/>
      <c r="AJ40" s="3"/>
      <c r="AK40" s="3"/>
      <c r="AL40" s="3"/>
      <c r="AM40" s="3"/>
      <c r="AN40" s="3"/>
      <c r="AO40" s="72"/>
      <c r="AP40" s="3"/>
      <c r="AQ40" s="3"/>
      <c r="AR40" s="3"/>
      <c r="AS40" s="3"/>
      <c r="AT40" s="72"/>
      <c r="AU40" s="72"/>
      <c r="AV40" s="72"/>
      <c r="AW40" s="3"/>
      <c r="AX40" s="3"/>
      <c r="AY40" s="3"/>
      <c r="AZ40" s="3"/>
      <c r="BA40" s="3"/>
      <c r="BB40" s="3"/>
      <c r="BC40" s="72"/>
      <c r="BD40" s="3"/>
      <c r="BE40" s="3"/>
      <c r="BG40" s="20">
        <f t="shared" si="0"/>
        <v>0</v>
      </c>
      <c r="BH40" s="20">
        <f t="shared" si="1"/>
        <v>0</v>
      </c>
    </row>
    <row r="41" spans="1:60" x14ac:dyDescent="0.2">
      <c r="A41" s="3" t="str">
        <f>IF('Service providers'!A43="Указать название точки 9", "", 'Service providers'!A43)</f>
        <v/>
      </c>
      <c r="B41" s="3"/>
      <c r="C41" s="3"/>
      <c r="D41" s="3"/>
      <c r="E41" s="3"/>
      <c r="F41" s="72"/>
      <c r="G41" s="3"/>
      <c r="H41" s="3"/>
      <c r="I41" s="3"/>
      <c r="J41" s="3"/>
      <c r="K41" s="3"/>
      <c r="L41" s="3"/>
      <c r="M41" s="72"/>
      <c r="N41" s="3"/>
      <c r="O41" s="3"/>
      <c r="P41" s="3"/>
      <c r="Q41" s="3"/>
      <c r="R41" s="3"/>
      <c r="S41" s="3"/>
      <c r="T41" s="72"/>
      <c r="U41" s="3"/>
      <c r="V41" s="3"/>
      <c r="W41" s="3"/>
      <c r="X41" s="3"/>
      <c r="Y41" s="3"/>
      <c r="Z41" s="3"/>
      <c r="AA41" s="72"/>
      <c r="AB41" s="3"/>
      <c r="AC41" s="3"/>
      <c r="AD41" s="3"/>
      <c r="AE41" s="3"/>
      <c r="AF41" s="3"/>
      <c r="AG41" s="3"/>
      <c r="AH41" s="72"/>
      <c r="AI41" s="3"/>
      <c r="AJ41" s="3"/>
      <c r="AK41" s="3"/>
      <c r="AL41" s="3"/>
      <c r="AM41" s="3"/>
      <c r="AN41" s="3"/>
      <c r="AO41" s="72"/>
      <c r="AP41" s="3"/>
      <c r="AQ41" s="3"/>
      <c r="AR41" s="3"/>
      <c r="AS41" s="3"/>
      <c r="AT41" s="72"/>
      <c r="AU41" s="72"/>
      <c r="AV41" s="72"/>
      <c r="AW41" s="3"/>
      <c r="AX41" s="3"/>
      <c r="AY41" s="3"/>
      <c r="AZ41" s="3"/>
      <c r="BA41" s="3"/>
      <c r="BB41" s="3"/>
      <c r="BC41" s="72"/>
      <c r="BD41" s="3"/>
      <c r="BE41" s="3"/>
      <c r="BG41" s="20">
        <f t="shared" si="0"/>
        <v>0</v>
      </c>
      <c r="BH41" s="20">
        <f t="shared" si="1"/>
        <v>0</v>
      </c>
    </row>
    <row r="42" spans="1:60" x14ac:dyDescent="0.2">
      <c r="A42" s="3" t="str">
        <f>IF('Service providers'!A44="Указать название точки 10", "", 'Service providers'!A44)</f>
        <v/>
      </c>
      <c r="B42" s="3"/>
      <c r="C42" s="3"/>
      <c r="D42" s="3"/>
      <c r="E42" s="3"/>
      <c r="F42" s="72"/>
      <c r="G42" s="3"/>
      <c r="H42" s="3"/>
      <c r="I42" s="3"/>
      <c r="J42" s="3"/>
      <c r="K42" s="3"/>
      <c r="L42" s="3"/>
      <c r="M42" s="72"/>
      <c r="N42" s="3"/>
      <c r="O42" s="3"/>
      <c r="P42" s="3"/>
      <c r="Q42" s="3"/>
      <c r="R42" s="3"/>
      <c r="S42" s="3"/>
      <c r="T42" s="72"/>
      <c r="U42" s="3"/>
      <c r="V42" s="3"/>
      <c r="W42" s="3"/>
      <c r="X42" s="3"/>
      <c r="Y42" s="3"/>
      <c r="Z42" s="3"/>
      <c r="AA42" s="72"/>
      <c r="AB42" s="3"/>
      <c r="AC42" s="3"/>
      <c r="AD42" s="3"/>
      <c r="AE42" s="3"/>
      <c r="AF42" s="3"/>
      <c r="AG42" s="3"/>
      <c r="AH42" s="72"/>
      <c r="AI42" s="3"/>
      <c r="AJ42" s="3"/>
      <c r="AK42" s="3"/>
      <c r="AL42" s="3"/>
      <c r="AM42" s="3"/>
      <c r="AN42" s="3"/>
      <c r="AO42" s="72"/>
      <c r="AP42" s="3"/>
      <c r="AQ42" s="3"/>
      <c r="AR42" s="3"/>
      <c r="AS42" s="3"/>
      <c r="AT42" s="72"/>
      <c r="AU42" s="72"/>
      <c r="AV42" s="72"/>
      <c r="AW42" s="3"/>
      <c r="AX42" s="3"/>
      <c r="AY42" s="3"/>
      <c r="AZ42" s="3"/>
      <c r="BA42" s="3"/>
      <c r="BB42" s="3"/>
      <c r="BC42" s="72"/>
      <c r="BD42" s="3"/>
      <c r="BE42" s="3"/>
      <c r="BG42" s="20">
        <f t="shared" si="0"/>
        <v>0</v>
      </c>
      <c r="BH42" s="20">
        <f t="shared" si="1"/>
        <v>0</v>
      </c>
    </row>
    <row r="43" spans="1:60" x14ac:dyDescent="0.2">
      <c r="A43" s="3" t="str">
        <f>IF('Service providers'!A45="Указать название точки 11", "", 'Service providers'!A45)</f>
        <v/>
      </c>
      <c r="B43" s="3"/>
      <c r="C43" s="3"/>
      <c r="D43" s="3"/>
      <c r="E43" s="3"/>
      <c r="F43" s="72"/>
      <c r="G43" s="3"/>
      <c r="H43" s="3"/>
      <c r="I43" s="3"/>
      <c r="J43" s="3"/>
      <c r="K43" s="3"/>
      <c r="L43" s="3"/>
      <c r="M43" s="72"/>
      <c r="N43" s="3"/>
      <c r="O43" s="3"/>
      <c r="P43" s="3"/>
      <c r="Q43" s="3"/>
      <c r="R43" s="3"/>
      <c r="S43" s="3"/>
      <c r="T43" s="72"/>
      <c r="U43" s="3"/>
      <c r="V43" s="3"/>
      <c r="W43" s="3"/>
      <c r="X43" s="3"/>
      <c r="Y43" s="3"/>
      <c r="Z43" s="3"/>
      <c r="AA43" s="72"/>
      <c r="AB43" s="3"/>
      <c r="AC43" s="3"/>
      <c r="AD43" s="3"/>
      <c r="AE43" s="3"/>
      <c r="AF43" s="3"/>
      <c r="AG43" s="3"/>
      <c r="AH43" s="72"/>
      <c r="AI43" s="3"/>
      <c r="AJ43" s="3"/>
      <c r="AK43" s="3"/>
      <c r="AL43" s="3"/>
      <c r="AM43" s="3"/>
      <c r="AN43" s="3"/>
      <c r="AO43" s="72"/>
      <c r="AP43" s="3"/>
      <c r="AQ43" s="3"/>
      <c r="AR43" s="3"/>
      <c r="AS43" s="3"/>
      <c r="AT43" s="72"/>
      <c r="AU43" s="72"/>
      <c r="AV43" s="72"/>
      <c r="AW43" s="3"/>
      <c r="AX43" s="3"/>
      <c r="AY43" s="3"/>
      <c r="AZ43" s="3"/>
      <c r="BA43" s="3"/>
      <c r="BB43" s="3"/>
      <c r="BC43" s="72"/>
      <c r="BD43" s="3"/>
      <c r="BE43" s="3"/>
      <c r="BG43" s="20">
        <f t="shared" si="0"/>
        <v>0</v>
      </c>
      <c r="BH43" s="20">
        <f t="shared" si="1"/>
        <v>0</v>
      </c>
    </row>
    <row r="44" spans="1:60" x14ac:dyDescent="0.2">
      <c r="A44" s="3" t="str">
        <f>IF('Service providers'!A46="Указать название точки 12", "", 'Service providers'!A46)</f>
        <v/>
      </c>
      <c r="B44" s="3"/>
      <c r="C44" s="3"/>
      <c r="D44" s="3"/>
      <c r="E44" s="3"/>
      <c r="F44" s="72"/>
      <c r="G44" s="3"/>
      <c r="H44" s="3"/>
      <c r="I44" s="3"/>
      <c r="J44" s="3"/>
      <c r="K44" s="3"/>
      <c r="L44" s="3"/>
      <c r="M44" s="72"/>
      <c r="N44" s="3"/>
      <c r="O44" s="3"/>
      <c r="P44" s="3"/>
      <c r="Q44" s="3"/>
      <c r="R44" s="3"/>
      <c r="S44" s="3"/>
      <c r="T44" s="72"/>
      <c r="U44" s="3"/>
      <c r="V44" s="3"/>
      <c r="W44" s="3"/>
      <c r="X44" s="3"/>
      <c r="Y44" s="3"/>
      <c r="Z44" s="3"/>
      <c r="AA44" s="72"/>
      <c r="AB44" s="3"/>
      <c r="AC44" s="3"/>
      <c r="AD44" s="3"/>
      <c r="AE44" s="3"/>
      <c r="AF44" s="3"/>
      <c r="AG44" s="3"/>
      <c r="AH44" s="72"/>
      <c r="AI44" s="3"/>
      <c r="AJ44" s="3"/>
      <c r="AK44" s="3"/>
      <c r="AL44" s="3"/>
      <c r="AM44" s="3"/>
      <c r="AN44" s="3"/>
      <c r="AO44" s="72"/>
      <c r="AP44" s="3"/>
      <c r="AQ44" s="3"/>
      <c r="AR44" s="3"/>
      <c r="AS44" s="3"/>
      <c r="AT44" s="72"/>
      <c r="AU44" s="72"/>
      <c r="AV44" s="72"/>
      <c r="AW44" s="3"/>
      <c r="AX44" s="3"/>
      <c r="AY44" s="3"/>
      <c r="AZ44" s="3"/>
      <c r="BA44" s="3"/>
      <c r="BB44" s="3"/>
      <c r="BC44" s="72"/>
      <c r="BD44" s="3"/>
      <c r="BE44" s="3"/>
      <c r="BG44" s="20">
        <f t="shared" si="0"/>
        <v>0</v>
      </c>
      <c r="BH44" s="20">
        <f t="shared" si="1"/>
        <v>0</v>
      </c>
    </row>
    <row r="45" spans="1:60" x14ac:dyDescent="0.2">
      <c r="A45" s="3" t="str">
        <f>IF('Service providers'!A47="Указать название точки 13", "", 'Service providers'!A47)</f>
        <v/>
      </c>
      <c r="B45" s="3"/>
      <c r="C45" s="3"/>
      <c r="D45" s="3"/>
      <c r="E45" s="3"/>
      <c r="F45" s="72"/>
      <c r="G45" s="3"/>
      <c r="H45" s="3"/>
      <c r="I45" s="3"/>
      <c r="J45" s="3"/>
      <c r="K45" s="3"/>
      <c r="L45" s="3"/>
      <c r="M45" s="72"/>
      <c r="N45" s="3"/>
      <c r="O45" s="3"/>
      <c r="P45" s="3"/>
      <c r="Q45" s="3"/>
      <c r="R45" s="3"/>
      <c r="S45" s="3"/>
      <c r="T45" s="72"/>
      <c r="U45" s="3"/>
      <c r="V45" s="3"/>
      <c r="W45" s="3"/>
      <c r="X45" s="3"/>
      <c r="Y45" s="3"/>
      <c r="Z45" s="3"/>
      <c r="AA45" s="72"/>
      <c r="AB45" s="3"/>
      <c r="AC45" s="3"/>
      <c r="AD45" s="3"/>
      <c r="AE45" s="3"/>
      <c r="AF45" s="3"/>
      <c r="AG45" s="3"/>
      <c r="AH45" s="72"/>
      <c r="AI45" s="3"/>
      <c r="AJ45" s="3"/>
      <c r="AK45" s="3"/>
      <c r="AL45" s="3"/>
      <c r="AM45" s="3"/>
      <c r="AN45" s="3"/>
      <c r="AO45" s="72"/>
      <c r="AP45" s="3"/>
      <c r="AQ45" s="3"/>
      <c r="AR45" s="3"/>
      <c r="AS45" s="3"/>
      <c r="AT45" s="72"/>
      <c r="AU45" s="72"/>
      <c r="AV45" s="72"/>
      <c r="AW45" s="3"/>
      <c r="AX45" s="3"/>
      <c r="AY45" s="3"/>
      <c r="AZ45" s="3"/>
      <c r="BA45" s="3"/>
      <c r="BB45" s="3"/>
      <c r="BC45" s="72"/>
      <c r="BD45" s="3"/>
      <c r="BE45" s="3"/>
      <c r="BG45" s="20">
        <f t="shared" si="0"/>
        <v>0</v>
      </c>
      <c r="BH45" s="20">
        <f t="shared" si="1"/>
        <v>0</v>
      </c>
    </row>
    <row r="46" spans="1:60" x14ac:dyDescent="0.2">
      <c r="A46" s="3" t="str">
        <f>IF('Service providers'!A48="Указать название точки 14", "", 'Service providers'!A48)</f>
        <v/>
      </c>
      <c r="B46" s="3"/>
      <c r="C46" s="3"/>
      <c r="D46" s="3"/>
      <c r="E46" s="3"/>
      <c r="F46" s="72"/>
      <c r="G46" s="3"/>
      <c r="H46" s="3"/>
      <c r="I46" s="3"/>
      <c r="J46" s="3"/>
      <c r="K46" s="3"/>
      <c r="L46" s="3"/>
      <c r="M46" s="72"/>
      <c r="N46" s="3"/>
      <c r="O46" s="3"/>
      <c r="P46" s="3"/>
      <c r="Q46" s="3"/>
      <c r="R46" s="3"/>
      <c r="S46" s="3"/>
      <c r="T46" s="72"/>
      <c r="U46" s="3"/>
      <c r="V46" s="3"/>
      <c r="W46" s="3"/>
      <c r="X46" s="3"/>
      <c r="Y46" s="3"/>
      <c r="Z46" s="3"/>
      <c r="AA46" s="72"/>
      <c r="AB46" s="3"/>
      <c r="AC46" s="3"/>
      <c r="AD46" s="3"/>
      <c r="AE46" s="3"/>
      <c r="AF46" s="3"/>
      <c r="AG46" s="3"/>
      <c r="AH46" s="72"/>
      <c r="AI46" s="3"/>
      <c r="AJ46" s="3"/>
      <c r="AK46" s="3"/>
      <c r="AL46" s="3"/>
      <c r="AM46" s="3"/>
      <c r="AN46" s="3"/>
      <c r="AO46" s="72"/>
      <c r="AP46" s="3"/>
      <c r="AQ46" s="3"/>
      <c r="AR46" s="3"/>
      <c r="AS46" s="3"/>
      <c r="AT46" s="72"/>
      <c r="AU46" s="72"/>
      <c r="AV46" s="72"/>
      <c r="AW46" s="3"/>
      <c r="AX46" s="3"/>
      <c r="AY46" s="3"/>
      <c r="AZ46" s="3"/>
      <c r="BA46" s="3"/>
      <c r="BB46" s="3"/>
      <c r="BC46" s="72"/>
      <c r="BD46" s="3"/>
      <c r="BE46" s="3"/>
      <c r="BG46" s="20">
        <f t="shared" si="0"/>
        <v>0</v>
      </c>
      <c r="BH46" s="20">
        <f t="shared" si="1"/>
        <v>0</v>
      </c>
    </row>
    <row r="47" spans="1:60" x14ac:dyDescent="0.2">
      <c r="A47" s="3" t="str">
        <f>IF('Service providers'!A49="Указать название точки 15", "", 'Service providers'!A49)</f>
        <v/>
      </c>
      <c r="B47" s="3"/>
      <c r="C47" s="3"/>
      <c r="D47" s="3"/>
      <c r="E47" s="3"/>
      <c r="F47" s="72"/>
      <c r="G47" s="3"/>
      <c r="H47" s="3"/>
      <c r="I47" s="3"/>
      <c r="J47" s="3"/>
      <c r="K47" s="3"/>
      <c r="L47" s="3"/>
      <c r="M47" s="72"/>
      <c r="N47" s="3"/>
      <c r="O47" s="3"/>
      <c r="P47" s="3"/>
      <c r="Q47" s="3"/>
      <c r="R47" s="3"/>
      <c r="S47" s="3"/>
      <c r="T47" s="72"/>
      <c r="U47" s="3"/>
      <c r="V47" s="3"/>
      <c r="W47" s="3"/>
      <c r="X47" s="3"/>
      <c r="Y47" s="3"/>
      <c r="Z47" s="3"/>
      <c r="AA47" s="72"/>
      <c r="AB47" s="3"/>
      <c r="AC47" s="3"/>
      <c r="AD47" s="3"/>
      <c r="AE47" s="3"/>
      <c r="AF47" s="3"/>
      <c r="AG47" s="3"/>
      <c r="AH47" s="72"/>
      <c r="AI47" s="3"/>
      <c r="AJ47" s="3"/>
      <c r="AK47" s="3"/>
      <c r="AL47" s="3"/>
      <c r="AM47" s="3"/>
      <c r="AN47" s="3"/>
      <c r="AO47" s="72"/>
      <c r="AP47" s="3"/>
      <c r="AQ47" s="3"/>
      <c r="AR47" s="3"/>
      <c r="AS47" s="3"/>
      <c r="AT47" s="72"/>
      <c r="AU47" s="72"/>
      <c r="AV47" s="72"/>
      <c r="AW47" s="3"/>
      <c r="AX47" s="3"/>
      <c r="AY47" s="3"/>
      <c r="AZ47" s="3"/>
      <c r="BA47" s="3"/>
      <c r="BB47" s="3"/>
      <c r="BC47" s="72"/>
      <c r="BD47" s="3"/>
      <c r="BE47" s="3"/>
      <c r="BG47" s="20">
        <f t="shared" si="0"/>
        <v>0</v>
      </c>
      <c r="BH47" s="20">
        <f t="shared" si="1"/>
        <v>0</v>
      </c>
    </row>
    <row r="48" spans="1:60" x14ac:dyDescent="0.2">
      <c r="A48" s="3" t="str">
        <f>IF('Service providers'!A50="Указать название точки 16", "", 'Service providers'!A50)</f>
        <v/>
      </c>
      <c r="B48" s="3"/>
      <c r="C48" s="3"/>
      <c r="D48" s="3"/>
      <c r="E48" s="3"/>
      <c r="F48" s="72"/>
      <c r="G48" s="3"/>
      <c r="H48" s="3"/>
      <c r="I48" s="3"/>
      <c r="J48" s="3"/>
      <c r="K48" s="3"/>
      <c r="L48" s="3"/>
      <c r="M48" s="72"/>
      <c r="N48" s="3"/>
      <c r="O48" s="3"/>
      <c r="P48" s="3"/>
      <c r="Q48" s="3"/>
      <c r="R48" s="3"/>
      <c r="S48" s="3"/>
      <c r="T48" s="72"/>
      <c r="U48" s="3"/>
      <c r="V48" s="3"/>
      <c r="W48" s="3"/>
      <c r="X48" s="3"/>
      <c r="Y48" s="3"/>
      <c r="Z48" s="3"/>
      <c r="AA48" s="72"/>
      <c r="AB48" s="3"/>
      <c r="AC48" s="3"/>
      <c r="AD48" s="3"/>
      <c r="AE48" s="3"/>
      <c r="AF48" s="3"/>
      <c r="AG48" s="3"/>
      <c r="AH48" s="72"/>
      <c r="AI48" s="3"/>
      <c r="AJ48" s="3"/>
      <c r="AK48" s="3"/>
      <c r="AL48" s="3"/>
      <c r="AM48" s="3"/>
      <c r="AN48" s="3"/>
      <c r="AO48" s="72"/>
      <c r="AP48" s="3"/>
      <c r="AQ48" s="3"/>
      <c r="AR48" s="3"/>
      <c r="AS48" s="3"/>
      <c r="AT48" s="72"/>
      <c r="AU48" s="72"/>
      <c r="AV48" s="72"/>
      <c r="AW48" s="3"/>
      <c r="AX48" s="3"/>
      <c r="AY48" s="3"/>
      <c r="AZ48" s="3"/>
      <c r="BA48" s="3"/>
      <c r="BB48" s="3"/>
      <c r="BC48" s="72"/>
      <c r="BD48" s="3"/>
      <c r="BE48" s="3"/>
      <c r="BG48" s="20">
        <f t="shared" si="0"/>
        <v>0</v>
      </c>
      <c r="BH48" s="20">
        <f t="shared" si="1"/>
        <v>0</v>
      </c>
    </row>
    <row r="49" spans="1:60" x14ac:dyDescent="0.2">
      <c r="A49" s="3" t="str">
        <f>IF('Service providers'!A51="Указать название точки 17", "", 'Service providers'!A51)</f>
        <v/>
      </c>
      <c r="B49" s="3"/>
      <c r="C49" s="3"/>
      <c r="D49" s="3"/>
      <c r="E49" s="3"/>
      <c r="F49" s="72"/>
      <c r="G49" s="3"/>
      <c r="H49" s="3"/>
      <c r="I49" s="3"/>
      <c r="J49" s="3"/>
      <c r="K49" s="3"/>
      <c r="L49" s="3"/>
      <c r="M49" s="72"/>
      <c r="N49" s="3"/>
      <c r="O49" s="3"/>
      <c r="P49" s="3"/>
      <c r="Q49" s="3"/>
      <c r="R49" s="3"/>
      <c r="S49" s="3"/>
      <c r="T49" s="72"/>
      <c r="U49" s="3"/>
      <c r="V49" s="3"/>
      <c r="W49" s="3"/>
      <c r="X49" s="3"/>
      <c r="Y49" s="3"/>
      <c r="Z49" s="3"/>
      <c r="AA49" s="72"/>
      <c r="AB49" s="3"/>
      <c r="AC49" s="3"/>
      <c r="AD49" s="3"/>
      <c r="AE49" s="3"/>
      <c r="AF49" s="3"/>
      <c r="AG49" s="3"/>
      <c r="AH49" s="72"/>
      <c r="AI49" s="3"/>
      <c r="AJ49" s="3"/>
      <c r="AK49" s="3"/>
      <c r="AL49" s="3"/>
      <c r="AM49" s="3"/>
      <c r="AN49" s="3"/>
      <c r="AO49" s="72"/>
      <c r="AP49" s="3"/>
      <c r="AQ49" s="3"/>
      <c r="AR49" s="3"/>
      <c r="AS49" s="3"/>
      <c r="AT49" s="72"/>
      <c r="AU49" s="72"/>
      <c r="AV49" s="72"/>
      <c r="AW49" s="3"/>
      <c r="AX49" s="3"/>
      <c r="AY49" s="3"/>
      <c r="AZ49" s="3"/>
      <c r="BA49" s="3"/>
      <c r="BB49" s="3"/>
      <c r="BC49" s="72"/>
      <c r="BD49" s="3"/>
      <c r="BE49" s="3"/>
      <c r="BG49" s="20">
        <f t="shared" si="0"/>
        <v>0</v>
      </c>
      <c r="BH49" s="20">
        <f t="shared" si="1"/>
        <v>0</v>
      </c>
    </row>
    <row r="50" spans="1:60" x14ac:dyDescent="0.2">
      <c r="A50" s="3" t="str">
        <f>IF('Service providers'!A52="Указать название точки 18", "", 'Service providers'!A52)</f>
        <v/>
      </c>
      <c r="B50" s="3"/>
      <c r="C50" s="3"/>
      <c r="D50" s="3"/>
      <c r="E50" s="3"/>
      <c r="F50" s="72"/>
      <c r="G50" s="3"/>
      <c r="H50" s="3"/>
      <c r="I50" s="3"/>
      <c r="J50" s="3"/>
      <c r="K50" s="3"/>
      <c r="L50" s="3"/>
      <c r="M50" s="72"/>
      <c r="N50" s="3"/>
      <c r="O50" s="3"/>
      <c r="P50" s="3"/>
      <c r="Q50" s="3"/>
      <c r="R50" s="3"/>
      <c r="S50" s="3"/>
      <c r="T50" s="72"/>
      <c r="U50" s="3"/>
      <c r="V50" s="3"/>
      <c r="W50" s="3"/>
      <c r="X50" s="3"/>
      <c r="Y50" s="3"/>
      <c r="Z50" s="3"/>
      <c r="AA50" s="72"/>
      <c r="AB50" s="3"/>
      <c r="AC50" s="3"/>
      <c r="AD50" s="3"/>
      <c r="AE50" s="3"/>
      <c r="AF50" s="3"/>
      <c r="AG50" s="3"/>
      <c r="AH50" s="72"/>
      <c r="AI50" s="3"/>
      <c r="AJ50" s="3"/>
      <c r="AK50" s="3"/>
      <c r="AL50" s="3"/>
      <c r="AM50" s="3"/>
      <c r="AN50" s="3"/>
      <c r="AO50" s="72"/>
      <c r="AP50" s="3"/>
      <c r="AQ50" s="3"/>
      <c r="AR50" s="3"/>
      <c r="AS50" s="3"/>
      <c r="AT50" s="72"/>
      <c r="AU50" s="72"/>
      <c r="AV50" s="72"/>
      <c r="AW50" s="3"/>
      <c r="AX50" s="3"/>
      <c r="AY50" s="3"/>
      <c r="AZ50" s="3"/>
      <c r="BA50" s="3"/>
      <c r="BB50" s="3"/>
      <c r="BC50" s="72"/>
      <c r="BD50" s="3"/>
      <c r="BE50" s="3"/>
      <c r="BG50" s="20">
        <f t="shared" si="0"/>
        <v>0</v>
      </c>
      <c r="BH50" s="20">
        <f t="shared" si="1"/>
        <v>0</v>
      </c>
    </row>
    <row r="51" spans="1:60" x14ac:dyDescent="0.2">
      <c r="A51" s="3" t="str">
        <f>IF('Service providers'!A53="Указать название точки 19", "", 'Service providers'!A53)</f>
        <v/>
      </c>
      <c r="B51" s="3"/>
      <c r="C51" s="3"/>
      <c r="D51" s="3"/>
      <c r="E51" s="3"/>
      <c r="F51" s="72"/>
      <c r="G51" s="3"/>
      <c r="H51" s="3"/>
      <c r="I51" s="3"/>
      <c r="J51" s="3"/>
      <c r="K51" s="3"/>
      <c r="L51" s="3"/>
      <c r="M51" s="72"/>
      <c r="N51" s="3"/>
      <c r="O51" s="3"/>
      <c r="P51" s="3"/>
      <c r="Q51" s="3"/>
      <c r="R51" s="3"/>
      <c r="S51" s="3"/>
      <c r="T51" s="72"/>
      <c r="U51" s="3"/>
      <c r="V51" s="3"/>
      <c r="W51" s="3"/>
      <c r="X51" s="3"/>
      <c r="Y51" s="3"/>
      <c r="Z51" s="3"/>
      <c r="AA51" s="72"/>
      <c r="AB51" s="3"/>
      <c r="AC51" s="3"/>
      <c r="AD51" s="3"/>
      <c r="AE51" s="3"/>
      <c r="AF51" s="3"/>
      <c r="AG51" s="3"/>
      <c r="AH51" s="72"/>
      <c r="AI51" s="3"/>
      <c r="AJ51" s="3"/>
      <c r="AK51" s="3"/>
      <c r="AL51" s="3"/>
      <c r="AM51" s="3"/>
      <c r="AN51" s="3"/>
      <c r="AO51" s="72"/>
      <c r="AP51" s="3"/>
      <c r="AQ51" s="3"/>
      <c r="AR51" s="3"/>
      <c r="AS51" s="3"/>
      <c r="AT51" s="72"/>
      <c r="AU51" s="72"/>
      <c r="AV51" s="72"/>
      <c r="AW51" s="3"/>
      <c r="AX51" s="3"/>
      <c r="AY51" s="3"/>
      <c r="AZ51" s="3"/>
      <c r="BA51" s="3"/>
      <c r="BB51" s="3"/>
      <c r="BC51" s="72"/>
      <c r="BD51" s="3"/>
      <c r="BE51" s="3"/>
      <c r="BG51" s="20">
        <f t="shared" si="0"/>
        <v>0</v>
      </c>
      <c r="BH51" s="20">
        <f t="shared" si="1"/>
        <v>0</v>
      </c>
    </row>
    <row r="52" spans="1:60" x14ac:dyDescent="0.2">
      <c r="A52" s="3" t="str">
        <f>IF('Service providers'!A54="Указать название точки 20", "", 'Service providers'!A54)</f>
        <v/>
      </c>
      <c r="B52" s="3"/>
      <c r="C52" s="3"/>
      <c r="D52" s="3"/>
      <c r="E52" s="3"/>
      <c r="F52" s="72"/>
      <c r="G52" s="3"/>
      <c r="H52" s="3"/>
      <c r="I52" s="3"/>
      <c r="J52" s="3"/>
      <c r="K52" s="3"/>
      <c r="L52" s="3"/>
      <c r="M52" s="72"/>
      <c r="N52" s="3"/>
      <c r="O52" s="3"/>
      <c r="P52" s="3"/>
      <c r="Q52" s="3"/>
      <c r="R52" s="3"/>
      <c r="S52" s="3"/>
      <c r="T52" s="72"/>
      <c r="U52" s="3"/>
      <c r="V52" s="3"/>
      <c r="W52" s="3"/>
      <c r="X52" s="3"/>
      <c r="Y52" s="3"/>
      <c r="Z52" s="3"/>
      <c r="AA52" s="72"/>
      <c r="AB52" s="3"/>
      <c r="AC52" s="3"/>
      <c r="AD52" s="3"/>
      <c r="AE52" s="3"/>
      <c r="AF52" s="3"/>
      <c r="AG52" s="3"/>
      <c r="AH52" s="72"/>
      <c r="AI52" s="3"/>
      <c r="AJ52" s="3"/>
      <c r="AK52" s="3"/>
      <c r="AL52" s="3"/>
      <c r="AM52" s="3"/>
      <c r="AN52" s="3"/>
      <c r="AO52" s="72"/>
      <c r="AP52" s="3"/>
      <c r="AQ52" s="3"/>
      <c r="AR52" s="3"/>
      <c r="AS52" s="3"/>
      <c r="AT52" s="72"/>
      <c r="AU52" s="72"/>
      <c r="AV52" s="72"/>
      <c r="AW52" s="3"/>
      <c r="AX52" s="3"/>
      <c r="AY52" s="3"/>
      <c r="AZ52" s="3"/>
      <c r="BA52" s="3"/>
      <c r="BB52" s="3"/>
      <c r="BC52" s="72"/>
      <c r="BD52" s="3"/>
      <c r="BE52" s="3"/>
      <c r="BG52" s="20">
        <f t="shared" si="0"/>
        <v>0</v>
      </c>
      <c r="BH52" s="20">
        <f t="shared" si="1"/>
        <v>0</v>
      </c>
    </row>
    <row r="53" spans="1:60" ht="15" x14ac:dyDescent="0.25">
      <c r="A53" s="69" t="str">
        <f>IF('Service providers'!A55="Указать название", "", 'Service providers'!A55)</f>
        <v/>
      </c>
      <c r="B53" s="70"/>
      <c r="C53" s="70"/>
      <c r="D53" s="70"/>
      <c r="E53" s="70"/>
      <c r="F53" s="71"/>
      <c r="G53" s="70"/>
      <c r="H53" s="70"/>
      <c r="I53" s="70"/>
      <c r="J53" s="71"/>
      <c r="K53" s="70"/>
      <c r="L53" s="70"/>
      <c r="M53" s="70"/>
      <c r="N53" s="70"/>
      <c r="O53" s="71"/>
      <c r="P53" s="70"/>
      <c r="Q53" s="71"/>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G53" s="20">
        <f t="shared" ref="BG53:BG73" si="2">G53+N53+U53+AB53+AI53+AP53+AW53+BD53</f>
        <v>0</v>
      </c>
      <c r="BH53" s="20">
        <f t="shared" ref="BH53:BH73" si="3">H53+O53+V53+AC53+AJ53+AQ53+AX53+BE53</f>
        <v>0</v>
      </c>
    </row>
    <row r="54" spans="1:60" x14ac:dyDescent="0.2">
      <c r="A54" s="3" t="str">
        <f>IF('Service providers'!A56="Указать название точки 1", "", 'Service providers'!A56)</f>
        <v/>
      </c>
      <c r="B54" s="3"/>
      <c r="C54" s="3"/>
      <c r="D54" s="3"/>
      <c r="E54" s="3"/>
      <c r="F54" s="72"/>
      <c r="G54" s="3"/>
      <c r="H54" s="3"/>
      <c r="I54" s="3"/>
      <c r="J54" s="3"/>
      <c r="K54" s="3"/>
      <c r="L54" s="3"/>
      <c r="M54" s="72"/>
      <c r="N54" s="3"/>
      <c r="O54" s="3"/>
      <c r="P54" s="3"/>
      <c r="Q54" s="3"/>
      <c r="R54" s="3"/>
      <c r="S54" s="3"/>
      <c r="T54" s="72"/>
      <c r="U54" s="3"/>
      <c r="V54" s="3"/>
      <c r="W54" s="3"/>
      <c r="X54" s="3"/>
      <c r="Y54" s="3"/>
      <c r="Z54" s="3"/>
      <c r="AA54" s="72"/>
      <c r="AB54" s="3"/>
      <c r="AC54" s="3"/>
      <c r="AD54" s="3"/>
      <c r="AE54" s="3"/>
      <c r="AF54" s="3"/>
      <c r="AG54" s="3"/>
      <c r="AH54" s="72"/>
      <c r="AI54" s="3"/>
      <c r="AJ54" s="3"/>
      <c r="AK54" s="3"/>
      <c r="AL54" s="3"/>
      <c r="AM54" s="3"/>
      <c r="AN54" s="3"/>
      <c r="AO54" s="72"/>
      <c r="AP54" s="3"/>
      <c r="AQ54" s="3"/>
      <c r="AR54" s="3"/>
      <c r="AS54" s="3"/>
      <c r="AT54" s="72"/>
      <c r="AU54" s="72"/>
      <c r="AV54" s="72"/>
      <c r="AW54" s="3"/>
      <c r="AX54" s="3"/>
      <c r="AY54" s="3"/>
      <c r="AZ54" s="3"/>
      <c r="BA54" s="3"/>
      <c r="BB54" s="3"/>
      <c r="BC54" s="72"/>
      <c r="BD54" s="3"/>
      <c r="BE54" s="3"/>
      <c r="BG54" s="20">
        <f t="shared" si="2"/>
        <v>0</v>
      </c>
      <c r="BH54" s="20">
        <f t="shared" si="3"/>
        <v>0</v>
      </c>
    </row>
    <row r="55" spans="1:60" x14ac:dyDescent="0.2">
      <c r="A55" s="3" t="str">
        <f>IF('Service providers'!A57="Указать название точки 2", "", 'Service providers'!A57)</f>
        <v/>
      </c>
      <c r="B55" s="3"/>
      <c r="C55" s="3"/>
      <c r="D55" s="3"/>
      <c r="E55" s="3"/>
      <c r="F55" s="72"/>
      <c r="G55" s="3"/>
      <c r="H55" s="3"/>
      <c r="I55" s="3"/>
      <c r="J55" s="3"/>
      <c r="K55" s="3"/>
      <c r="L55" s="3"/>
      <c r="M55" s="72"/>
      <c r="N55" s="3"/>
      <c r="O55" s="3"/>
      <c r="P55" s="3"/>
      <c r="Q55" s="3"/>
      <c r="R55" s="3"/>
      <c r="S55" s="3"/>
      <c r="T55" s="72"/>
      <c r="U55" s="3"/>
      <c r="V55" s="3"/>
      <c r="W55" s="3"/>
      <c r="X55" s="3"/>
      <c r="Y55" s="3"/>
      <c r="Z55" s="3"/>
      <c r="AA55" s="72"/>
      <c r="AB55" s="3"/>
      <c r="AC55" s="3"/>
      <c r="AD55" s="3"/>
      <c r="AE55" s="3"/>
      <c r="AF55" s="3"/>
      <c r="AG55" s="3"/>
      <c r="AH55" s="72"/>
      <c r="AI55" s="3"/>
      <c r="AJ55" s="3"/>
      <c r="AK55" s="3"/>
      <c r="AL55" s="3"/>
      <c r="AM55" s="3"/>
      <c r="AN55" s="3"/>
      <c r="AO55" s="72"/>
      <c r="AP55" s="3"/>
      <c r="AQ55" s="3"/>
      <c r="AR55" s="3"/>
      <c r="AS55" s="3"/>
      <c r="AT55" s="72"/>
      <c r="AU55" s="72"/>
      <c r="AV55" s="72"/>
      <c r="AW55" s="3"/>
      <c r="AX55" s="3"/>
      <c r="AY55" s="3"/>
      <c r="AZ55" s="3"/>
      <c r="BA55" s="3"/>
      <c r="BB55" s="3"/>
      <c r="BC55" s="72"/>
      <c r="BD55" s="3"/>
      <c r="BE55" s="3"/>
      <c r="BG55" s="20">
        <f t="shared" si="2"/>
        <v>0</v>
      </c>
      <c r="BH55" s="20">
        <f t="shared" si="3"/>
        <v>0</v>
      </c>
    </row>
    <row r="56" spans="1:60" x14ac:dyDescent="0.2">
      <c r="A56" s="3" t="str">
        <f>IF('Service providers'!A58="Указать название точки 3", "", 'Service providers'!A58)</f>
        <v/>
      </c>
      <c r="B56" s="3"/>
      <c r="C56" s="3"/>
      <c r="D56" s="3"/>
      <c r="E56" s="3"/>
      <c r="F56" s="72"/>
      <c r="G56" s="3"/>
      <c r="H56" s="3"/>
      <c r="I56" s="3"/>
      <c r="J56" s="3"/>
      <c r="K56" s="3"/>
      <c r="L56" s="3"/>
      <c r="M56" s="72"/>
      <c r="N56" s="3"/>
      <c r="O56" s="3"/>
      <c r="P56" s="3"/>
      <c r="Q56" s="3"/>
      <c r="R56" s="3"/>
      <c r="S56" s="3"/>
      <c r="T56" s="72"/>
      <c r="U56" s="3"/>
      <c r="V56" s="3"/>
      <c r="W56" s="3"/>
      <c r="X56" s="3"/>
      <c r="Y56" s="3"/>
      <c r="Z56" s="3"/>
      <c r="AA56" s="72"/>
      <c r="AB56" s="3"/>
      <c r="AC56" s="3"/>
      <c r="AD56" s="3"/>
      <c r="AE56" s="3"/>
      <c r="AF56" s="3"/>
      <c r="AG56" s="3"/>
      <c r="AH56" s="72"/>
      <c r="AI56" s="3"/>
      <c r="AJ56" s="3"/>
      <c r="AK56" s="3"/>
      <c r="AL56" s="3"/>
      <c r="AM56" s="3"/>
      <c r="AN56" s="3"/>
      <c r="AO56" s="72"/>
      <c r="AP56" s="3"/>
      <c r="AQ56" s="3"/>
      <c r="AR56" s="3"/>
      <c r="AS56" s="3"/>
      <c r="AT56" s="72"/>
      <c r="AU56" s="72"/>
      <c r="AV56" s="72"/>
      <c r="AW56" s="3"/>
      <c r="AX56" s="3"/>
      <c r="AY56" s="3"/>
      <c r="AZ56" s="3"/>
      <c r="BA56" s="3"/>
      <c r="BB56" s="3"/>
      <c r="BC56" s="72"/>
      <c r="BD56" s="3"/>
      <c r="BE56" s="3"/>
      <c r="BG56" s="20">
        <f t="shared" si="2"/>
        <v>0</v>
      </c>
      <c r="BH56" s="20">
        <f t="shared" si="3"/>
        <v>0</v>
      </c>
    </row>
    <row r="57" spans="1:60" x14ac:dyDescent="0.2">
      <c r="A57" s="3" t="str">
        <f>IF('Service providers'!A59="Указать название точки 4", "", 'Service providers'!A59)</f>
        <v/>
      </c>
      <c r="B57" s="3"/>
      <c r="C57" s="3"/>
      <c r="D57" s="3"/>
      <c r="E57" s="3"/>
      <c r="F57" s="72"/>
      <c r="G57" s="3"/>
      <c r="H57" s="3"/>
      <c r="I57" s="3"/>
      <c r="J57" s="3"/>
      <c r="K57" s="3"/>
      <c r="L57" s="3"/>
      <c r="M57" s="72"/>
      <c r="N57" s="3"/>
      <c r="O57" s="3"/>
      <c r="P57" s="3"/>
      <c r="Q57" s="3"/>
      <c r="R57" s="3"/>
      <c r="S57" s="3"/>
      <c r="T57" s="72"/>
      <c r="U57" s="3"/>
      <c r="V57" s="3"/>
      <c r="W57" s="3"/>
      <c r="X57" s="3"/>
      <c r="Y57" s="3"/>
      <c r="Z57" s="3"/>
      <c r="AA57" s="72"/>
      <c r="AB57" s="3"/>
      <c r="AC57" s="3"/>
      <c r="AD57" s="3"/>
      <c r="AE57" s="3"/>
      <c r="AF57" s="3"/>
      <c r="AG57" s="3"/>
      <c r="AH57" s="72"/>
      <c r="AI57" s="3"/>
      <c r="AJ57" s="3"/>
      <c r="AK57" s="3"/>
      <c r="AL57" s="3"/>
      <c r="AM57" s="3"/>
      <c r="AN57" s="3"/>
      <c r="AO57" s="72"/>
      <c r="AP57" s="3"/>
      <c r="AQ57" s="3"/>
      <c r="AR57" s="3"/>
      <c r="AS57" s="3"/>
      <c r="AT57" s="72"/>
      <c r="AU57" s="72"/>
      <c r="AV57" s="72"/>
      <c r="AW57" s="3"/>
      <c r="AX57" s="3"/>
      <c r="AY57" s="3"/>
      <c r="AZ57" s="3"/>
      <c r="BA57" s="3"/>
      <c r="BB57" s="3"/>
      <c r="BC57" s="72"/>
      <c r="BD57" s="3"/>
      <c r="BE57" s="3"/>
      <c r="BG57" s="20">
        <f t="shared" si="2"/>
        <v>0</v>
      </c>
      <c r="BH57" s="20">
        <f t="shared" si="3"/>
        <v>0</v>
      </c>
    </row>
    <row r="58" spans="1:60" x14ac:dyDescent="0.2">
      <c r="A58" s="3" t="str">
        <f>IF('Service providers'!A60="Указать название точки 5", "", 'Service providers'!A60)</f>
        <v/>
      </c>
      <c r="B58" s="3"/>
      <c r="C58" s="3"/>
      <c r="D58" s="3"/>
      <c r="E58" s="3"/>
      <c r="F58" s="72"/>
      <c r="G58" s="3"/>
      <c r="H58" s="3"/>
      <c r="I58" s="3"/>
      <c r="J58" s="3"/>
      <c r="K58" s="3"/>
      <c r="L58" s="3"/>
      <c r="M58" s="72"/>
      <c r="N58" s="3"/>
      <c r="O58" s="3"/>
      <c r="P58" s="3"/>
      <c r="Q58" s="3"/>
      <c r="R58" s="3"/>
      <c r="S58" s="3"/>
      <c r="T58" s="72"/>
      <c r="U58" s="3"/>
      <c r="V58" s="3"/>
      <c r="W58" s="3"/>
      <c r="X58" s="3"/>
      <c r="Y58" s="3"/>
      <c r="Z58" s="3"/>
      <c r="AA58" s="72"/>
      <c r="AB58" s="3"/>
      <c r="AC58" s="3"/>
      <c r="AD58" s="3"/>
      <c r="AE58" s="3"/>
      <c r="AF58" s="3"/>
      <c r="AG58" s="3"/>
      <c r="AH58" s="72"/>
      <c r="AI58" s="3"/>
      <c r="AJ58" s="3"/>
      <c r="AK58" s="3"/>
      <c r="AL58" s="3"/>
      <c r="AM58" s="3"/>
      <c r="AN58" s="3"/>
      <c r="AO58" s="72"/>
      <c r="AP58" s="3"/>
      <c r="AQ58" s="3"/>
      <c r="AR58" s="3"/>
      <c r="AS58" s="3"/>
      <c r="AT58" s="72"/>
      <c r="AU58" s="72"/>
      <c r="AV58" s="72"/>
      <c r="AW58" s="3"/>
      <c r="AX58" s="3"/>
      <c r="AY58" s="3"/>
      <c r="AZ58" s="3"/>
      <c r="BA58" s="3"/>
      <c r="BB58" s="3"/>
      <c r="BC58" s="72"/>
      <c r="BD58" s="3"/>
      <c r="BE58" s="3"/>
      <c r="BG58" s="20">
        <f t="shared" si="2"/>
        <v>0</v>
      </c>
      <c r="BH58" s="20">
        <f t="shared" si="3"/>
        <v>0</v>
      </c>
    </row>
    <row r="59" spans="1:60" x14ac:dyDescent="0.2">
      <c r="A59" s="3" t="str">
        <f>IF('Service providers'!A61="Указать название точки 6", "", 'Service providers'!A61)</f>
        <v/>
      </c>
      <c r="B59" s="3"/>
      <c r="C59" s="3"/>
      <c r="D59" s="3"/>
      <c r="E59" s="3"/>
      <c r="F59" s="72"/>
      <c r="G59" s="3"/>
      <c r="H59" s="3"/>
      <c r="I59" s="3"/>
      <c r="J59" s="3"/>
      <c r="K59" s="3"/>
      <c r="L59" s="3"/>
      <c r="M59" s="72"/>
      <c r="N59" s="3"/>
      <c r="O59" s="3"/>
      <c r="P59" s="3"/>
      <c r="Q59" s="3"/>
      <c r="R59" s="3"/>
      <c r="S59" s="3"/>
      <c r="T59" s="72"/>
      <c r="U59" s="3"/>
      <c r="V59" s="3"/>
      <c r="W59" s="3"/>
      <c r="X59" s="3"/>
      <c r="Y59" s="3"/>
      <c r="Z59" s="3"/>
      <c r="AA59" s="72"/>
      <c r="AB59" s="3"/>
      <c r="AC59" s="3"/>
      <c r="AD59" s="3"/>
      <c r="AE59" s="3"/>
      <c r="AF59" s="3"/>
      <c r="AG59" s="3"/>
      <c r="AH59" s="72"/>
      <c r="AI59" s="3"/>
      <c r="AJ59" s="3"/>
      <c r="AK59" s="3"/>
      <c r="AL59" s="3"/>
      <c r="AM59" s="3"/>
      <c r="AN59" s="3"/>
      <c r="AO59" s="72"/>
      <c r="AP59" s="3"/>
      <c r="AQ59" s="3"/>
      <c r="AR59" s="3"/>
      <c r="AS59" s="3"/>
      <c r="AT59" s="72"/>
      <c r="AU59" s="72"/>
      <c r="AV59" s="72"/>
      <c r="AW59" s="3"/>
      <c r="AX59" s="3"/>
      <c r="AY59" s="3"/>
      <c r="AZ59" s="3"/>
      <c r="BA59" s="3"/>
      <c r="BB59" s="3"/>
      <c r="BC59" s="72"/>
      <c r="BD59" s="3"/>
      <c r="BE59" s="3"/>
      <c r="BG59" s="20">
        <f t="shared" si="2"/>
        <v>0</v>
      </c>
      <c r="BH59" s="20">
        <f t="shared" si="3"/>
        <v>0</v>
      </c>
    </row>
    <row r="60" spans="1:60" x14ac:dyDescent="0.2">
      <c r="A60" s="3" t="str">
        <f>IF('Service providers'!A62="Указать название точки 7", "", 'Service providers'!A62)</f>
        <v/>
      </c>
      <c r="B60" s="3"/>
      <c r="C60" s="3"/>
      <c r="D60" s="3"/>
      <c r="E60" s="3"/>
      <c r="F60" s="72"/>
      <c r="G60" s="3"/>
      <c r="H60" s="3"/>
      <c r="I60" s="3"/>
      <c r="J60" s="3"/>
      <c r="K60" s="3"/>
      <c r="L60" s="3"/>
      <c r="M60" s="72"/>
      <c r="N60" s="3"/>
      <c r="O60" s="3"/>
      <c r="P60" s="3"/>
      <c r="Q60" s="3"/>
      <c r="R60" s="3"/>
      <c r="S60" s="3"/>
      <c r="T60" s="72"/>
      <c r="U60" s="3"/>
      <c r="V60" s="3"/>
      <c r="W60" s="3"/>
      <c r="X60" s="3"/>
      <c r="Y60" s="3"/>
      <c r="Z60" s="3"/>
      <c r="AA60" s="72"/>
      <c r="AB60" s="3"/>
      <c r="AC60" s="3"/>
      <c r="AD60" s="3"/>
      <c r="AE60" s="3"/>
      <c r="AF60" s="3"/>
      <c r="AG60" s="3"/>
      <c r="AH60" s="72"/>
      <c r="AI60" s="3"/>
      <c r="AJ60" s="3"/>
      <c r="AK60" s="3"/>
      <c r="AL60" s="3"/>
      <c r="AM60" s="3"/>
      <c r="AN60" s="3"/>
      <c r="AO60" s="72"/>
      <c r="AP60" s="3"/>
      <c r="AQ60" s="3"/>
      <c r="AR60" s="3"/>
      <c r="AS60" s="3"/>
      <c r="AT60" s="72"/>
      <c r="AU60" s="72"/>
      <c r="AV60" s="72"/>
      <c r="AW60" s="3"/>
      <c r="AX60" s="3"/>
      <c r="AY60" s="3"/>
      <c r="AZ60" s="3"/>
      <c r="BA60" s="3"/>
      <c r="BB60" s="3"/>
      <c r="BC60" s="72"/>
      <c r="BD60" s="3"/>
      <c r="BE60" s="3"/>
      <c r="BG60" s="20">
        <f t="shared" si="2"/>
        <v>0</v>
      </c>
      <c r="BH60" s="20">
        <f t="shared" si="3"/>
        <v>0</v>
      </c>
    </row>
    <row r="61" spans="1:60" x14ac:dyDescent="0.2">
      <c r="A61" s="3" t="str">
        <f>IF('Service providers'!A63="Указать название точки 8", "", 'Service providers'!A63)</f>
        <v/>
      </c>
      <c r="B61" s="3"/>
      <c r="C61" s="3"/>
      <c r="D61" s="3"/>
      <c r="E61" s="3"/>
      <c r="F61" s="72"/>
      <c r="G61" s="3"/>
      <c r="H61" s="3"/>
      <c r="I61" s="3"/>
      <c r="J61" s="3"/>
      <c r="K61" s="3"/>
      <c r="L61" s="3"/>
      <c r="M61" s="72"/>
      <c r="N61" s="3"/>
      <c r="O61" s="3"/>
      <c r="P61" s="3"/>
      <c r="Q61" s="3"/>
      <c r="R61" s="3"/>
      <c r="S61" s="3"/>
      <c r="T61" s="72"/>
      <c r="U61" s="3"/>
      <c r="V61" s="3"/>
      <c r="W61" s="3"/>
      <c r="X61" s="3"/>
      <c r="Y61" s="3"/>
      <c r="Z61" s="3"/>
      <c r="AA61" s="72"/>
      <c r="AB61" s="3"/>
      <c r="AC61" s="3"/>
      <c r="AD61" s="3"/>
      <c r="AE61" s="3"/>
      <c r="AF61" s="3"/>
      <c r="AG61" s="3"/>
      <c r="AH61" s="72"/>
      <c r="AI61" s="3"/>
      <c r="AJ61" s="3"/>
      <c r="AK61" s="3"/>
      <c r="AL61" s="3"/>
      <c r="AM61" s="3"/>
      <c r="AN61" s="3"/>
      <c r="AO61" s="72"/>
      <c r="AP61" s="3"/>
      <c r="AQ61" s="3"/>
      <c r="AR61" s="3"/>
      <c r="AS61" s="3"/>
      <c r="AT61" s="72"/>
      <c r="AU61" s="72"/>
      <c r="AV61" s="72"/>
      <c r="AW61" s="3"/>
      <c r="AX61" s="3"/>
      <c r="AY61" s="3"/>
      <c r="AZ61" s="3"/>
      <c r="BA61" s="3"/>
      <c r="BB61" s="3"/>
      <c r="BC61" s="72"/>
      <c r="BD61" s="3"/>
      <c r="BE61" s="3"/>
      <c r="BG61" s="20">
        <f t="shared" si="2"/>
        <v>0</v>
      </c>
      <c r="BH61" s="20">
        <f t="shared" si="3"/>
        <v>0</v>
      </c>
    </row>
    <row r="62" spans="1:60" x14ac:dyDescent="0.2">
      <c r="A62" s="3" t="str">
        <f>IF('Service providers'!A64="Указать название точки 9", "", 'Service providers'!A64)</f>
        <v/>
      </c>
      <c r="B62" s="3"/>
      <c r="C62" s="3"/>
      <c r="D62" s="3"/>
      <c r="E62" s="3"/>
      <c r="F62" s="72"/>
      <c r="G62" s="3"/>
      <c r="H62" s="3"/>
      <c r="I62" s="3"/>
      <c r="J62" s="3"/>
      <c r="K62" s="3"/>
      <c r="L62" s="3"/>
      <c r="M62" s="72"/>
      <c r="N62" s="3"/>
      <c r="O62" s="3"/>
      <c r="P62" s="3"/>
      <c r="Q62" s="3"/>
      <c r="R62" s="3"/>
      <c r="S62" s="3"/>
      <c r="T62" s="72"/>
      <c r="U62" s="3"/>
      <c r="V62" s="3"/>
      <c r="W62" s="3"/>
      <c r="X62" s="3"/>
      <c r="Y62" s="3"/>
      <c r="Z62" s="3"/>
      <c r="AA62" s="72"/>
      <c r="AB62" s="3"/>
      <c r="AC62" s="3"/>
      <c r="AD62" s="3"/>
      <c r="AE62" s="3"/>
      <c r="AF62" s="3"/>
      <c r="AG62" s="3"/>
      <c r="AH62" s="72"/>
      <c r="AI62" s="3"/>
      <c r="AJ62" s="3"/>
      <c r="AK62" s="3"/>
      <c r="AL62" s="3"/>
      <c r="AM62" s="3"/>
      <c r="AN62" s="3"/>
      <c r="AO62" s="72"/>
      <c r="AP62" s="3"/>
      <c r="AQ62" s="3"/>
      <c r="AR62" s="3"/>
      <c r="AS62" s="3"/>
      <c r="AT62" s="72"/>
      <c r="AU62" s="72"/>
      <c r="AV62" s="72"/>
      <c r="AW62" s="3"/>
      <c r="AX62" s="3"/>
      <c r="AY62" s="3"/>
      <c r="AZ62" s="3"/>
      <c r="BA62" s="3"/>
      <c r="BB62" s="3"/>
      <c r="BC62" s="72"/>
      <c r="BD62" s="3"/>
      <c r="BE62" s="3"/>
      <c r="BG62" s="20">
        <f t="shared" si="2"/>
        <v>0</v>
      </c>
      <c r="BH62" s="20">
        <f t="shared" si="3"/>
        <v>0</v>
      </c>
    </row>
    <row r="63" spans="1:60" x14ac:dyDescent="0.2">
      <c r="A63" s="3" t="str">
        <f>IF('Service providers'!A65="Указать название точки 10", "", 'Service providers'!A65)</f>
        <v/>
      </c>
      <c r="B63" s="3"/>
      <c r="C63" s="3"/>
      <c r="D63" s="3"/>
      <c r="E63" s="3"/>
      <c r="F63" s="72"/>
      <c r="G63" s="3"/>
      <c r="H63" s="3"/>
      <c r="I63" s="3"/>
      <c r="J63" s="3"/>
      <c r="K63" s="3"/>
      <c r="L63" s="3"/>
      <c r="M63" s="72"/>
      <c r="N63" s="3"/>
      <c r="O63" s="3"/>
      <c r="P63" s="3"/>
      <c r="Q63" s="3"/>
      <c r="R63" s="3"/>
      <c r="S63" s="3"/>
      <c r="T63" s="72"/>
      <c r="U63" s="3"/>
      <c r="V63" s="3"/>
      <c r="W63" s="3"/>
      <c r="X63" s="3"/>
      <c r="Y63" s="3"/>
      <c r="Z63" s="3"/>
      <c r="AA63" s="72"/>
      <c r="AB63" s="3"/>
      <c r="AC63" s="3"/>
      <c r="AD63" s="3"/>
      <c r="AE63" s="3"/>
      <c r="AF63" s="3"/>
      <c r="AG63" s="3"/>
      <c r="AH63" s="72"/>
      <c r="AI63" s="3"/>
      <c r="AJ63" s="3"/>
      <c r="AK63" s="3"/>
      <c r="AL63" s="3"/>
      <c r="AM63" s="3"/>
      <c r="AN63" s="3"/>
      <c r="AO63" s="72"/>
      <c r="AP63" s="3"/>
      <c r="AQ63" s="3"/>
      <c r="AR63" s="3"/>
      <c r="AS63" s="3"/>
      <c r="AT63" s="72"/>
      <c r="AU63" s="72"/>
      <c r="AV63" s="72"/>
      <c r="AW63" s="3"/>
      <c r="AX63" s="3"/>
      <c r="AY63" s="3"/>
      <c r="AZ63" s="3"/>
      <c r="BA63" s="3"/>
      <c r="BB63" s="3"/>
      <c r="BC63" s="72"/>
      <c r="BD63" s="3"/>
      <c r="BE63" s="3"/>
      <c r="BG63" s="20">
        <f t="shared" si="2"/>
        <v>0</v>
      </c>
      <c r="BH63" s="20">
        <f t="shared" si="3"/>
        <v>0</v>
      </c>
    </row>
    <row r="64" spans="1:60" x14ac:dyDescent="0.2">
      <c r="A64" s="3" t="str">
        <f>IF('Service providers'!A66="Указать название точки 11", "", 'Service providers'!A66)</f>
        <v/>
      </c>
      <c r="B64" s="3"/>
      <c r="C64" s="3"/>
      <c r="D64" s="3"/>
      <c r="E64" s="3"/>
      <c r="F64" s="72"/>
      <c r="G64" s="3"/>
      <c r="H64" s="3"/>
      <c r="I64" s="3"/>
      <c r="J64" s="3"/>
      <c r="K64" s="3"/>
      <c r="L64" s="3"/>
      <c r="M64" s="72"/>
      <c r="N64" s="3"/>
      <c r="O64" s="3"/>
      <c r="P64" s="3"/>
      <c r="Q64" s="3"/>
      <c r="R64" s="3"/>
      <c r="S64" s="3"/>
      <c r="T64" s="72"/>
      <c r="U64" s="3"/>
      <c r="V64" s="3"/>
      <c r="W64" s="3"/>
      <c r="X64" s="3"/>
      <c r="Y64" s="3"/>
      <c r="Z64" s="3"/>
      <c r="AA64" s="72"/>
      <c r="AB64" s="3"/>
      <c r="AC64" s="3"/>
      <c r="AD64" s="3"/>
      <c r="AE64" s="3"/>
      <c r="AF64" s="3"/>
      <c r="AG64" s="3"/>
      <c r="AH64" s="72"/>
      <c r="AI64" s="3"/>
      <c r="AJ64" s="3"/>
      <c r="AK64" s="3"/>
      <c r="AL64" s="3"/>
      <c r="AM64" s="3"/>
      <c r="AN64" s="3"/>
      <c r="AO64" s="72"/>
      <c r="AP64" s="3"/>
      <c r="AQ64" s="3"/>
      <c r="AR64" s="3"/>
      <c r="AS64" s="3"/>
      <c r="AT64" s="72"/>
      <c r="AU64" s="72"/>
      <c r="AV64" s="72"/>
      <c r="AW64" s="3"/>
      <c r="AX64" s="3"/>
      <c r="AY64" s="3"/>
      <c r="AZ64" s="3"/>
      <c r="BA64" s="3"/>
      <c r="BB64" s="3"/>
      <c r="BC64" s="72"/>
      <c r="BD64" s="3"/>
      <c r="BE64" s="3"/>
      <c r="BG64" s="20">
        <f t="shared" si="2"/>
        <v>0</v>
      </c>
      <c r="BH64" s="20">
        <f t="shared" si="3"/>
        <v>0</v>
      </c>
    </row>
    <row r="65" spans="1:60" x14ac:dyDescent="0.2">
      <c r="A65" s="3" t="str">
        <f>IF('Service providers'!A67="Указать название точки 12", "", 'Service providers'!A67)</f>
        <v/>
      </c>
      <c r="B65" s="3"/>
      <c r="C65" s="3"/>
      <c r="D65" s="3"/>
      <c r="E65" s="3"/>
      <c r="F65" s="72"/>
      <c r="G65" s="3"/>
      <c r="H65" s="3"/>
      <c r="I65" s="3"/>
      <c r="J65" s="3"/>
      <c r="K65" s="3"/>
      <c r="L65" s="3"/>
      <c r="M65" s="72"/>
      <c r="N65" s="3"/>
      <c r="O65" s="3"/>
      <c r="P65" s="3"/>
      <c r="Q65" s="3"/>
      <c r="R65" s="3"/>
      <c r="S65" s="3"/>
      <c r="T65" s="72"/>
      <c r="U65" s="3"/>
      <c r="V65" s="3"/>
      <c r="W65" s="3"/>
      <c r="X65" s="3"/>
      <c r="Y65" s="3"/>
      <c r="Z65" s="3"/>
      <c r="AA65" s="72"/>
      <c r="AB65" s="3"/>
      <c r="AC65" s="3"/>
      <c r="AD65" s="3"/>
      <c r="AE65" s="3"/>
      <c r="AF65" s="3"/>
      <c r="AG65" s="3"/>
      <c r="AH65" s="72"/>
      <c r="AI65" s="3"/>
      <c r="AJ65" s="3"/>
      <c r="AK65" s="3"/>
      <c r="AL65" s="3"/>
      <c r="AM65" s="3"/>
      <c r="AN65" s="3"/>
      <c r="AO65" s="72"/>
      <c r="AP65" s="3"/>
      <c r="AQ65" s="3"/>
      <c r="AR65" s="3"/>
      <c r="AS65" s="3"/>
      <c r="AT65" s="72"/>
      <c r="AU65" s="72"/>
      <c r="AV65" s="72"/>
      <c r="AW65" s="3"/>
      <c r="AX65" s="3"/>
      <c r="AY65" s="3"/>
      <c r="AZ65" s="3"/>
      <c r="BA65" s="3"/>
      <c r="BB65" s="3"/>
      <c r="BC65" s="72"/>
      <c r="BD65" s="3"/>
      <c r="BE65" s="3"/>
      <c r="BG65" s="20">
        <f t="shared" si="2"/>
        <v>0</v>
      </c>
      <c r="BH65" s="20">
        <f t="shared" si="3"/>
        <v>0</v>
      </c>
    </row>
    <row r="66" spans="1:60" x14ac:dyDescent="0.2">
      <c r="A66" s="3" t="str">
        <f>IF('Service providers'!A68="Указать название точки 13", "", 'Service providers'!A68)</f>
        <v/>
      </c>
      <c r="B66" s="3"/>
      <c r="C66" s="3"/>
      <c r="D66" s="3"/>
      <c r="E66" s="3"/>
      <c r="F66" s="72"/>
      <c r="G66" s="3"/>
      <c r="H66" s="3"/>
      <c r="I66" s="3"/>
      <c r="J66" s="3"/>
      <c r="K66" s="3"/>
      <c r="L66" s="3"/>
      <c r="M66" s="72"/>
      <c r="N66" s="3"/>
      <c r="O66" s="3"/>
      <c r="P66" s="3"/>
      <c r="Q66" s="3"/>
      <c r="R66" s="3"/>
      <c r="S66" s="3"/>
      <c r="T66" s="72"/>
      <c r="U66" s="3"/>
      <c r="V66" s="3"/>
      <c r="W66" s="3"/>
      <c r="X66" s="3"/>
      <c r="Y66" s="3"/>
      <c r="Z66" s="3"/>
      <c r="AA66" s="72"/>
      <c r="AB66" s="3"/>
      <c r="AC66" s="3"/>
      <c r="AD66" s="3"/>
      <c r="AE66" s="3"/>
      <c r="AF66" s="3"/>
      <c r="AG66" s="3"/>
      <c r="AH66" s="72"/>
      <c r="AI66" s="3"/>
      <c r="AJ66" s="3"/>
      <c r="AK66" s="3"/>
      <c r="AL66" s="3"/>
      <c r="AM66" s="3"/>
      <c r="AN66" s="3"/>
      <c r="AO66" s="72"/>
      <c r="AP66" s="3"/>
      <c r="AQ66" s="3"/>
      <c r="AR66" s="3"/>
      <c r="AS66" s="3"/>
      <c r="AT66" s="72"/>
      <c r="AU66" s="72"/>
      <c r="AV66" s="72"/>
      <c r="AW66" s="3"/>
      <c r="AX66" s="3"/>
      <c r="AY66" s="3"/>
      <c r="AZ66" s="3"/>
      <c r="BA66" s="3"/>
      <c r="BB66" s="3"/>
      <c r="BC66" s="72"/>
      <c r="BD66" s="3"/>
      <c r="BE66" s="3"/>
      <c r="BG66" s="20">
        <f t="shared" si="2"/>
        <v>0</v>
      </c>
      <c r="BH66" s="20">
        <f t="shared" si="3"/>
        <v>0</v>
      </c>
    </row>
    <row r="67" spans="1:60" x14ac:dyDescent="0.2">
      <c r="A67" s="3" t="str">
        <f>IF('Service providers'!A69="Указать название точки 14", "", 'Service providers'!A69)</f>
        <v/>
      </c>
      <c r="B67" s="3"/>
      <c r="C67" s="3"/>
      <c r="D67" s="3"/>
      <c r="E67" s="3"/>
      <c r="F67" s="72"/>
      <c r="G67" s="3"/>
      <c r="H67" s="3"/>
      <c r="I67" s="3"/>
      <c r="J67" s="3"/>
      <c r="K67" s="3"/>
      <c r="L67" s="3"/>
      <c r="M67" s="72"/>
      <c r="N67" s="3"/>
      <c r="O67" s="3"/>
      <c r="P67" s="3"/>
      <c r="Q67" s="3"/>
      <c r="R67" s="3"/>
      <c r="S67" s="3"/>
      <c r="T67" s="72"/>
      <c r="U67" s="3"/>
      <c r="V67" s="3"/>
      <c r="W67" s="3"/>
      <c r="X67" s="3"/>
      <c r="Y67" s="3"/>
      <c r="Z67" s="3"/>
      <c r="AA67" s="72"/>
      <c r="AB67" s="3"/>
      <c r="AC67" s="3"/>
      <c r="AD67" s="3"/>
      <c r="AE67" s="3"/>
      <c r="AF67" s="3"/>
      <c r="AG67" s="3"/>
      <c r="AH67" s="72"/>
      <c r="AI67" s="3"/>
      <c r="AJ67" s="3"/>
      <c r="AK67" s="3"/>
      <c r="AL67" s="3"/>
      <c r="AM67" s="3"/>
      <c r="AN67" s="3"/>
      <c r="AO67" s="72"/>
      <c r="AP67" s="3"/>
      <c r="AQ67" s="3"/>
      <c r="AR67" s="3"/>
      <c r="AS67" s="3"/>
      <c r="AT67" s="72"/>
      <c r="AU67" s="72"/>
      <c r="AV67" s="72"/>
      <c r="AW67" s="3"/>
      <c r="AX67" s="3"/>
      <c r="AY67" s="3"/>
      <c r="AZ67" s="3"/>
      <c r="BA67" s="3"/>
      <c r="BB67" s="3"/>
      <c r="BC67" s="72"/>
      <c r="BD67" s="3"/>
      <c r="BE67" s="3"/>
      <c r="BG67" s="20">
        <f t="shared" si="2"/>
        <v>0</v>
      </c>
      <c r="BH67" s="20">
        <f t="shared" si="3"/>
        <v>0</v>
      </c>
    </row>
    <row r="68" spans="1:60" x14ac:dyDescent="0.2">
      <c r="A68" s="3" t="str">
        <f>IF('Service providers'!A70="Указать название точки 15", "", 'Service providers'!A70)</f>
        <v/>
      </c>
      <c r="B68" s="3"/>
      <c r="C68" s="3"/>
      <c r="D68" s="3"/>
      <c r="E68" s="3"/>
      <c r="F68" s="72"/>
      <c r="G68" s="3"/>
      <c r="H68" s="3"/>
      <c r="I68" s="3"/>
      <c r="J68" s="3"/>
      <c r="K68" s="3"/>
      <c r="L68" s="3"/>
      <c r="M68" s="72"/>
      <c r="N68" s="3"/>
      <c r="O68" s="3"/>
      <c r="P68" s="3"/>
      <c r="Q68" s="3"/>
      <c r="R68" s="3"/>
      <c r="S68" s="3"/>
      <c r="T68" s="72"/>
      <c r="U68" s="3"/>
      <c r="V68" s="3"/>
      <c r="W68" s="3"/>
      <c r="X68" s="3"/>
      <c r="Y68" s="3"/>
      <c r="Z68" s="3"/>
      <c r="AA68" s="72"/>
      <c r="AB68" s="3"/>
      <c r="AC68" s="3"/>
      <c r="AD68" s="3"/>
      <c r="AE68" s="3"/>
      <c r="AF68" s="3"/>
      <c r="AG68" s="3"/>
      <c r="AH68" s="72"/>
      <c r="AI68" s="3"/>
      <c r="AJ68" s="3"/>
      <c r="AK68" s="3"/>
      <c r="AL68" s="3"/>
      <c r="AM68" s="3"/>
      <c r="AN68" s="3"/>
      <c r="AO68" s="72"/>
      <c r="AP68" s="3"/>
      <c r="AQ68" s="3"/>
      <c r="AR68" s="3"/>
      <c r="AS68" s="3"/>
      <c r="AT68" s="72"/>
      <c r="AU68" s="72"/>
      <c r="AV68" s="72"/>
      <c r="AW68" s="3"/>
      <c r="AX68" s="3"/>
      <c r="AY68" s="3"/>
      <c r="AZ68" s="3"/>
      <c r="BA68" s="3"/>
      <c r="BB68" s="3"/>
      <c r="BC68" s="72"/>
      <c r="BD68" s="3"/>
      <c r="BE68" s="3"/>
      <c r="BG68" s="20">
        <f t="shared" si="2"/>
        <v>0</v>
      </c>
      <c r="BH68" s="20">
        <f t="shared" si="3"/>
        <v>0</v>
      </c>
    </row>
    <row r="69" spans="1:60" x14ac:dyDescent="0.2">
      <c r="A69" s="3" t="str">
        <f>IF('Service providers'!A71="Указать название точки 16", "", 'Service providers'!A71)</f>
        <v/>
      </c>
      <c r="B69" s="3"/>
      <c r="C69" s="3"/>
      <c r="D69" s="3"/>
      <c r="E69" s="3"/>
      <c r="F69" s="72"/>
      <c r="G69" s="3"/>
      <c r="H69" s="3"/>
      <c r="I69" s="3"/>
      <c r="J69" s="3"/>
      <c r="K69" s="3"/>
      <c r="L69" s="3"/>
      <c r="M69" s="72"/>
      <c r="N69" s="3"/>
      <c r="O69" s="3"/>
      <c r="P69" s="3"/>
      <c r="Q69" s="3"/>
      <c r="R69" s="3"/>
      <c r="S69" s="3"/>
      <c r="T69" s="72"/>
      <c r="U69" s="3"/>
      <c r="V69" s="3"/>
      <c r="W69" s="3"/>
      <c r="X69" s="3"/>
      <c r="Y69" s="3"/>
      <c r="Z69" s="3"/>
      <c r="AA69" s="72"/>
      <c r="AB69" s="3"/>
      <c r="AC69" s="3"/>
      <c r="AD69" s="3"/>
      <c r="AE69" s="3"/>
      <c r="AF69" s="3"/>
      <c r="AG69" s="3"/>
      <c r="AH69" s="72"/>
      <c r="AI69" s="3"/>
      <c r="AJ69" s="3"/>
      <c r="AK69" s="3"/>
      <c r="AL69" s="3"/>
      <c r="AM69" s="3"/>
      <c r="AN69" s="3"/>
      <c r="AO69" s="72"/>
      <c r="AP69" s="3"/>
      <c r="AQ69" s="3"/>
      <c r="AR69" s="3"/>
      <c r="AS69" s="3"/>
      <c r="AT69" s="72"/>
      <c r="AU69" s="72"/>
      <c r="AV69" s="72"/>
      <c r="AW69" s="3"/>
      <c r="AX69" s="3"/>
      <c r="AY69" s="3"/>
      <c r="AZ69" s="3"/>
      <c r="BA69" s="3"/>
      <c r="BB69" s="3"/>
      <c r="BC69" s="72"/>
      <c r="BD69" s="3"/>
      <c r="BE69" s="3"/>
      <c r="BG69" s="20">
        <f t="shared" si="2"/>
        <v>0</v>
      </c>
      <c r="BH69" s="20">
        <f t="shared" si="3"/>
        <v>0</v>
      </c>
    </row>
    <row r="70" spans="1:60" x14ac:dyDescent="0.2">
      <c r="A70" s="3" t="str">
        <f>IF('Service providers'!A72="Указать название точки 17", "", 'Service providers'!A72)</f>
        <v/>
      </c>
      <c r="B70" s="3"/>
      <c r="C70" s="3"/>
      <c r="D70" s="3"/>
      <c r="E70" s="3"/>
      <c r="F70" s="72"/>
      <c r="G70" s="3"/>
      <c r="H70" s="3"/>
      <c r="I70" s="3"/>
      <c r="J70" s="3"/>
      <c r="K70" s="3"/>
      <c r="L70" s="3"/>
      <c r="M70" s="72"/>
      <c r="N70" s="3"/>
      <c r="O70" s="3"/>
      <c r="P70" s="3"/>
      <c r="Q70" s="3"/>
      <c r="R70" s="3"/>
      <c r="S70" s="3"/>
      <c r="T70" s="72"/>
      <c r="U70" s="3"/>
      <c r="V70" s="3"/>
      <c r="W70" s="3"/>
      <c r="X70" s="3"/>
      <c r="Y70" s="3"/>
      <c r="Z70" s="3"/>
      <c r="AA70" s="72"/>
      <c r="AB70" s="3"/>
      <c r="AC70" s="3"/>
      <c r="AD70" s="3"/>
      <c r="AE70" s="3"/>
      <c r="AF70" s="3"/>
      <c r="AG70" s="3"/>
      <c r="AH70" s="72"/>
      <c r="AI70" s="3"/>
      <c r="AJ70" s="3"/>
      <c r="AK70" s="3"/>
      <c r="AL70" s="3"/>
      <c r="AM70" s="3"/>
      <c r="AN70" s="3"/>
      <c r="AO70" s="72"/>
      <c r="AP70" s="3"/>
      <c r="AQ70" s="3"/>
      <c r="AR70" s="3"/>
      <c r="AS70" s="3"/>
      <c r="AT70" s="72"/>
      <c r="AU70" s="72"/>
      <c r="AV70" s="72"/>
      <c r="AW70" s="3"/>
      <c r="AX70" s="3"/>
      <c r="AY70" s="3"/>
      <c r="AZ70" s="3"/>
      <c r="BA70" s="3"/>
      <c r="BB70" s="3"/>
      <c r="BC70" s="72"/>
      <c r="BD70" s="3"/>
      <c r="BE70" s="3"/>
      <c r="BG70" s="20">
        <f t="shared" si="2"/>
        <v>0</v>
      </c>
      <c r="BH70" s="20">
        <f t="shared" si="3"/>
        <v>0</v>
      </c>
    </row>
    <row r="71" spans="1:60" x14ac:dyDescent="0.2">
      <c r="A71" s="3" t="str">
        <f>IF('Service providers'!A73="Указать название точки 18", "", 'Service providers'!A73)</f>
        <v/>
      </c>
      <c r="B71" s="3"/>
      <c r="C71" s="3"/>
      <c r="D71" s="3"/>
      <c r="E71" s="3"/>
      <c r="F71" s="72"/>
      <c r="G71" s="3"/>
      <c r="H71" s="3"/>
      <c r="I71" s="3"/>
      <c r="J71" s="3"/>
      <c r="K71" s="3"/>
      <c r="L71" s="3"/>
      <c r="M71" s="72"/>
      <c r="N71" s="3"/>
      <c r="O71" s="3"/>
      <c r="P71" s="3"/>
      <c r="Q71" s="3"/>
      <c r="R71" s="3"/>
      <c r="S71" s="3"/>
      <c r="T71" s="72"/>
      <c r="U71" s="3"/>
      <c r="V71" s="3"/>
      <c r="W71" s="3"/>
      <c r="X71" s="3"/>
      <c r="Y71" s="3"/>
      <c r="Z71" s="3"/>
      <c r="AA71" s="72"/>
      <c r="AB71" s="3"/>
      <c r="AC71" s="3"/>
      <c r="AD71" s="3"/>
      <c r="AE71" s="3"/>
      <c r="AF71" s="3"/>
      <c r="AG71" s="3"/>
      <c r="AH71" s="72"/>
      <c r="AI71" s="3"/>
      <c r="AJ71" s="3"/>
      <c r="AK71" s="3"/>
      <c r="AL71" s="3"/>
      <c r="AM71" s="3"/>
      <c r="AN71" s="3"/>
      <c r="AO71" s="72"/>
      <c r="AP71" s="3"/>
      <c r="AQ71" s="3"/>
      <c r="AR71" s="3"/>
      <c r="AS71" s="3"/>
      <c r="AT71" s="72"/>
      <c r="AU71" s="72"/>
      <c r="AV71" s="72"/>
      <c r="AW71" s="3"/>
      <c r="AX71" s="3"/>
      <c r="AY71" s="3"/>
      <c r="AZ71" s="3"/>
      <c r="BA71" s="3"/>
      <c r="BB71" s="3"/>
      <c r="BC71" s="72"/>
      <c r="BD71" s="3"/>
      <c r="BE71" s="3"/>
      <c r="BG71" s="20">
        <f t="shared" si="2"/>
        <v>0</v>
      </c>
      <c r="BH71" s="20">
        <f t="shared" si="3"/>
        <v>0</v>
      </c>
    </row>
    <row r="72" spans="1:60" x14ac:dyDescent="0.2">
      <c r="A72" s="3" t="str">
        <f>IF('Service providers'!A74="Указать название точки 19", "", 'Service providers'!A74)</f>
        <v/>
      </c>
      <c r="B72" s="3"/>
      <c r="C72" s="3"/>
      <c r="D72" s="3"/>
      <c r="E72" s="3"/>
      <c r="F72" s="72"/>
      <c r="G72" s="3"/>
      <c r="H72" s="3"/>
      <c r="I72" s="3"/>
      <c r="J72" s="3"/>
      <c r="K72" s="3"/>
      <c r="L72" s="3"/>
      <c r="M72" s="72"/>
      <c r="N72" s="3"/>
      <c r="O72" s="3"/>
      <c r="P72" s="3"/>
      <c r="Q72" s="3"/>
      <c r="R72" s="3"/>
      <c r="S72" s="3"/>
      <c r="T72" s="72"/>
      <c r="U72" s="3"/>
      <c r="V72" s="3"/>
      <c r="W72" s="3"/>
      <c r="X72" s="3"/>
      <c r="Y72" s="3"/>
      <c r="Z72" s="3"/>
      <c r="AA72" s="72"/>
      <c r="AB72" s="3"/>
      <c r="AC72" s="3"/>
      <c r="AD72" s="3"/>
      <c r="AE72" s="3"/>
      <c r="AF72" s="3"/>
      <c r="AG72" s="3"/>
      <c r="AH72" s="72"/>
      <c r="AI72" s="3"/>
      <c r="AJ72" s="3"/>
      <c r="AK72" s="3"/>
      <c r="AL72" s="3"/>
      <c r="AM72" s="3"/>
      <c r="AN72" s="3"/>
      <c r="AO72" s="72"/>
      <c r="AP72" s="3"/>
      <c r="AQ72" s="3"/>
      <c r="AR72" s="3"/>
      <c r="AS72" s="3"/>
      <c r="AT72" s="72"/>
      <c r="AU72" s="72"/>
      <c r="AV72" s="72"/>
      <c r="AW72" s="3"/>
      <c r="AX72" s="3"/>
      <c r="AY72" s="3"/>
      <c r="AZ72" s="3"/>
      <c r="BA72" s="3"/>
      <c r="BB72" s="3"/>
      <c r="BC72" s="72"/>
      <c r="BD72" s="3"/>
      <c r="BE72" s="3"/>
      <c r="BG72" s="20">
        <f t="shared" si="2"/>
        <v>0</v>
      </c>
      <c r="BH72" s="20">
        <f t="shared" si="3"/>
        <v>0</v>
      </c>
    </row>
    <row r="73" spans="1:60" x14ac:dyDescent="0.2">
      <c r="A73" s="3" t="str">
        <f>IF('Service providers'!A75="Указать название точки 20", "", 'Service providers'!A75)</f>
        <v/>
      </c>
      <c r="B73" s="3"/>
      <c r="C73" s="3"/>
      <c r="D73" s="3"/>
      <c r="E73" s="3"/>
      <c r="F73" s="72"/>
      <c r="G73" s="3"/>
      <c r="H73" s="3"/>
      <c r="I73" s="3"/>
      <c r="J73" s="3"/>
      <c r="K73" s="3"/>
      <c r="L73" s="3"/>
      <c r="M73" s="72"/>
      <c r="N73" s="3"/>
      <c r="O73" s="3"/>
      <c r="P73" s="3"/>
      <c r="Q73" s="3"/>
      <c r="R73" s="3"/>
      <c r="S73" s="3"/>
      <c r="T73" s="72"/>
      <c r="U73" s="3"/>
      <c r="V73" s="3"/>
      <c r="W73" s="3"/>
      <c r="X73" s="3"/>
      <c r="Y73" s="3"/>
      <c r="Z73" s="3"/>
      <c r="AA73" s="72"/>
      <c r="AB73" s="3"/>
      <c r="AC73" s="3"/>
      <c r="AD73" s="3"/>
      <c r="AE73" s="3"/>
      <c r="AF73" s="3"/>
      <c r="AG73" s="3"/>
      <c r="AH73" s="72"/>
      <c r="AI73" s="3"/>
      <c r="AJ73" s="3"/>
      <c r="AK73" s="3"/>
      <c r="AL73" s="3"/>
      <c r="AM73" s="3"/>
      <c r="AN73" s="3"/>
      <c r="AO73" s="72"/>
      <c r="AP73" s="3"/>
      <c r="AQ73" s="3"/>
      <c r="AR73" s="3"/>
      <c r="AS73" s="3"/>
      <c r="AT73" s="72"/>
      <c r="AU73" s="72"/>
      <c r="AV73" s="72"/>
      <c r="AW73" s="3"/>
      <c r="AX73" s="3"/>
      <c r="AY73" s="3"/>
      <c r="AZ73" s="3"/>
      <c r="BA73" s="3"/>
      <c r="BB73" s="3"/>
      <c r="BC73" s="72"/>
      <c r="BD73" s="3"/>
      <c r="BE73" s="3"/>
      <c r="BG73" s="20">
        <f t="shared" si="2"/>
        <v>0</v>
      </c>
      <c r="BH73" s="20">
        <f t="shared" si="3"/>
        <v>0</v>
      </c>
    </row>
    <row r="74" spans="1:60" ht="15" x14ac:dyDescent="0.25">
      <c r="A74" s="69" t="str">
        <f>IF('Service providers'!A76="Указать название", "", 'Service providers'!A76)</f>
        <v/>
      </c>
      <c r="B74" s="70"/>
      <c r="C74" s="70"/>
      <c r="D74" s="70"/>
      <c r="E74" s="70"/>
      <c r="F74" s="71"/>
      <c r="G74" s="70"/>
      <c r="H74" s="70"/>
      <c r="I74" s="70"/>
      <c r="J74" s="71"/>
      <c r="K74" s="70"/>
      <c r="L74" s="70"/>
      <c r="M74" s="70"/>
      <c r="N74" s="70"/>
      <c r="O74" s="71"/>
      <c r="P74" s="70"/>
      <c r="Q74" s="71"/>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G74" s="20">
        <f t="shared" ref="BG74:BG94" si="4">G74+N74+U74+AB74+AI74+AP74+AW74+BD74</f>
        <v>0</v>
      </c>
      <c r="BH74" s="20">
        <f t="shared" ref="BH74:BH94" si="5">H74+O74+V74+AC74+AJ74+AQ74+AX74+BE74</f>
        <v>0</v>
      </c>
    </row>
    <row r="75" spans="1:60" x14ac:dyDescent="0.2">
      <c r="A75" s="3" t="str">
        <f>IF('Service providers'!A77="Указать название точки 1", "", 'Service providers'!A77)</f>
        <v/>
      </c>
      <c r="B75" s="3"/>
      <c r="C75" s="3"/>
      <c r="D75" s="3"/>
      <c r="E75" s="3"/>
      <c r="F75" s="72"/>
      <c r="G75" s="3"/>
      <c r="H75" s="3"/>
      <c r="I75" s="3"/>
      <c r="J75" s="3"/>
      <c r="K75" s="3"/>
      <c r="L75" s="3"/>
      <c r="M75" s="72"/>
      <c r="N75" s="3"/>
      <c r="O75" s="3"/>
      <c r="P75" s="3"/>
      <c r="Q75" s="3"/>
      <c r="R75" s="3"/>
      <c r="S75" s="3"/>
      <c r="T75" s="72"/>
      <c r="U75" s="3"/>
      <c r="V75" s="3"/>
      <c r="W75" s="3"/>
      <c r="X75" s="3"/>
      <c r="Y75" s="3"/>
      <c r="Z75" s="3"/>
      <c r="AA75" s="72"/>
      <c r="AB75" s="3"/>
      <c r="AC75" s="3"/>
      <c r="AD75" s="3"/>
      <c r="AE75" s="3"/>
      <c r="AF75" s="3"/>
      <c r="AG75" s="3"/>
      <c r="AH75" s="72"/>
      <c r="AI75" s="3"/>
      <c r="AJ75" s="3"/>
      <c r="AK75" s="3"/>
      <c r="AL75" s="3"/>
      <c r="AM75" s="3"/>
      <c r="AN75" s="3"/>
      <c r="AO75" s="72"/>
      <c r="AP75" s="3"/>
      <c r="AQ75" s="3"/>
      <c r="AR75" s="3"/>
      <c r="AS75" s="3"/>
      <c r="AT75" s="72"/>
      <c r="AU75" s="72"/>
      <c r="AV75" s="72"/>
      <c r="AW75" s="3"/>
      <c r="AX75" s="3"/>
      <c r="AY75" s="3"/>
      <c r="AZ75" s="3"/>
      <c r="BA75" s="3"/>
      <c r="BB75" s="3"/>
      <c r="BC75" s="72"/>
      <c r="BD75" s="3"/>
      <c r="BE75" s="3"/>
      <c r="BG75" s="20">
        <f t="shared" si="4"/>
        <v>0</v>
      </c>
      <c r="BH75" s="20">
        <f t="shared" si="5"/>
        <v>0</v>
      </c>
    </row>
    <row r="76" spans="1:60" x14ac:dyDescent="0.2">
      <c r="A76" s="3" t="str">
        <f>IF('Service providers'!A78="Указать название точки 2", "", 'Service providers'!A78)</f>
        <v/>
      </c>
      <c r="B76" s="3"/>
      <c r="C76" s="3"/>
      <c r="D76" s="3"/>
      <c r="E76" s="3"/>
      <c r="F76" s="72"/>
      <c r="G76" s="3"/>
      <c r="H76" s="3"/>
      <c r="I76" s="3"/>
      <c r="J76" s="3"/>
      <c r="K76" s="3"/>
      <c r="L76" s="3"/>
      <c r="M76" s="72"/>
      <c r="N76" s="3"/>
      <c r="O76" s="3"/>
      <c r="P76" s="3"/>
      <c r="Q76" s="3"/>
      <c r="R76" s="3"/>
      <c r="S76" s="3"/>
      <c r="T76" s="72"/>
      <c r="U76" s="3"/>
      <c r="V76" s="3"/>
      <c r="W76" s="3"/>
      <c r="X76" s="3"/>
      <c r="Y76" s="3"/>
      <c r="Z76" s="3"/>
      <c r="AA76" s="72"/>
      <c r="AB76" s="3"/>
      <c r="AC76" s="3"/>
      <c r="AD76" s="3"/>
      <c r="AE76" s="3"/>
      <c r="AF76" s="3"/>
      <c r="AG76" s="3"/>
      <c r="AH76" s="72"/>
      <c r="AI76" s="3"/>
      <c r="AJ76" s="3"/>
      <c r="AK76" s="3"/>
      <c r="AL76" s="3"/>
      <c r="AM76" s="3"/>
      <c r="AN76" s="3"/>
      <c r="AO76" s="72"/>
      <c r="AP76" s="3"/>
      <c r="AQ76" s="3"/>
      <c r="AR76" s="3"/>
      <c r="AS76" s="3"/>
      <c r="AT76" s="72"/>
      <c r="AU76" s="72"/>
      <c r="AV76" s="72"/>
      <c r="AW76" s="3"/>
      <c r="AX76" s="3"/>
      <c r="AY76" s="3"/>
      <c r="AZ76" s="3"/>
      <c r="BA76" s="3"/>
      <c r="BB76" s="3"/>
      <c r="BC76" s="72"/>
      <c r="BD76" s="3"/>
      <c r="BE76" s="3"/>
      <c r="BG76" s="20">
        <f t="shared" si="4"/>
        <v>0</v>
      </c>
      <c r="BH76" s="20">
        <f t="shared" si="5"/>
        <v>0</v>
      </c>
    </row>
    <row r="77" spans="1:60" x14ac:dyDescent="0.2">
      <c r="A77" s="3" t="str">
        <f>IF('Service providers'!A79="Указать название точки 3", "", 'Service providers'!A79)</f>
        <v/>
      </c>
      <c r="B77" s="3"/>
      <c r="C77" s="3"/>
      <c r="D77" s="3"/>
      <c r="E77" s="3"/>
      <c r="F77" s="72"/>
      <c r="G77" s="3"/>
      <c r="H77" s="3"/>
      <c r="I77" s="3"/>
      <c r="J77" s="3"/>
      <c r="K77" s="3"/>
      <c r="L77" s="3"/>
      <c r="M77" s="72"/>
      <c r="N77" s="3"/>
      <c r="O77" s="3"/>
      <c r="P77" s="3"/>
      <c r="Q77" s="3"/>
      <c r="R77" s="3"/>
      <c r="S77" s="3"/>
      <c r="T77" s="72"/>
      <c r="U77" s="3"/>
      <c r="V77" s="3"/>
      <c r="W77" s="3"/>
      <c r="X77" s="3"/>
      <c r="Y77" s="3"/>
      <c r="Z77" s="3"/>
      <c r="AA77" s="72"/>
      <c r="AB77" s="3"/>
      <c r="AC77" s="3"/>
      <c r="AD77" s="3"/>
      <c r="AE77" s="3"/>
      <c r="AF77" s="3"/>
      <c r="AG77" s="3"/>
      <c r="AH77" s="72"/>
      <c r="AI77" s="3"/>
      <c r="AJ77" s="3"/>
      <c r="AK77" s="3"/>
      <c r="AL77" s="3"/>
      <c r="AM77" s="3"/>
      <c r="AN77" s="3"/>
      <c r="AO77" s="72"/>
      <c r="AP77" s="3"/>
      <c r="AQ77" s="3"/>
      <c r="AR77" s="3"/>
      <c r="AS77" s="3"/>
      <c r="AT77" s="72"/>
      <c r="AU77" s="72"/>
      <c r="AV77" s="72"/>
      <c r="AW77" s="3"/>
      <c r="AX77" s="3"/>
      <c r="AY77" s="3"/>
      <c r="AZ77" s="3"/>
      <c r="BA77" s="3"/>
      <c r="BB77" s="3"/>
      <c r="BC77" s="72"/>
      <c r="BD77" s="3"/>
      <c r="BE77" s="3"/>
      <c r="BG77" s="20">
        <f t="shared" si="4"/>
        <v>0</v>
      </c>
      <c r="BH77" s="20">
        <f t="shared" si="5"/>
        <v>0</v>
      </c>
    </row>
    <row r="78" spans="1:60" x14ac:dyDescent="0.2">
      <c r="A78" s="3" t="str">
        <f>IF('Service providers'!A80="Указать название точки 4", "", 'Service providers'!A80)</f>
        <v/>
      </c>
      <c r="B78" s="3"/>
      <c r="C78" s="3"/>
      <c r="D78" s="3"/>
      <c r="E78" s="3"/>
      <c r="F78" s="72"/>
      <c r="G78" s="3"/>
      <c r="H78" s="3"/>
      <c r="I78" s="3"/>
      <c r="J78" s="3"/>
      <c r="K78" s="3"/>
      <c r="L78" s="3"/>
      <c r="M78" s="72"/>
      <c r="N78" s="3"/>
      <c r="O78" s="3"/>
      <c r="P78" s="3"/>
      <c r="Q78" s="3"/>
      <c r="R78" s="3"/>
      <c r="S78" s="3"/>
      <c r="T78" s="72"/>
      <c r="U78" s="3"/>
      <c r="V78" s="3"/>
      <c r="W78" s="3"/>
      <c r="X78" s="3"/>
      <c r="Y78" s="3"/>
      <c r="Z78" s="3"/>
      <c r="AA78" s="72"/>
      <c r="AB78" s="3"/>
      <c r="AC78" s="3"/>
      <c r="AD78" s="3"/>
      <c r="AE78" s="3"/>
      <c r="AF78" s="3"/>
      <c r="AG78" s="3"/>
      <c r="AH78" s="72"/>
      <c r="AI78" s="3"/>
      <c r="AJ78" s="3"/>
      <c r="AK78" s="3"/>
      <c r="AL78" s="3"/>
      <c r="AM78" s="3"/>
      <c r="AN78" s="3"/>
      <c r="AO78" s="72"/>
      <c r="AP78" s="3"/>
      <c r="AQ78" s="3"/>
      <c r="AR78" s="3"/>
      <c r="AS78" s="3"/>
      <c r="AT78" s="72"/>
      <c r="AU78" s="72"/>
      <c r="AV78" s="72"/>
      <c r="AW78" s="3"/>
      <c r="AX78" s="3"/>
      <c r="AY78" s="3"/>
      <c r="AZ78" s="3"/>
      <c r="BA78" s="3"/>
      <c r="BB78" s="3"/>
      <c r="BC78" s="72"/>
      <c r="BD78" s="3"/>
      <c r="BE78" s="3"/>
      <c r="BG78" s="20">
        <f t="shared" si="4"/>
        <v>0</v>
      </c>
      <c r="BH78" s="20">
        <f t="shared" si="5"/>
        <v>0</v>
      </c>
    </row>
    <row r="79" spans="1:60" x14ac:dyDescent="0.2">
      <c r="A79" s="3" t="str">
        <f>IF('Service providers'!A81="Указать название точки 5", "", 'Service providers'!A81)</f>
        <v/>
      </c>
      <c r="B79" s="3"/>
      <c r="C79" s="3"/>
      <c r="D79" s="3"/>
      <c r="E79" s="3"/>
      <c r="F79" s="72"/>
      <c r="G79" s="3"/>
      <c r="H79" s="3"/>
      <c r="I79" s="3"/>
      <c r="J79" s="3"/>
      <c r="K79" s="3"/>
      <c r="L79" s="3"/>
      <c r="M79" s="72"/>
      <c r="N79" s="3"/>
      <c r="O79" s="3"/>
      <c r="P79" s="3"/>
      <c r="Q79" s="3"/>
      <c r="R79" s="3"/>
      <c r="S79" s="3"/>
      <c r="T79" s="72"/>
      <c r="U79" s="3"/>
      <c r="V79" s="3"/>
      <c r="W79" s="3"/>
      <c r="X79" s="3"/>
      <c r="Y79" s="3"/>
      <c r="Z79" s="3"/>
      <c r="AA79" s="72"/>
      <c r="AB79" s="3"/>
      <c r="AC79" s="3"/>
      <c r="AD79" s="3"/>
      <c r="AE79" s="3"/>
      <c r="AF79" s="3"/>
      <c r="AG79" s="3"/>
      <c r="AH79" s="72"/>
      <c r="AI79" s="3"/>
      <c r="AJ79" s="3"/>
      <c r="AK79" s="3"/>
      <c r="AL79" s="3"/>
      <c r="AM79" s="3"/>
      <c r="AN79" s="3"/>
      <c r="AO79" s="72"/>
      <c r="AP79" s="3"/>
      <c r="AQ79" s="3"/>
      <c r="AR79" s="3"/>
      <c r="AS79" s="3"/>
      <c r="AT79" s="72"/>
      <c r="AU79" s="72"/>
      <c r="AV79" s="72"/>
      <c r="AW79" s="3"/>
      <c r="AX79" s="3"/>
      <c r="AY79" s="3"/>
      <c r="AZ79" s="3"/>
      <c r="BA79" s="3"/>
      <c r="BB79" s="3"/>
      <c r="BC79" s="72"/>
      <c r="BD79" s="3"/>
      <c r="BE79" s="3"/>
      <c r="BG79" s="20">
        <f t="shared" si="4"/>
        <v>0</v>
      </c>
      <c r="BH79" s="20">
        <f t="shared" si="5"/>
        <v>0</v>
      </c>
    </row>
    <row r="80" spans="1:60" x14ac:dyDescent="0.2">
      <c r="A80" s="3" t="str">
        <f>IF('Service providers'!A82="Указать название точки 6", "", 'Service providers'!A82)</f>
        <v/>
      </c>
      <c r="B80" s="3"/>
      <c r="C80" s="3"/>
      <c r="D80" s="3"/>
      <c r="E80" s="3"/>
      <c r="F80" s="72"/>
      <c r="G80" s="3"/>
      <c r="H80" s="3"/>
      <c r="I80" s="3"/>
      <c r="J80" s="3"/>
      <c r="K80" s="3"/>
      <c r="L80" s="3"/>
      <c r="M80" s="72"/>
      <c r="N80" s="3"/>
      <c r="O80" s="3"/>
      <c r="P80" s="3"/>
      <c r="Q80" s="3"/>
      <c r="R80" s="3"/>
      <c r="S80" s="3"/>
      <c r="T80" s="72"/>
      <c r="U80" s="3"/>
      <c r="V80" s="3"/>
      <c r="W80" s="3"/>
      <c r="X80" s="3"/>
      <c r="Y80" s="3"/>
      <c r="Z80" s="3"/>
      <c r="AA80" s="72"/>
      <c r="AB80" s="3"/>
      <c r="AC80" s="3"/>
      <c r="AD80" s="3"/>
      <c r="AE80" s="3"/>
      <c r="AF80" s="3"/>
      <c r="AG80" s="3"/>
      <c r="AH80" s="72"/>
      <c r="AI80" s="3"/>
      <c r="AJ80" s="3"/>
      <c r="AK80" s="3"/>
      <c r="AL80" s="3"/>
      <c r="AM80" s="3"/>
      <c r="AN80" s="3"/>
      <c r="AO80" s="72"/>
      <c r="AP80" s="3"/>
      <c r="AQ80" s="3"/>
      <c r="AR80" s="3"/>
      <c r="AS80" s="3"/>
      <c r="AT80" s="72"/>
      <c r="AU80" s="72"/>
      <c r="AV80" s="72"/>
      <c r="AW80" s="3"/>
      <c r="AX80" s="3"/>
      <c r="AY80" s="3"/>
      <c r="AZ80" s="3"/>
      <c r="BA80" s="3"/>
      <c r="BB80" s="3"/>
      <c r="BC80" s="72"/>
      <c r="BD80" s="3"/>
      <c r="BE80" s="3"/>
      <c r="BG80" s="20">
        <f t="shared" si="4"/>
        <v>0</v>
      </c>
      <c r="BH80" s="20">
        <f t="shared" si="5"/>
        <v>0</v>
      </c>
    </row>
    <row r="81" spans="1:60" x14ac:dyDescent="0.2">
      <c r="A81" s="3" t="str">
        <f>IF('Service providers'!A83="Указать название точки 7", "", 'Service providers'!A83)</f>
        <v/>
      </c>
      <c r="B81" s="3"/>
      <c r="C81" s="3"/>
      <c r="D81" s="3"/>
      <c r="E81" s="3"/>
      <c r="F81" s="72"/>
      <c r="G81" s="3"/>
      <c r="H81" s="3"/>
      <c r="I81" s="3"/>
      <c r="J81" s="3"/>
      <c r="K81" s="3"/>
      <c r="L81" s="3"/>
      <c r="M81" s="72"/>
      <c r="N81" s="3"/>
      <c r="O81" s="3"/>
      <c r="P81" s="3"/>
      <c r="Q81" s="3"/>
      <c r="R81" s="3"/>
      <c r="S81" s="3"/>
      <c r="T81" s="72"/>
      <c r="U81" s="3"/>
      <c r="V81" s="3"/>
      <c r="W81" s="3"/>
      <c r="X81" s="3"/>
      <c r="Y81" s="3"/>
      <c r="Z81" s="3"/>
      <c r="AA81" s="72"/>
      <c r="AB81" s="3"/>
      <c r="AC81" s="3"/>
      <c r="AD81" s="3"/>
      <c r="AE81" s="3"/>
      <c r="AF81" s="3"/>
      <c r="AG81" s="3"/>
      <c r="AH81" s="72"/>
      <c r="AI81" s="3"/>
      <c r="AJ81" s="3"/>
      <c r="AK81" s="3"/>
      <c r="AL81" s="3"/>
      <c r="AM81" s="3"/>
      <c r="AN81" s="3"/>
      <c r="AO81" s="72"/>
      <c r="AP81" s="3"/>
      <c r="AQ81" s="3"/>
      <c r="AR81" s="3"/>
      <c r="AS81" s="3"/>
      <c r="AT81" s="72"/>
      <c r="AU81" s="72"/>
      <c r="AV81" s="72"/>
      <c r="AW81" s="3"/>
      <c r="AX81" s="3"/>
      <c r="AY81" s="3"/>
      <c r="AZ81" s="3"/>
      <c r="BA81" s="3"/>
      <c r="BB81" s="3"/>
      <c r="BC81" s="72"/>
      <c r="BD81" s="3"/>
      <c r="BE81" s="3"/>
      <c r="BG81" s="20">
        <f t="shared" si="4"/>
        <v>0</v>
      </c>
      <c r="BH81" s="20">
        <f t="shared" si="5"/>
        <v>0</v>
      </c>
    </row>
    <row r="82" spans="1:60" x14ac:dyDescent="0.2">
      <c r="A82" s="3" t="str">
        <f>IF('Service providers'!A84="Указать название точки 8", "", 'Service providers'!A84)</f>
        <v/>
      </c>
      <c r="B82" s="3"/>
      <c r="C82" s="3"/>
      <c r="D82" s="3"/>
      <c r="E82" s="3"/>
      <c r="F82" s="72"/>
      <c r="G82" s="3"/>
      <c r="H82" s="3"/>
      <c r="I82" s="3"/>
      <c r="J82" s="3"/>
      <c r="K82" s="3"/>
      <c r="L82" s="3"/>
      <c r="M82" s="72"/>
      <c r="N82" s="3"/>
      <c r="O82" s="3"/>
      <c r="P82" s="3"/>
      <c r="Q82" s="3"/>
      <c r="R82" s="3"/>
      <c r="S82" s="3"/>
      <c r="T82" s="72"/>
      <c r="U82" s="3"/>
      <c r="V82" s="3"/>
      <c r="W82" s="3"/>
      <c r="X82" s="3"/>
      <c r="Y82" s="3"/>
      <c r="Z82" s="3"/>
      <c r="AA82" s="72"/>
      <c r="AB82" s="3"/>
      <c r="AC82" s="3"/>
      <c r="AD82" s="3"/>
      <c r="AE82" s="3"/>
      <c r="AF82" s="3"/>
      <c r="AG82" s="3"/>
      <c r="AH82" s="72"/>
      <c r="AI82" s="3"/>
      <c r="AJ82" s="3"/>
      <c r="AK82" s="3"/>
      <c r="AL82" s="3"/>
      <c r="AM82" s="3"/>
      <c r="AN82" s="3"/>
      <c r="AO82" s="72"/>
      <c r="AP82" s="3"/>
      <c r="AQ82" s="3"/>
      <c r="AR82" s="3"/>
      <c r="AS82" s="3"/>
      <c r="AT82" s="72"/>
      <c r="AU82" s="72"/>
      <c r="AV82" s="72"/>
      <c r="AW82" s="3"/>
      <c r="AX82" s="3"/>
      <c r="AY82" s="3"/>
      <c r="AZ82" s="3"/>
      <c r="BA82" s="3"/>
      <c r="BB82" s="3"/>
      <c r="BC82" s="72"/>
      <c r="BD82" s="3"/>
      <c r="BE82" s="3"/>
      <c r="BG82" s="20">
        <f t="shared" si="4"/>
        <v>0</v>
      </c>
      <c r="BH82" s="20">
        <f t="shared" si="5"/>
        <v>0</v>
      </c>
    </row>
    <row r="83" spans="1:60" x14ac:dyDescent="0.2">
      <c r="A83" s="3" t="str">
        <f>IF('Service providers'!A85="Указать название точки 9", "", 'Service providers'!A85)</f>
        <v/>
      </c>
      <c r="B83" s="3"/>
      <c r="C83" s="3"/>
      <c r="D83" s="3"/>
      <c r="E83" s="3"/>
      <c r="F83" s="72"/>
      <c r="G83" s="3"/>
      <c r="H83" s="3"/>
      <c r="I83" s="3"/>
      <c r="J83" s="3"/>
      <c r="K83" s="3"/>
      <c r="L83" s="3"/>
      <c r="M83" s="72"/>
      <c r="N83" s="3"/>
      <c r="O83" s="3"/>
      <c r="P83" s="3"/>
      <c r="Q83" s="3"/>
      <c r="R83" s="3"/>
      <c r="S83" s="3"/>
      <c r="T83" s="72"/>
      <c r="U83" s="3"/>
      <c r="V83" s="3"/>
      <c r="W83" s="3"/>
      <c r="X83" s="3"/>
      <c r="Y83" s="3"/>
      <c r="Z83" s="3"/>
      <c r="AA83" s="72"/>
      <c r="AB83" s="3"/>
      <c r="AC83" s="3"/>
      <c r="AD83" s="3"/>
      <c r="AE83" s="3"/>
      <c r="AF83" s="3"/>
      <c r="AG83" s="3"/>
      <c r="AH83" s="72"/>
      <c r="AI83" s="3"/>
      <c r="AJ83" s="3"/>
      <c r="AK83" s="3"/>
      <c r="AL83" s="3"/>
      <c r="AM83" s="3"/>
      <c r="AN83" s="3"/>
      <c r="AO83" s="72"/>
      <c r="AP83" s="3"/>
      <c r="AQ83" s="3"/>
      <c r="AR83" s="3"/>
      <c r="AS83" s="3"/>
      <c r="AT83" s="72"/>
      <c r="AU83" s="72"/>
      <c r="AV83" s="72"/>
      <c r="AW83" s="3"/>
      <c r="AX83" s="3"/>
      <c r="AY83" s="3"/>
      <c r="AZ83" s="3"/>
      <c r="BA83" s="3"/>
      <c r="BB83" s="3"/>
      <c r="BC83" s="72"/>
      <c r="BD83" s="3"/>
      <c r="BE83" s="3"/>
      <c r="BG83" s="20">
        <f t="shared" si="4"/>
        <v>0</v>
      </c>
      <c r="BH83" s="20">
        <f t="shared" si="5"/>
        <v>0</v>
      </c>
    </row>
    <row r="84" spans="1:60" x14ac:dyDescent="0.2">
      <c r="A84" s="3" t="str">
        <f>IF('Service providers'!A86="Указать название точки 10", "", 'Service providers'!A86)</f>
        <v/>
      </c>
      <c r="B84" s="3"/>
      <c r="C84" s="3"/>
      <c r="D84" s="3"/>
      <c r="E84" s="3"/>
      <c r="F84" s="72"/>
      <c r="G84" s="3"/>
      <c r="H84" s="3"/>
      <c r="I84" s="3"/>
      <c r="J84" s="3"/>
      <c r="K84" s="3"/>
      <c r="L84" s="3"/>
      <c r="M84" s="72"/>
      <c r="N84" s="3"/>
      <c r="O84" s="3"/>
      <c r="P84" s="3"/>
      <c r="Q84" s="3"/>
      <c r="R84" s="3"/>
      <c r="S84" s="3"/>
      <c r="T84" s="72"/>
      <c r="U84" s="3"/>
      <c r="V84" s="3"/>
      <c r="W84" s="3"/>
      <c r="X84" s="3"/>
      <c r="Y84" s="3"/>
      <c r="Z84" s="3"/>
      <c r="AA84" s="72"/>
      <c r="AB84" s="3"/>
      <c r="AC84" s="3"/>
      <c r="AD84" s="3"/>
      <c r="AE84" s="3"/>
      <c r="AF84" s="3"/>
      <c r="AG84" s="3"/>
      <c r="AH84" s="72"/>
      <c r="AI84" s="3"/>
      <c r="AJ84" s="3"/>
      <c r="AK84" s="3"/>
      <c r="AL84" s="3"/>
      <c r="AM84" s="3"/>
      <c r="AN84" s="3"/>
      <c r="AO84" s="72"/>
      <c r="AP84" s="3"/>
      <c r="AQ84" s="3"/>
      <c r="AR84" s="3"/>
      <c r="AS84" s="3"/>
      <c r="AT84" s="72"/>
      <c r="AU84" s="72"/>
      <c r="AV84" s="72"/>
      <c r="AW84" s="3"/>
      <c r="AX84" s="3"/>
      <c r="AY84" s="3"/>
      <c r="AZ84" s="3"/>
      <c r="BA84" s="3"/>
      <c r="BB84" s="3"/>
      <c r="BC84" s="72"/>
      <c r="BD84" s="3"/>
      <c r="BE84" s="3"/>
      <c r="BG84" s="20">
        <f t="shared" si="4"/>
        <v>0</v>
      </c>
      <c r="BH84" s="20">
        <f t="shared" si="5"/>
        <v>0</v>
      </c>
    </row>
    <row r="85" spans="1:60" x14ac:dyDescent="0.2">
      <c r="A85" s="3" t="str">
        <f>IF('Service providers'!A87="Указать название точки 11", "", 'Service providers'!A87)</f>
        <v/>
      </c>
      <c r="B85" s="3"/>
      <c r="C85" s="3"/>
      <c r="D85" s="3"/>
      <c r="E85" s="3"/>
      <c r="F85" s="72"/>
      <c r="G85" s="3"/>
      <c r="H85" s="3"/>
      <c r="I85" s="3"/>
      <c r="J85" s="3"/>
      <c r="K85" s="3"/>
      <c r="L85" s="3"/>
      <c r="M85" s="72"/>
      <c r="N85" s="3"/>
      <c r="O85" s="3"/>
      <c r="P85" s="3"/>
      <c r="Q85" s="3"/>
      <c r="R85" s="3"/>
      <c r="S85" s="3"/>
      <c r="T85" s="72"/>
      <c r="U85" s="3"/>
      <c r="V85" s="3"/>
      <c r="W85" s="3"/>
      <c r="X85" s="3"/>
      <c r="Y85" s="3"/>
      <c r="Z85" s="3"/>
      <c r="AA85" s="72"/>
      <c r="AB85" s="3"/>
      <c r="AC85" s="3"/>
      <c r="AD85" s="3"/>
      <c r="AE85" s="3"/>
      <c r="AF85" s="3"/>
      <c r="AG85" s="3"/>
      <c r="AH85" s="72"/>
      <c r="AI85" s="3"/>
      <c r="AJ85" s="3"/>
      <c r="AK85" s="3"/>
      <c r="AL85" s="3"/>
      <c r="AM85" s="3"/>
      <c r="AN85" s="3"/>
      <c r="AO85" s="72"/>
      <c r="AP85" s="3"/>
      <c r="AQ85" s="3"/>
      <c r="AR85" s="3"/>
      <c r="AS85" s="3"/>
      <c r="AT85" s="72"/>
      <c r="AU85" s="72"/>
      <c r="AV85" s="72"/>
      <c r="AW85" s="3"/>
      <c r="AX85" s="3"/>
      <c r="AY85" s="3"/>
      <c r="AZ85" s="3"/>
      <c r="BA85" s="3"/>
      <c r="BB85" s="3"/>
      <c r="BC85" s="72"/>
      <c r="BD85" s="3"/>
      <c r="BE85" s="3"/>
      <c r="BG85" s="20">
        <f t="shared" si="4"/>
        <v>0</v>
      </c>
      <c r="BH85" s="20">
        <f t="shared" si="5"/>
        <v>0</v>
      </c>
    </row>
    <row r="86" spans="1:60" x14ac:dyDescent="0.2">
      <c r="A86" s="3" t="str">
        <f>IF('Service providers'!A88="Указать название точки 12", "", 'Service providers'!A88)</f>
        <v/>
      </c>
      <c r="B86" s="3"/>
      <c r="C86" s="3"/>
      <c r="D86" s="3"/>
      <c r="E86" s="3"/>
      <c r="F86" s="72"/>
      <c r="G86" s="3"/>
      <c r="H86" s="3"/>
      <c r="I86" s="3"/>
      <c r="J86" s="3"/>
      <c r="K86" s="3"/>
      <c r="L86" s="3"/>
      <c r="M86" s="72"/>
      <c r="N86" s="3"/>
      <c r="O86" s="3"/>
      <c r="P86" s="3"/>
      <c r="Q86" s="3"/>
      <c r="R86" s="3"/>
      <c r="S86" s="3"/>
      <c r="T86" s="72"/>
      <c r="U86" s="3"/>
      <c r="V86" s="3"/>
      <c r="W86" s="3"/>
      <c r="X86" s="3"/>
      <c r="Y86" s="3"/>
      <c r="Z86" s="3"/>
      <c r="AA86" s="72"/>
      <c r="AB86" s="3"/>
      <c r="AC86" s="3"/>
      <c r="AD86" s="3"/>
      <c r="AE86" s="3"/>
      <c r="AF86" s="3"/>
      <c r="AG86" s="3"/>
      <c r="AH86" s="72"/>
      <c r="AI86" s="3"/>
      <c r="AJ86" s="3"/>
      <c r="AK86" s="3"/>
      <c r="AL86" s="3"/>
      <c r="AM86" s="3"/>
      <c r="AN86" s="3"/>
      <c r="AO86" s="72"/>
      <c r="AP86" s="3"/>
      <c r="AQ86" s="3"/>
      <c r="AR86" s="3"/>
      <c r="AS86" s="3"/>
      <c r="AT86" s="72"/>
      <c r="AU86" s="72"/>
      <c r="AV86" s="72"/>
      <c r="AW86" s="3"/>
      <c r="AX86" s="3"/>
      <c r="AY86" s="3"/>
      <c r="AZ86" s="3"/>
      <c r="BA86" s="3"/>
      <c r="BB86" s="3"/>
      <c r="BC86" s="72"/>
      <c r="BD86" s="3"/>
      <c r="BE86" s="3"/>
      <c r="BG86" s="20">
        <f t="shared" si="4"/>
        <v>0</v>
      </c>
      <c r="BH86" s="20">
        <f t="shared" si="5"/>
        <v>0</v>
      </c>
    </row>
    <row r="87" spans="1:60" x14ac:dyDescent="0.2">
      <c r="A87" s="3" t="str">
        <f>IF('Service providers'!A89="Указать название точки 13", "", 'Service providers'!A89)</f>
        <v/>
      </c>
      <c r="B87" s="3"/>
      <c r="C87" s="3"/>
      <c r="D87" s="3"/>
      <c r="E87" s="3"/>
      <c r="F87" s="72"/>
      <c r="G87" s="3"/>
      <c r="H87" s="3"/>
      <c r="I87" s="3"/>
      <c r="J87" s="3"/>
      <c r="K87" s="3"/>
      <c r="L87" s="3"/>
      <c r="M87" s="72"/>
      <c r="N87" s="3"/>
      <c r="O87" s="3"/>
      <c r="P87" s="3"/>
      <c r="Q87" s="3"/>
      <c r="R87" s="3"/>
      <c r="S87" s="3"/>
      <c r="T87" s="72"/>
      <c r="U87" s="3"/>
      <c r="V87" s="3"/>
      <c r="W87" s="3"/>
      <c r="X87" s="3"/>
      <c r="Y87" s="3"/>
      <c r="Z87" s="3"/>
      <c r="AA87" s="72"/>
      <c r="AB87" s="3"/>
      <c r="AC87" s="3"/>
      <c r="AD87" s="3"/>
      <c r="AE87" s="3"/>
      <c r="AF87" s="3"/>
      <c r="AG87" s="3"/>
      <c r="AH87" s="72"/>
      <c r="AI87" s="3"/>
      <c r="AJ87" s="3"/>
      <c r="AK87" s="3"/>
      <c r="AL87" s="3"/>
      <c r="AM87" s="3"/>
      <c r="AN87" s="3"/>
      <c r="AO87" s="72"/>
      <c r="AP87" s="3"/>
      <c r="AQ87" s="3"/>
      <c r="AR87" s="3"/>
      <c r="AS87" s="3"/>
      <c r="AT87" s="72"/>
      <c r="AU87" s="72"/>
      <c r="AV87" s="72"/>
      <c r="AW87" s="3"/>
      <c r="AX87" s="3"/>
      <c r="AY87" s="3"/>
      <c r="AZ87" s="3"/>
      <c r="BA87" s="3"/>
      <c r="BB87" s="3"/>
      <c r="BC87" s="72"/>
      <c r="BD87" s="3"/>
      <c r="BE87" s="3"/>
      <c r="BG87" s="20">
        <f t="shared" si="4"/>
        <v>0</v>
      </c>
      <c r="BH87" s="20">
        <f t="shared" si="5"/>
        <v>0</v>
      </c>
    </row>
    <row r="88" spans="1:60" x14ac:dyDescent="0.2">
      <c r="A88" s="3" t="str">
        <f>IF('Service providers'!A90="Указать название точки 14", "", 'Service providers'!A90)</f>
        <v/>
      </c>
      <c r="B88" s="3"/>
      <c r="C88" s="3"/>
      <c r="D88" s="3"/>
      <c r="E88" s="3"/>
      <c r="F88" s="72"/>
      <c r="G88" s="3"/>
      <c r="H88" s="3"/>
      <c r="I88" s="3"/>
      <c r="J88" s="3"/>
      <c r="K88" s="3"/>
      <c r="L88" s="3"/>
      <c r="M88" s="72"/>
      <c r="N88" s="3"/>
      <c r="O88" s="3"/>
      <c r="P88" s="3"/>
      <c r="Q88" s="3"/>
      <c r="R88" s="3"/>
      <c r="S88" s="3"/>
      <c r="T88" s="72"/>
      <c r="U88" s="3"/>
      <c r="V88" s="3"/>
      <c r="W88" s="3"/>
      <c r="X88" s="3"/>
      <c r="Y88" s="3"/>
      <c r="Z88" s="3"/>
      <c r="AA88" s="72"/>
      <c r="AB88" s="3"/>
      <c r="AC88" s="3"/>
      <c r="AD88" s="3"/>
      <c r="AE88" s="3"/>
      <c r="AF88" s="3"/>
      <c r="AG88" s="3"/>
      <c r="AH88" s="72"/>
      <c r="AI88" s="3"/>
      <c r="AJ88" s="3"/>
      <c r="AK88" s="3"/>
      <c r="AL88" s="3"/>
      <c r="AM88" s="3"/>
      <c r="AN88" s="3"/>
      <c r="AO88" s="72"/>
      <c r="AP88" s="3"/>
      <c r="AQ88" s="3"/>
      <c r="AR88" s="3"/>
      <c r="AS88" s="3"/>
      <c r="AT88" s="72"/>
      <c r="AU88" s="72"/>
      <c r="AV88" s="72"/>
      <c r="AW88" s="3"/>
      <c r="AX88" s="3"/>
      <c r="AY88" s="3"/>
      <c r="AZ88" s="3"/>
      <c r="BA88" s="3"/>
      <c r="BB88" s="3"/>
      <c r="BC88" s="72"/>
      <c r="BD88" s="3"/>
      <c r="BE88" s="3"/>
      <c r="BG88" s="20">
        <f t="shared" si="4"/>
        <v>0</v>
      </c>
      <c r="BH88" s="20">
        <f t="shared" si="5"/>
        <v>0</v>
      </c>
    </row>
    <row r="89" spans="1:60" x14ac:dyDescent="0.2">
      <c r="A89" s="3" t="str">
        <f>IF('Service providers'!A91="Указать название точки 15", "", 'Service providers'!A91)</f>
        <v/>
      </c>
      <c r="B89" s="3"/>
      <c r="C89" s="3"/>
      <c r="D89" s="3"/>
      <c r="E89" s="3"/>
      <c r="F89" s="72"/>
      <c r="G89" s="3"/>
      <c r="H89" s="3"/>
      <c r="I89" s="3"/>
      <c r="J89" s="3"/>
      <c r="K89" s="3"/>
      <c r="L89" s="3"/>
      <c r="M89" s="72"/>
      <c r="N89" s="3"/>
      <c r="O89" s="3"/>
      <c r="P89" s="3"/>
      <c r="Q89" s="3"/>
      <c r="R89" s="3"/>
      <c r="S89" s="3"/>
      <c r="T89" s="72"/>
      <c r="U89" s="3"/>
      <c r="V89" s="3"/>
      <c r="W89" s="3"/>
      <c r="X89" s="3"/>
      <c r="Y89" s="3"/>
      <c r="Z89" s="3"/>
      <c r="AA89" s="72"/>
      <c r="AB89" s="3"/>
      <c r="AC89" s="3"/>
      <c r="AD89" s="3"/>
      <c r="AE89" s="3"/>
      <c r="AF89" s="3"/>
      <c r="AG89" s="3"/>
      <c r="AH89" s="72"/>
      <c r="AI89" s="3"/>
      <c r="AJ89" s="3"/>
      <c r="AK89" s="3"/>
      <c r="AL89" s="3"/>
      <c r="AM89" s="3"/>
      <c r="AN89" s="3"/>
      <c r="AO89" s="72"/>
      <c r="AP89" s="3"/>
      <c r="AQ89" s="3"/>
      <c r="AR89" s="3"/>
      <c r="AS89" s="3"/>
      <c r="AT89" s="72"/>
      <c r="AU89" s="72"/>
      <c r="AV89" s="72"/>
      <c r="AW89" s="3"/>
      <c r="AX89" s="3"/>
      <c r="AY89" s="3"/>
      <c r="AZ89" s="3"/>
      <c r="BA89" s="3"/>
      <c r="BB89" s="3"/>
      <c r="BC89" s="72"/>
      <c r="BD89" s="3"/>
      <c r="BE89" s="3"/>
      <c r="BG89" s="20">
        <f t="shared" si="4"/>
        <v>0</v>
      </c>
      <c r="BH89" s="20">
        <f t="shared" si="5"/>
        <v>0</v>
      </c>
    </row>
    <row r="90" spans="1:60" x14ac:dyDescent="0.2">
      <c r="A90" s="3" t="str">
        <f>IF('Service providers'!A92="Указать название точки 16", "", 'Service providers'!A92)</f>
        <v/>
      </c>
      <c r="B90" s="3"/>
      <c r="C90" s="3"/>
      <c r="D90" s="3"/>
      <c r="E90" s="3"/>
      <c r="F90" s="72"/>
      <c r="G90" s="3"/>
      <c r="H90" s="3"/>
      <c r="I90" s="3"/>
      <c r="J90" s="3"/>
      <c r="K90" s="3"/>
      <c r="L90" s="3"/>
      <c r="M90" s="72"/>
      <c r="N90" s="3"/>
      <c r="O90" s="3"/>
      <c r="P90" s="3"/>
      <c r="Q90" s="3"/>
      <c r="R90" s="3"/>
      <c r="S90" s="3"/>
      <c r="T90" s="72"/>
      <c r="U90" s="3"/>
      <c r="V90" s="3"/>
      <c r="W90" s="3"/>
      <c r="X90" s="3"/>
      <c r="Y90" s="3"/>
      <c r="Z90" s="3"/>
      <c r="AA90" s="72"/>
      <c r="AB90" s="3"/>
      <c r="AC90" s="3"/>
      <c r="AD90" s="3"/>
      <c r="AE90" s="3"/>
      <c r="AF90" s="3"/>
      <c r="AG90" s="3"/>
      <c r="AH90" s="72"/>
      <c r="AI90" s="3"/>
      <c r="AJ90" s="3"/>
      <c r="AK90" s="3"/>
      <c r="AL90" s="3"/>
      <c r="AM90" s="3"/>
      <c r="AN90" s="3"/>
      <c r="AO90" s="72"/>
      <c r="AP90" s="3"/>
      <c r="AQ90" s="3"/>
      <c r="AR90" s="3"/>
      <c r="AS90" s="3"/>
      <c r="AT90" s="72"/>
      <c r="AU90" s="72"/>
      <c r="AV90" s="72"/>
      <c r="AW90" s="3"/>
      <c r="AX90" s="3"/>
      <c r="AY90" s="3"/>
      <c r="AZ90" s="3"/>
      <c r="BA90" s="3"/>
      <c r="BB90" s="3"/>
      <c r="BC90" s="72"/>
      <c r="BD90" s="3"/>
      <c r="BE90" s="3"/>
      <c r="BG90" s="20">
        <f t="shared" si="4"/>
        <v>0</v>
      </c>
      <c r="BH90" s="20">
        <f t="shared" si="5"/>
        <v>0</v>
      </c>
    </row>
    <row r="91" spans="1:60" x14ac:dyDescent="0.2">
      <c r="A91" s="3" t="str">
        <f>IF('Service providers'!A93="Указать название точки 17", "", 'Service providers'!A93)</f>
        <v/>
      </c>
      <c r="B91" s="3"/>
      <c r="C91" s="3"/>
      <c r="D91" s="3"/>
      <c r="E91" s="3"/>
      <c r="F91" s="72"/>
      <c r="G91" s="3"/>
      <c r="H91" s="3"/>
      <c r="I91" s="3"/>
      <c r="J91" s="3"/>
      <c r="K91" s="3"/>
      <c r="L91" s="3"/>
      <c r="M91" s="72"/>
      <c r="N91" s="3"/>
      <c r="O91" s="3"/>
      <c r="P91" s="3"/>
      <c r="Q91" s="3"/>
      <c r="R91" s="3"/>
      <c r="S91" s="3"/>
      <c r="T91" s="72"/>
      <c r="U91" s="3"/>
      <c r="V91" s="3"/>
      <c r="W91" s="3"/>
      <c r="X91" s="3"/>
      <c r="Y91" s="3"/>
      <c r="Z91" s="3"/>
      <c r="AA91" s="72"/>
      <c r="AB91" s="3"/>
      <c r="AC91" s="3"/>
      <c r="AD91" s="3"/>
      <c r="AE91" s="3"/>
      <c r="AF91" s="3"/>
      <c r="AG91" s="3"/>
      <c r="AH91" s="72"/>
      <c r="AI91" s="3"/>
      <c r="AJ91" s="3"/>
      <c r="AK91" s="3"/>
      <c r="AL91" s="3"/>
      <c r="AM91" s="3"/>
      <c r="AN91" s="3"/>
      <c r="AO91" s="72"/>
      <c r="AP91" s="3"/>
      <c r="AQ91" s="3"/>
      <c r="AR91" s="3"/>
      <c r="AS91" s="3"/>
      <c r="AT91" s="72"/>
      <c r="AU91" s="72"/>
      <c r="AV91" s="72"/>
      <c r="AW91" s="3"/>
      <c r="AX91" s="3"/>
      <c r="AY91" s="3"/>
      <c r="AZ91" s="3"/>
      <c r="BA91" s="3"/>
      <c r="BB91" s="3"/>
      <c r="BC91" s="72"/>
      <c r="BD91" s="3"/>
      <c r="BE91" s="3"/>
      <c r="BG91" s="20">
        <f t="shared" si="4"/>
        <v>0</v>
      </c>
      <c r="BH91" s="20">
        <f t="shared" si="5"/>
        <v>0</v>
      </c>
    </row>
    <row r="92" spans="1:60" x14ac:dyDescent="0.2">
      <c r="A92" s="3" t="str">
        <f>IF('Service providers'!A94="Указать название точки 18", "", 'Service providers'!A94)</f>
        <v/>
      </c>
      <c r="B92" s="3"/>
      <c r="C92" s="3"/>
      <c r="D92" s="3"/>
      <c r="E92" s="3"/>
      <c r="F92" s="72"/>
      <c r="G92" s="3"/>
      <c r="H92" s="3"/>
      <c r="I92" s="3"/>
      <c r="J92" s="3"/>
      <c r="K92" s="3"/>
      <c r="L92" s="3"/>
      <c r="M92" s="72"/>
      <c r="N92" s="3"/>
      <c r="O92" s="3"/>
      <c r="P92" s="3"/>
      <c r="Q92" s="3"/>
      <c r="R92" s="3"/>
      <c r="S92" s="3"/>
      <c r="T92" s="72"/>
      <c r="U92" s="3"/>
      <c r="V92" s="3"/>
      <c r="W92" s="3"/>
      <c r="X92" s="3"/>
      <c r="Y92" s="3"/>
      <c r="Z92" s="3"/>
      <c r="AA92" s="72"/>
      <c r="AB92" s="3"/>
      <c r="AC92" s="3"/>
      <c r="AD92" s="3"/>
      <c r="AE92" s="3"/>
      <c r="AF92" s="3"/>
      <c r="AG92" s="3"/>
      <c r="AH92" s="72"/>
      <c r="AI92" s="3"/>
      <c r="AJ92" s="3"/>
      <c r="AK92" s="3"/>
      <c r="AL92" s="3"/>
      <c r="AM92" s="3"/>
      <c r="AN92" s="3"/>
      <c r="AO92" s="72"/>
      <c r="AP92" s="3"/>
      <c r="AQ92" s="3"/>
      <c r="AR92" s="3"/>
      <c r="AS92" s="3"/>
      <c r="AT92" s="72"/>
      <c r="AU92" s="72"/>
      <c r="AV92" s="72"/>
      <c r="AW92" s="3"/>
      <c r="AX92" s="3"/>
      <c r="AY92" s="3"/>
      <c r="AZ92" s="3"/>
      <c r="BA92" s="3"/>
      <c r="BB92" s="3"/>
      <c r="BC92" s="72"/>
      <c r="BD92" s="3"/>
      <c r="BE92" s="3"/>
      <c r="BG92" s="20">
        <f t="shared" si="4"/>
        <v>0</v>
      </c>
      <c r="BH92" s="20">
        <f t="shared" si="5"/>
        <v>0</v>
      </c>
    </row>
    <row r="93" spans="1:60" x14ac:dyDescent="0.2">
      <c r="A93" s="3" t="str">
        <f>IF('Service providers'!A95="Указать название точки 19", "", 'Service providers'!A95)</f>
        <v/>
      </c>
      <c r="B93" s="3"/>
      <c r="C93" s="3"/>
      <c r="D93" s="3"/>
      <c r="E93" s="3"/>
      <c r="F93" s="72"/>
      <c r="G93" s="3"/>
      <c r="H93" s="3"/>
      <c r="I93" s="3"/>
      <c r="J93" s="3"/>
      <c r="K93" s="3"/>
      <c r="L93" s="3"/>
      <c r="M93" s="72"/>
      <c r="N93" s="3"/>
      <c r="O93" s="3"/>
      <c r="P93" s="3"/>
      <c r="Q93" s="3"/>
      <c r="R93" s="3"/>
      <c r="S93" s="3"/>
      <c r="T93" s="72"/>
      <c r="U93" s="3"/>
      <c r="V93" s="3"/>
      <c r="W93" s="3"/>
      <c r="X93" s="3"/>
      <c r="Y93" s="3"/>
      <c r="Z93" s="3"/>
      <c r="AA93" s="72"/>
      <c r="AB93" s="3"/>
      <c r="AC93" s="3"/>
      <c r="AD93" s="3"/>
      <c r="AE93" s="3"/>
      <c r="AF93" s="3"/>
      <c r="AG93" s="3"/>
      <c r="AH93" s="72"/>
      <c r="AI93" s="3"/>
      <c r="AJ93" s="3"/>
      <c r="AK93" s="3"/>
      <c r="AL93" s="3"/>
      <c r="AM93" s="3"/>
      <c r="AN93" s="3"/>
      <c r="AO93" s="72"/>
      <c r="AP93" s="3"/>
      <c r="AQ93" s="3"/>
      <c r="AR93" s="3"/>
      <c r="AS93" s="3"/>
      <c r="AT93" s="72"/>
      <c r="AU93" s="72"/>
      <c r="AV93" s="72"/>
      <c r="AW93" s="3"/>
      <c r="AX93" s="3"/>
      <c r="AY93" s="3"/>
      <c r="AZ93" s="3"/>
      <c r="BA93" s="3"/>
      <c r="BB93" s="3"/>
      <c r="BC93" s="72"/>
      <c r="BD93" s="3"/>
      <c r="BE93" s="3"/>
      <c r="BG93" s="20">
        <f t="shared" si="4"/>
        <v>0</v>
      </c>
      <c r="BH93" s="20">
        <f t="shared" si="5"/>
        <v>0</v>
      </c>
    </row>
    <row r="94" spans="1:60" x14ac:dyDescent="0.2">
      <c r="A94" s="3" t="str">
        <f>IF('Service providers'!A96="Указать название точки 20", "", 'Service providers'!A96)</f>
        <v/>
      </c>
      <c r="B94" s="3"/>
      <c r="C94" s="3"/>
      <c r="D94" s="3"/>
      <c r="E94" s="3"/>
      <c r="F94" s="72"/>
      <c r="G94" s="3"/>
      <c r="H94" s="3"/>
      <c r="I94" s="3"/>
      <c r="J94" s="3"/>
      <c r="K94" s="3"/>
      <c r="L94" s="3"/>
      <c r="M94" s="72"/>
      <c r="N94" s="3"/>
      <c r="O94" s="3"/>
      <c r="P94" s="3"/>
      <c r="Q94" s="3"/>
      <c r="R94" s="3"/>
      <c r="S94" s="3"/>
      <c r="T94" s="72"/>
      <c r="U94" s="3"/>
      <c r="V94" s="3"/>
      <c r="W94" s="3"/>
      <c r="X94" s="3"/>
      <c r="Y94" s="3"/>
      <c r="Z94" s="3"/>
      <c r="AA94" s="72"/>
      <c r="AB94" s="3"/>
      <c r="AC94" s="3"/>
      <c r="AD94" s="3"/>
      <c r="AE94" s="3"/>
      <c r="AF94" s="3"/>
      <c r="AG94" s="3"/>
      <c r="AH94" s="72"/>
      <c r="AI94" s="3"/>
      <c r="AJ94" s="3"/>
      <c r="AK94" s="3"/>
      <c r="AL94" s="3"/>
      <c r="AM94" s="3"/>
      <c r="AN94" s="3"/>
      <c r="AO94" s="72"/>
      <c r="AP94" s="3"/>
      <c r="AQ94" s="3"/>
      <c r="AR94" s="3"/>
      <c r="AS94" s="3"/>
      <c r="AT94" s="72"/>
      <c r="AU94" s="72"/>
      <c r="AV94" s="72"/>
      <c r="AW94" s="3"/>
      <c r="AX94" s="3"/>
      <c r="AY94" s="3"/>
      <c r="AZ94" s="3"/>
      <c r="BA94" s="3"/>
      <c r="BB94" s="3"/>
      <c r="BC94" s="72"/>
      <c r="BD94" s="3"/>
      <c r="BE94" s="3"/>
      <c r="BG94" s="20">
        <f t="shared" si="4"/>
        <v>0</v>
      </c>
      <c r="BH94" s="20">
        <f t="shared" si="5"/>
        <v>0</v>
      </c>
    </row>
    <row r="95" spans="1:60" ht="15" x14ac:dyDescent="0.25">
      <c r="A95" s="69" t="str">
        <f>IF('Service providers'!A97="Указать название", "", 'Service providers'!A97)</f>
        <v/>
      </c>
      <c r="B95" s="70"/>
      <c r="C95" s="70"/>
      <c r="D95" s="70"/>
      <c r="E95" s="70"/>
      <c r="F95" s="71"/>
      <c r="G95" s="70"/>
      <c r="H95" s="70"/>
      <c r="I95" s="70"/>
      <c r="J95" s="71"/>
      <c r="K95" s="70"/>
      <c r="L95" s="70"/>
      <c r="M95" s="70"/>
      <c r="N95" s="70"/>
      <c r="O95" s="71"/>
      <c r="P95" s="70"/>
      <c r="Q95" s="71"/>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G95" s="20">
        <f t="shared" si="0"/>
        <v>0</v>
      </c>
      <c r="BH95" s="20">
        <f t="shared" si="1"/>
        <v>0</v>
      </c>
    </row>
    <row r="96" spans="1:60" x14ac:dyDescent="0.2">
      <c r="A96" s="3" t="str">
        <f>IF('Service providers'!A98="Указать название точки 1", "", 'Service providers'!A98)</f>
        <v/>
      </c>
      <c r="B96" s="3"/>
      <c r="C96" s="3"/>
      <c r="D96" s="3"/>
      <c r="E96" s="3"/>
      <c r="F96" s="72"/>
      <c r="G96" s="3"/>
      <c r="H96" s="3"/>
      <c r="I96" s="3"/>
      <c r="J96" s="3"/>
      <c r="K96" s="3"/>
      <c r="L96" s="3"/>
      <c r="M96" s="72"/>
      <c r="N96" s="3"/>
      <c r="O96" s="3"/>
      <c r="P96" s="3"/>
      <c r="Q96" s="3"/>
      <c r="R96" s="3"/>
      <c r="S96" s="3"/>
      <c r="T96" s="72"/>
      <c r="U96" s="3"/>
      <c r="V96" s="3"/>
      <c r="W96" s="3"/>
      <c r="X96" s="3"/>
      <c r="Y96" s="3"/>
      <c r="Z96" s="3"/>
      <c r="AA96" s="72"/>
      <c r="AB96" s="3"/>
      <c r="AC96" s="3"/>
      <c r="AD96" s="3"/>
      <c r="AE96" s="3"/>
      <c r="AF96" s="3"/>
      <c r="AG96" s="3"/>
      <c r="AH96" s="72"/>
      <c r="AI96" s="3"/>
      <c r="AJ96" s="3"/>
      <c r="AK96" s="3"/>
      <c r="AL96" s="3"/>
      <c r="AM96" s="3"/>
      <c r="AN96" s="3"/>
      <c r="AO96" s="72"/>
      <c r="AP96" s="3"/>
      <c r="AQ96" s="3"/>
      <c r="AR96" s="3"/>
      <c r="AS96" s="3"/>
      <c r="AT96" s="72"/>
      <c r="AU96" s="72"/>
      <c r="AV96" s="72"/>
      <c r="AW96" s="3"/>
      <c r="AX96" s="3"/>
      <c r="AY96" s="3"/>
      <c r="AZ96" s="3"/>
      <c r="BA96" s="3"/>
      <c r="BB96" s="3"/>
      <c r="BC96" s="72"/>
      <c r="BD96" s="3"/>
      <c r="BE96" s="3"/>
      <c r="BG96" s="20">
        <f t="shared" si="0"/>
        <v>0</v>
      </c>
      <c r="BH96" s="20">
        <f t="shared" si="1"/>
        <v>0</v>
      </c>
    </row>
    <row r="97" spans="1:60" x14ac:dyDescent="0.2">
      <c r="A97" s="3" t="str">
        <f>IF('Service providers'!A99="Указать название точки 2", "", 'Service providers'!A99)</f>
        <v/>
      </c>
      <c r="B97" s="3"/>
      <c r="C97" s="3"/>
      <c r="D97" s="3"/>
      <c r="E97" s="3"/>
      <c r="F97" s="72"/>
      <c r="G97" s="3"/>
      <c r="H97" s="3"/>
      <c r="I97" s="3"/>
      <c r="J97" s="3"/>
      <c r="K97" s="3"/>
      <c r="L97" s="3"/>
      <c r="M97" s="72"/>
      <c r="N97" s="3"/>
      <c r="O97" s="3"/>
      <c r="P97" s="3"/>
      <c r="Q97" s="3"/>
      <c r="R97" s="3"/>
      <c r="S97" s="3"/>
      <c r="T97" s="72"/>
      <c r="U97" s="3"/>
      <c r="V97" s="3"/>
      <c r="W97" s="3"/>
      <c r="X97" s="3"/>
      <c r="Y97" s="3"/>
      <c r="Z97" s="3"/>
      <c r="AA97" s="72"/>
      <c r="AB97" s="3"/>
      <c r="AC97" s="3"/>
      <c r="AD97" s="3"/>
      <c r="AE97" s="3"/>
      <c r="AF97" s="3"/>
      <c r="AG97" s="3"/>
      <c r="AH97" s="72"/>
      <c r="AI97" s="3"/>
      <c r="AJ97" s="3"/>
      <c r="AK97" s="3"/>
      <c r="AL97" s="3"/>
      <c r="AM97" s="3"/>
      <c r="AN97" s="3"/>
      <c r="AO97" s="72"/>
      <c r="AP97" s="3"/>
      <c r="AQ97" s="3"/>
      <c r="AR97" s="3"/>
      <c r="AS97" s="3"/>
      <c r="AT97" s="72"/>
      <c r="AU97" s="72"/>
      <c r="AV97" s="72"/>
      <c r="AW97" s="3"/>
      <c r="AX97" s="3"/>
      <c r="AY97" s="3"/>
      <c r="AZ97" s="3"/>
      <c r="BA97" s="3"/>
      <c r="BB97" s="3"/>
      <c r="BC97" s="72"/>
      <c r="BD97" s="3"/>
      <c r="BE97" s="3"/>
      <c r="BG97" s="20">
        <f t="shared" si="0"/>
        <v>0</v>
      </c>
      <c r="BH97" s="20">
        <f t="shared" si="1"/>
        <v>0</v>
      </c>
    </row>
    <row r="98" spans="1:60" x14ac:dyDescent="0.2">
      <c r="A98" s="3" t="str">
        <f>IF('Service providers'!A100="Указать название точки 3", "", 'Service providers'!A100)</f>
        <v/>
      </c>
      <c r="B98" s="3"/>
      <c r="C98" s="3"/>
      <c r="D98" s="3"/>
      <c r="E98" s="3"/>
      <c r="F98" s="72"/>
      <c r="G98" s="3"/>
      <c r="H98" s="3"/>
      <c r="I98" s="3"/>
      <c r="J98" s="3"/>
      <c r="K98" s="3"/>
      <c r="L98" s="3"/>
      <c r="M98" s="72"/>
      <c r="N98" s="3"/>
      <c r="O98" s="3"/>
      <c r="P98" s="3"/>
      <c r="Q98" s="3"/>
      <c r="R98" s="3"/>
      <c r="S98" s="3"/>
      <c r="T98" s="72"/>
      <c r="U98" s="3"/>
      <c r="V98" s="3"/>
      <c r="W98" s="3"/>
      <c r="X98" s="3"/>
      <c r="Y98" s="3"/>
      <c r="Z98" s="3"/>
      <c r="AA98" s="72"/>
      <c r="AB98" s="3"/>
      <c r="AC98" s="3"/>
      <c r="AD98" s="3"/>
      <c r="AE98" s="3"/>
      <c r="AF98" s="3"/>
      <c r="AG98" s="3"/>
      <c r="AH98" s="72"/>
      <c r="AI98" s="3"/>
      <c r="AJ98" s="3"/>
      <c r="AK98" s="3"/>
      <c r="AL98" s="3"/>
      <c r="AM98" s="3"/>
      <c r="AN98" s="3"/>
      <c r="AO98" s="72"/>
      <c r="AP98" s="3"/>
      <c r="AQ98" s="3"/>
      <c r="AR98" s="3"/>
      <c r="AS98" s="3"/>
      <c r="AT98" s="72"/>
      <c r="AU98" s="72"/>
      <c r="AV98" s="72"/>
      <c r="AW98" s="3"/>
      <c r="AX98" s="3"/>
      <c r="AY98" s="3"/>
      <c r="AZ98" s="3"/>
      <c r="BA98" s="3"/>
      <c r="BB98" s="3"/>
      <c r="BC98" s="72"/>
      <c r="BD98" s="3"/>
      <c r="BE98" s="3"/>
      <c r="BG98" s="20">
        <f t="shared" si="0"/>
        <v>0</v>
      </c>
      <c r="BH98" s="20">
        <f t="shared" si="1"/>
        <v>0</v>
      </c>
    </row>
    <row r="99" spans="1:60" x14ac:dyDescent="0.2">
      <c r="A99" s="3" t="str">
        <f>IF('Service providers'!A101="Указать название точки 4", "", 'Service providers'!A101)</f>
        <v/>
      </c>
      <c r="B99" s="3"/>
      <c r="C99" s="3"/>
      <c r="D99" s="3"/>
      <c r="E99" s="3"/>
      <c r="F99" s="72"/>
      <c r="G99" s="3"/>
      <c r="H99" s="3"/>
      <c r="I99" s="3"/>
      <c r="J99" s="3"/>
      <c r="K99" s="3"/>
      <c r="L99" s="3"/>
      <c r="M99" s="72"/>
      <c r="N99" s="3"/>
      <c r="O99" s="3"/>
      <c r="P99" s="3"/>
      <c r="Q99" s="3"/>
      <c r="R99" s="3"/>
      <c r="S99" s="3"/>
      <c r="T99" s="72"/>
      <c r="U99" s="3"/>
      <c r="V99" s="3"/>
      <c r="W99" s="3"/>
      <c r="X99" s="3"/>
      <c r="Y99" s="3"/>
      <c r="Z99" s="3"/>
      <c r="AA99" s="72"/>
      <c r="AB99" s="3"/>
      <c r="AC99" s="3"/>
      <c r="AD99" s="3"/>
      <c r="AE99" s="3"/>
      <c r="AF99" s="3"/>
      <c r="AG99" s="3"/>
      <c r="AH99" s="72"/>
      <c r="AI99" s="3"/>
      <c r="AJ99" s="3"/>
      <c r="AK99" s="3"/>
      <c r="AL99" s="3"/>
      <c r="AM99" s="3"/>
      <c r="AN99" s="3"/>
      <c r="AO99" s="72"/>
      <c r="AP99" s="3"/>
      <c r="AQ99" s="3"/>
      <c r="AR99" s="3"/>
      <c r="AS99" s="3"/>
      <c r="AT99" s="72"/>
      <c r="AU99" s="72"/>
      <c r="AV99" s="72"/>
      <c r="AW99" s="3"/>
      <c r="AX99" s="3"/>
      <c r="AY99" s="3"/>
      <c r="AZ99" s="3"/>
      <c r="BA99" s="3"/>
      <c r="BB99" s="3"/>
      <c r="BC99" s="72"/>
      <c r="BD99" s="3"/>
      <c r="BE99" s="3"/>
      <c r="BG99" s="20">
        <f t="shared" si="0"/>
        <v>0</v>
      </c>
      <c r="BH99" s="20">
        <f t="shared" si="1"/>
        <v>0</v>
      </c>
    </row>
    <row r="100" spans="1:60" x14ac:dyDescent="0.2">
      <c r="A100" s="3" t="str">
        <f>IF('Service providers'!A102="Указать название точки 5", "", 'Service providers'!A102)</f>
        <v/>
      </c>
      <c r="B100" s="3"/>
      <c r="C100" s="3"/>
      <c r="D100" s="3"/>
      <c r="E100" s="3"/>
      <c r="F100" s="72"/>
      <c r="G100" s="3"/>
      <c r="H100" s="3"/>
      <c r="I100" s="3"/>
      <c r="J100" s="3"/>
      <c r="K100" s="3"/>
      <c r="L100" s="3"/>
      <c r="M100" s="72"/>
      <c r="N100" s="3"/>
      <c r="O100" s="3"/>
      <c r="P100" s="3"/>
      <c r="Q100" s="3"/>
      <c r="R100" s="3"/>
      <c r="S100" s="3"/>
      <c r="T100" s="72"/>
      <c r="U100" s="3"/>
      <c r="V100" s="3"/>
      <c r="W100" s="3"/>
      <c r="X100" s="3"/>
      <c r="Y100" s="3"/>
      <c r="Z100" s="3"/>
      <c r="AA100" s="72"/>
      <c r="AB100" s="3"/>
      <c r="AC100" s="3"/>
      <c r="AD100" s="3"/>
      <c r="AE100" s="3"/>
      <c r="AF100" s="3"/>
      <c r="AG100" s="3"/>
      <c r="AH100" s="72"/>
      <c r="AI100" s="3"/>
      <c r="AJ100" s="3"/>
      <c r="AK100" s="3"/>
      <c r="AL100" s="3"/>
      <c r="AM100" s="3"/>
      <c r="AN100" s="3"/>
      <c r="AO100" s="72"/>
      <c r="AP100" s="3"/>
      <c r="AQ100" s="3"/>
      <c r="AR100" s="3"/>
      <c r="AS100" s="3"/>
      <c r="AT100" s="72"/>
      <c r="AU100" s="72"/>
      <c r="AV100" s="72"/>
      <c r="AW100" s="3"/>
      <c r="AX100" s="3"/>
      <c r="AY100" s="3"/>
      <c r="AZ100" s="3"/>
      <c r="BA100" s="3"/>
      <c r="BB100" s="3"/>
      <c r="BC100" s="72"/>
      <c r="BD100" s="3"/>
      <c r="BE100" s="3"/>
      <c r="BG100" s="20">
        <f t="shared" si="0"/>
        <v>0</v>
      </c>
      <c r="BH100" s="20">
        <f t="shared" si="1"/>
        <v>0</v>
      </c>
    </row>
    <row r="101" spans="1:60" x14ac:dyDescent="0.2">
      <c r="A101" s="3" t="str">
        <f>IF('Service providers'!A103="Указать название точки 6", "", 'Service providers'!A103)</f>
        <v/>
      </c>
      <c r="B101" s="3"/>
      <c r="C101" s="3"/>
      <c r="D101" s="3"/>
      <c r="E101" s="3"/>
      <c r="F101" s="72"/>
      <c r="G101" s="3"/>
      <c r="H101" s="3"/>
      <c r="I101" s="3"/>
      <c r="J101" s="3"/>
      <c r="K101" s="3"/>
      <c r="L101" s="3"/>
      <c r="M101" s="72"/>
      <c r="N101" s="3"/>
      <c r="O101" s="3"/>
      <c r="P101" s="3"/>
      <c r="Q101" s="3"/>
      <c r="R101" s="3"/>
      <c r="S101" s="3"/>
      <c r="T101" s="72"/>
      <c r="U101" s="3"/>
      <c r="V101" s="3"/>
      <c r="W101" s="3"/>
      <c r="X101" s="3"/>
      <c r="Y101" s="3"/>
      <c r="Z101" s="3"/>
      <c r="AA101" s="72"/>
      <c r="AB101" s="3"/>
      <c r="AC101" s="3"/>
      <c r="AD101" s="3"/>
      <c r="AE101" s="3"/>
      <c r="AF101" s="3"/>
      <c r="AG101" s="3"/>
      <c r="AH101" s="72"/>
      <c r="AI101" s="3"/>
      <c r="AJ101" s="3"/>
      <c r="AK101" s="3"/>
      <c r="AL101" s="3"/>
      <c r="AM101" s="3"/>
      <c r="AN101" s="3"/>
      <c r="AO101" s="72"/>
      <c r="AP101" s="3"/>
      <c r="AQ101" s="3"/>
      <c r="AR101" s="3"/>
      <c r="AS101" s="3"/>
      <c r="AT101" s="72"/>
      <c r="AU101" s="72"/>
      <c r="AV101" s="72"/>
      <c r="AW101" s="3"/>
      <c r="AX101" s="3"/>
      <c r="AY101" s="3"/>
      <c r="AZ101" s="3"/>
      <c r="BA101" s="3"/>
      <c r="BB101" s="3"/>
      <c r="BC101" s="72"/>
      <c r="BD101" s="3"/>
      <c r="BE101" s="3"/>
      <c r="BG101" s="20">
        <f t="shared" si="0"/>
        <v>0</v>
      </c>
      <c r="BH101" s="20">
        <f t="shared" si="1"/>
        <v>0</v>
      </c>
    </row>
    <row r="102" spans="1:60" x14ac:dyDescent="0.2">
      <c r="A102" s="3" t="str">
        <f>IF('Service providers'!A104="Указать название точки 7", "", 'Service providers'!A104)</f>
        <v/>
      </c>
      <c r="B102" s="3"/>
      <c r="C102" s="3"/>
      <c r="D102" s="3"/>
      <c r="E102" s="3"/>
      <c r="F102" s="72"/>
      <c r="G102" s="3"/>
      <c r="H102" s="3"/>
      <c r="I102" s="3"/>
      <c r="J102" s="3"/>
      <c r="K102" s="3"/>
      <c r="L102" s="3"/>
      <c r="M102" s="72"/>
      <c r="N102" s="3"/>
      <c r="O102" s="3"/>
      <c r="P102" s="3"/>
      <c r="Q102" s="3"/>
      <c r="R102" s="3"/>
      <c r="S102" s="3"/>
      <c r="T102" s="72"/>
      <c r="U102" s="3"/>
      <c r="V102" s="3"/>
      <c r="W102" s="3"/>
      <c r="X102" s="3"/>
      <c r="Y102" s="3"/>
      <c r="Z102" s="3"/>
      <c r="AA102" s="72"/>
      <c r="AB102" s="3"/>
      <c r="AC102" s="3"/>
      <c r="AD102" s="3"/>
      <c r="AE102" s="3"/>
      <c r="AF102" s="3"/>
      <c r="AG102" s="3"/>
      <c r="AH102" s="72"/>
      <c r="AI102" s="3"/>
      <c r="AJ102" s="3"/>
      <c r="AK102" s="3"/>
      <c r="AL102" s="3"/>
      <c r="AM102" s="3"/>
      <c r="AN102" s="3"/>
      <c r="AO102" s="72"/>
      <c r="AP102" s="3"/>
      <c r="AQ102" s="3"/>
      <c r="AR102" s="3"/>
      <c r="AS102" s="3"/>
      <c r="AT102" s="72"/>
      <c r="AU102" s="72"/>
      <c r="AV102" s="72"/>
      <c r="AW102" s="3"/>
      <c r="AX102" s="3"/>
      <c r="AY102" s="3"/>
      <c r="AZ102" s="3"/>
      <c r="BA102" s="3"/>
      <c r="BB102" s="3"/>
      <c r="BC102" s="72"/>
      <c r="BD102" s="3"/>
      <c r="BE102" s="3"/>
      <c r="BG102" s="20">
        <f t="shared" si="0"/>
        <v>0</v>
      </c>
      <c r="BH102" s="20">
        <f t="shared" si="1"/>
        <v>0</v>
      </c>
    </row>
    <row r="103" spans="1:60" x14ac:dyDescent="0.2">
      <c r="A103" s="3" t="str">
        <f>IF('Service providers'!A105="Указать название точки 8", "", 'Service providers'!A105)</f>
        <v/>
      </c>
      <c r="B103" s="3"/>
      <c r="C103" s="3"/>
      <c r="D103" s="3"/>
      <c r="E103" s="3"/>
      <c r="F103" s="72"/>
      <c r="G103" s="3"/>
      <c r="H103" s="3"/>
      <c r="I103" s="3"/>
      <c r="J103" s="3"/>
      <c r="K103" s="3"/>
      <c r="L103" s="3"/>
      <c r="M103" s="72"/>
      <c r="N103" s="3"/>
      <c r="O103" s="3"/>
      <c r="P103" s="3"/>
      <c r="Q103" s="3"/>
      <c r="R103" s="3"/>
      <c r="S103" s="3"/>
      <c r="T103" s="72"/>
      <c r="U103" s="3"/>
      <c r="V103" s="3"/>
      <c r="W103" s="3"/>
      <c r="X103" s="3"/>
      <c r="Y103" s="3"/>
      <c r="Z103" s="3"/>
      <c r="AA103" s="72"/>
      <c r="AB103" s="3"/>
      <c r="AC103" s="3"/>
      <c r="AD103" s="3"/>
      <c r="AE103" s="3"/>
      <c r="AF103" s="3"/>
      <c r="AG103" s="3"/>
      <c r="AH103" s="72"/>
      <c r="AI103" s="3"/>
      <c r="AJ103" s="3"/>
      <c r="AK103" s="3"/>
      <c r="AL103" s="3"/>
      <c r="AM103" s="3"/>
      <c r="AN103" s="3"/>
      <c r="AO103" s="72"/>
      <c r="AP103" s="3"/>
      <c r="AQ103" s="3"/>
      <c r="AR103" s="3"/>
      <c r="AS103" s="3"/>
      <c r="AT103" s="72"/>
      <c r="AU103" s="72"/>
      <c r="AV103" s="72"/>
      <c r="AW103" s="3"/>
      <c r="AX103" s="3"/>
      <c r="AY103" s="3"/>
      <c r="AZ103" s="3"/>
      <c r="BA103" s="3"/>
      <c r="BB103" s="3"/>
      <c r="BC103" s="72"/>
      <c r="BD103" s="3"/>
      <c r="BE103" s="3"/>
      <c r="BG103" s="20">
        <f t="shared" si="0"/>
        <v>0</v>
      </c>
      <c r="BH103" s="20">
        <f t="shared" si="1"/>
        <v>0</v>
      </c>
    </row>
    <row r="104" spans="1:60" x14ac:dyDescent="0.2">
      <c r="A104" s="3" t="str">
        <f>IF('Service providers'!A106="Указать название точки 9", "", 'Service providers'!A106)</f>
        <v/>
      </c>
      <c r="B104" s="3"/>
      <c r="C104" s="3"/>
      <c r="D104" s="3"/>
      <c r="E104" s="3"/>
      <c r="F104" s="72"/>
      <c r="G104" s="3"/>
      <c r="H104" s="3"/>
      <c r="I104" s="3"/>
      <c r="J104" s="3"/>
      <c r="K104" s="3"/>
      <c r="L104" s="3"/>
      <c r="M104" s="72"/>
      <c r="N104" s="3"/>
      <c r="O104" s="3"/>
      <c r="P104" s="3"/>
      <c r="Q104" s="3"/>
      <c r="R104" s="3"/>
      <c r="S104" s="3"/>
      <c r="T104" s="72"/>
      <c r="U104" s="3"/>
      <c r="V104" s="3"/>
      <c r="W104" s="3"/>
      <c r="X104" s="3"/>
      <c r="Y104" s="3"/>
      <c r="Z104" s="3"/>
      <c r="AA104" s="72"/>
      <c r="AB104" s="3"/>
      <c r="AC104" s="3"/>
      <c r="AD104" s="3"/>
      <c r="AE104" s="3"/>
      <c r="AF104" s="3"/>
      <c r="AG104" s="3"/>
      <c r="AH104" s="72"/>
      <c r="AI104" s="3"/>
      <c r="AJ104" s="3"/>
      <c r="AK104" s="3"/>
      <c r="AL104" s="3"/>
      <c r="AM104" s="3"/>
      <c r="AN104" s="3"/>
      <c r="AO104" s="72"/>
      <c r="AP104" s="3"/>
      <c r="AQ104" s="3"/>
      <c r="AR104" s="3"/>
      <c r="AS104" s="3"/>
      <c r="AT104" s="72"/>
      <c r="AU104" s="72"/>
      <c r="AV104" s="72"/>
      <c r="AW104" s="3"/>
      <c r="AX104" s="3"/>
      <c r="AY104" s="3"/>
      <c r="AZ104" s="3"/>
      <c r="BA104" s="3"/>
      <c r="BB104" s="3"/>
      <c r="BC104" s="72"/>
      <c r="BD104" s="3"/>
      <c r="BE104" s="3"/>
      <c r="BG104" s="20">
        <f t="shared" si="0"/>
        <v>0</v>
      </c>
      <c r="BH104" s="20">
        <f t="shared" si="1"/>
        <v>0</v>
      </c>
    </row>
    <row r="105" spans="1:60" x14ac:dyDescent="0.2">
      <c r="A105" s="3" t="str">
        <f>IF('Service providers'!A107="Указать название точки 10", "", 'Service providers'!A107)</f>
        <v/>
      </c>
      <c r="B105" s="3"/>
      <c r="C105" s="3"/>
      <c r="D105" s="3"/>
      <c r="E105" s="3"/>
      <c r="F105" s="72"/>
      <c r="G105" s="3"/>
      <c r="H105" s="3"/>
      <c r="I105" s="3"/>
      <c r="J105" s="3"/>
      <c r="K105" s="3"/>
      <c r="L105" s="3"/>
      <c r="M105" s="72"/>
      <c r="N105" s="3"/>
      <c r="O105" s="3"/>
      <c r="P105" s="3"/>
      <c r="Q105" s="3"/>
      <c r="R105" s="3"/>
      <c r="S105" s="3"/>
      <c r="T105" s="72"/>
      <c r="U105" s="3"/>
      <c r="V105" s="3"/>
      <c r="W105" s="3"/>
      <c r="X105" s="3"/>
      <c r="Y105" s="3"/>
      <c r="Z105" s="3"/>
      <c r="AA105" s="72"/>
      <c r="AB105" s="3"/>
      <c r="AC105" s="3"/>
      <c r="AD105" s="3"/>
      <c r="AE105" s="3"/>
      <c r="AF105" s="3"/>
      <c r="AG105" s="3"/>
      <c r="AH105" s="72"/>
      <c r="AI105" s="3"/>
      <c r="AJ105" s="3"/>
      <c r="AK105" s="3"/>
      <c r="AL105" s="3"/>
      <c r="AM105" s="3"/>
      <c r="AN105" s="3"/>
      <c r="AO105" s="72"/>
      <c r="AP105" s="3"/>
      <c r="AQ105" s="3"/>
      <c r="AR105" s="3"/>
      <c r="AS105" s="3"/>
      <c r="AT105" s="72"/>
      <c r="AU105" s="72"/>
      <c r="AV105" s="72"/>
      <c r="AW105" s="3"/>
      <c r="AX105" s="3"/>
      <c r="AY105" s="3"/>
      <c r="AZ105" s="3"/>
      <c r="BA105" s="3"/>
      <c r="BB105" s="3"/>
      <c r="BC105" s="72"/>
      <c r="BD105" s="3"/>
      <c r="BE105" s="3"/>
      <c r="BG105" s="20">
        <f t="shared" si="0"/>
        <v>0</v>
      </c>
      <c r="BH105" s="20">
        <f t="shared" si="1"/>
        <v>0</v>
      </c>
    </row>
    <row r="106" spans="1:60" x14ac:dyDescent="0.2">
      <c r="A106" s="3" t="str">
        <f>IF('Service providers'!A108="Указать название точки 11", "", 'Service providers'!A108)</f>
        <v/>
      </c>
      <c r="B106" s="3"/>
      <c r="C106" s="3"/>
      <c r="D106" s="3"/>
      <c r="E106" s="3"/>
      <c r="F106" s="72"/>
      <c r="G106" s="3"/>
      <c r="H106" s="3"/>
      <c r="I106" s="3"/>
      <c r="J106" s="3"/>
      <c r="K106" s="3"/>
      <c r="L106" s="3"/>
      <c r="M106" s="72"/>
      <c r="N106" s="3"/>
      <c r="O106" s="3"/>
      <c r="P106" s="3"/>
      <c r="Q106" s="3"/>
      <c r="R106" s="3"/>
      <c r="S106" s="3"/>
      <c r="T106" s="72"/>
      <c r="U106" s="3"/>
      <c r="V106" s="3"/>
      <c r="W106" s="3"/>
      <c r="X106" s="3"/>
      <c r="Y106" s="3"/>
      <c r="Z106" s="3"/>
      <c r="AA106" s="72"/>
      <c r="AB106" s="3"/>
      <c r="AC106" s="3"/>
      <c r="AD106" s="3"/>
      <c r="AE106" s="3"/>
      <c r="AF106" s="3"/>
      <c r="AG106" s="3"/>
      <c r="AH106" s="72"/>
      <c r="AI106" s="3"/>
      <c r="AJ106" s="3"/>
      <c r="AK106" s="3"/>
      <c r="AL106" s="3"/>
      <c r="AM106" s="3"/>
      <c r="AN106" s="3"/>
      <c r="AO106" s="72"/>
      <c r="AP106" s="3"/>
      <c r="AQ106" s="3"/>
      <c r="AR106" s="3"/>
      <c r="AS106" s="3"/>
      <c r="AT106" s="72"/>
      <c r="AU106" s="72"/>
      <c r="AV106" s="72"/>
      <c r="AW106" s="3"/>
      <c r="AX106" s="3"/>
      <c r="AY106" s="3"/>
      <c r="AZ106" s="3"/>
      <c r="BA106" s="3"/>
      <c r="BB106" s="3"/>
      <c r="BC106" s="72"/>
      <c r="BD106" s="3"/>
      <c r="BE106" s="3"/>
      <c r="BG106" s="20">
        <f t="shared" si="0"/>
        <v>0</v>
      </c>
      <c r="BH106" s="20">
        <f t="shared" si="1"/>
        <v>0</v>
      </c>
    </row>
    <row r="107" spans="1:60" x14ac:dyDescent="0.2">
      <c r="A107" s="3" t="str">
        <f>IF('Service providers'!A109="Указать название точки 12", "", 'Service providers'!A109)</f>
        <v/>
      </c>
      <c r="B107" s="3"/>
      <c r="C107" s="3"/>
      <c r="D107" s="3"/>
      <c r="E107" s="3"/>
      <c r="F107" s="72"/>
      <c r="G107" s="3"/>
      <c r="H107" s="3"/>
      <c r="I107" s="3"/>
      <c r="J107" s="3"/>
      <c r="K107" s="3"/>
      <c r="L107" s="3"/>
      <c r="M107" s="72"/>
      <c r="N107" s="3"/>
      <c r="O107" s="3"/>
      <c r="P107" s="3"/>
      <c r="Q107" s="3"/>
      <c r="R107" s="3"/>
      <c r="S107" s="3"/>
      <c r="T107" s="72"/>
      <c r="U107" s="3"/>
      <c r="V107" s="3"/>
      <c r="W107" s="3"/>
      <c r="X107" s="3"/>
      <c r="Y107" s="3"/>
      <c r="Z107" s="3"/>
      <c r="AA107" s="72"/>
      <c r="AB107" s="3"/>
      <c r="AC107" s="3"/>
      <c r="AD107" s="3"/>
      <c r="AE107" s="3"/>
      <c r="AF107" s="3"/>
      <c r="AG107" s="3"/>
      <c r="AH107" s="72"/>
      <c r="AI107" s="3"/>
      <c r="AJ107" s="3"/>
      <c r="AK107" s="3"/>
      <c r="AL107" s="3"/>
      <c r="AM107" s="3"/>
      <c r="AN107" s="3"/>
      <c r="AO107" s="72"/>
      <c r="AP107" s="3"/>
      <c r="AQ107" s="3"/>
      <c r="AR107" s="3"/>
      <c r="AS107" s="3"/>
      <c r="AT107" s="72"/>
      <c r="AU107" s="72"/>
      <c r="AV107" s="72"/>
      <c r="AW107" s="3"/>
      <c r="AX107" s="3"/>
      <c r="AY107" s="3"/>
      <c r="AZ107" s="3"/>
      <c r="BA107" s="3"/>
      <c r="BB107" s="3"/>
      <c r="BC107" s="72"/>
      <c r="BD107" s="3"/>
      <c r="BE107" s="3"/>
      <c r="BG107" s="20">
        <f t="shared" si="0"/>
        <v>0</v>
      </c>
      <c r="BH107" s="20">
        <f t="shared" si="1"/>
        <v>0</v>
      </c>
    </row>
    <row r="108" spans="1:60" x14ac:dyDescent="0.2">
      <c r="A108" s="3" t="str">
        <f>IF('Service providers'!A110="Указать название точки 13", "", 'Service providers'!A110)</f>
        <v/>
      </c>
      <c r="B108" s="3"/>
      <c r="C108" s="3"/>
      <c r="D108" s="3"/>
      <c r="E108" s="3"/>
      <c r="F108" s="72"/>
      <c r="G108" s="3"/>
      <c r="H108" s="3"/>
      <c r="I108" s="3"/>
      <c r="J108" s="3"/>
      <c r="K108" s="3"/>
      <c r="L108" s="3"/>
      <c r="M108" s="72"/>
      <c r="N108" s="3"/>
      <c r="O108" s="3"/>
      <c r="P108" s="3"/>
      <c r="Q108" s="3"/>
      <c r="R108" s="3"/>
      <c r="S108" s="3"/>
      <c r="T108" s="72"/>
      <c r="U108" s="3"/>
      <c r="V108" s="3"/>
      <c r="W108" s="3"/>
      <c r="X108" s="3"/>
      <c r="Y108" s="3"/>
      <c r="Z108" s="3"/>
      <c r="AA108" s="72"/>
      <c r="AB108" s="3"/>
      <c r="AC108" s="3"/>
      <c r="AD108" s="3"/>
      <c r="AE108" s="3"/>
      <c r="AF108" s="3"/>
      <c r="AG108" s="3"/>
      <c r="AH108" s="72"/>
      <c r="AI108" s="3"/>
      <c r="AJ108" s="3"/>
      <c r="AK108" s="3"/>
      <c r="AL108" s="3"/>
      <c r="AM108" s="3"/>
      <c r="AN108" s="3"/>
      <c r="AO108" s="72"/>
      <c r="AP108" s="3"/>
      <c r="AQ108" s="3"/>
      <c r="AR108" s="3"/>
      <c r="AS108" s="3"/>
      <c r="AT108" s="72"/>
      <c r="AU108" s="72"/>
      <c r="AV108" s="72"/>
      <c r="AW108" s="3"/>
      <c r="AX108" s="3"/>
      <c r="AY108" s="3"/>
      <c r="AZ108" s="3"/>
      <c r="BA108" s="3"/>
      <c r="BB108" s="3"/>
      <c r="BC108" s="72"/>
      <c r="BD108" s="3"/>
      <c r="BE108" s="3"/>
      <c r="BG108" s="20">
        <f t="shared" si="0"/>
        <v>0</v>
      </c>
      <c r="BH108" s="20">
        <f t="shared" si="1"/>
        <v>0</v>
      </c>
    </row>
    <row r="109" spans="1:60" x14ac:dyDescent="0.2">
      <c r="A109" s="3" t="str">
        <f>IF('Service providers'!A111="Указать название точки 14", "", 'Service providers'!A111)</f>
        <v/>
      </c>
      <c r="B109" s="3"/>
      <c r="C109" s="3"/>
      <c r="D109" s="3"/>
      <c r="E109" s="3"/>
      <c r="F109" s="72"/>
      <c r="G109" s="3"/>
      <c r="H109" s="3"/>
      <c r="I109" s="3"/>
      <c r="J109" s="3"/>
      <c r="K109" s="3"/>
      <c r="L109" s="3"/>
      <c r="M109" s="72"/>
      <c r="N109" s="3"/>
      <c r="O109" s="3"/>
      <c r="P109" s="3"/>
      <c r="Q109" s="3"/>
      <c r="R109" s="3"/>
      <c r="S109" s="3"/>
      <c r="T109" s="72"/>
      <c r="U109" s="3"/>
      <c r="V109" s="3"/>
      <c r="W109" s="3"/>
      <c r="X109" s="3"/>
      <c r="Y109" s="3"/>
      <c r="Z109" s="3"/>
      <c r="AA109" s="72"/>
      <c r="AB109" s="3"/>
      <c r="AC109" s="3"/>
      <c r="AD109" s="3"/>
      <c r="AE109" s="3"/>
      <c r="AF109" s="3"/>
      <c r="AG109" s="3"/>
      <c r="AH109" s="72"/>
      <c r="AI109" s="3"/>
      <c r="AJ109" s="3"/>
      <c r="AK109" s="3"/>
      <c r="AL109" s="3"/>
      <c r="AM109" s="3"/>
      <c r="AN109" s="3"/>
      <c r="AO109" s="72"/>
      <c r="AP109" s="3"/>
      <c r="AQ109" s="3"/>
      <c r="AR109" s="3"/>
      <c r="AS109" s="3"/>
      <c r="AT109" s="72"/>
      <c r="AU109" s="72"/>
      <c r="AV109" s="72"/>
      <c r="AW109" s="3"/>
      <c r="AX109" s="3"/>
      <c r="AY109" s="3"/>
      <c r="AZ109" s="3"/>
      <c r="BA109" s="3"/>
      <c r="BB109" s="3"/>
      <c r="BC109" s="72"/>
      <c r="BD109" s="3"/>
      <c r="BE109" s="3"/>
      <c r="BG109" s="20">
        <f t="shared" si="0"/>
        <v>0</v>
      </c>
      <c r="BH109" s="20">
        <f t="shared" si="1"/>
        <v>0</v>
      </c>
    </row>
    <row r="110" spans="1:60" x14ac:dyDescent="0.2">
      <c r="A110" s="3" t="str">
        <f>IF('Service providers'!A112="Указать название точки 15", "", 'Service providers'!A112)</f>
        <v/>
      </c>
      <c r="B110" s="3"/>
      <c r="C110" s="3"/>
      <c r="D110" s="3"/>
      <c r="E110" s="3"/>
      <c r="F110" s="72"/>
      <c r="G110" s="3"/>
      <c r="H110" s="3"/>
      <c r="I110" s="3"/>
      <c r="J110" s="3"/>
      <c r="K110" s="3"/>
      <c r="L110" s="3"/>
      <c r="M110" s="72"/>
      <c r="N110" s="3"/>
      <c r="O110" s="3"/>
      <c r="P110" s="3"/>
      <c r="Q110" s="3"/>
      <c r="R110" s="3"/>
      <c r="S110" s="3"/>
      <c r="T110" s="72"/>
      <c r="U110" s="3"/>
      <c r="V110" s="3"/>
      <c r="W110" s="3"/>
      <c r="X110" s="3"/>
      <c r="Y110" s="3"/>
      <c r="Z110" s="3"/>
      <c r="AA110" s="72"/>
      <c r="AB110" s="3"/>
      <c r="AC110" s="3"/>
      <c r="AD110" s="3"/>
      <c r="AE110" s="3"/>
      <c r="AF110" s="3"/>
      <c r="AG110" s="3"/>
      <c r="AH110" s="72"/>
      <c r="AI110" s="3"/>
      <c r="AJ110" s="3"/>
      <c r="AK110" s="3"/>
      <c r="AL110" s="3"/>
      <c r="AM110" s="3"/>
      <c r="AN110" s="3"/>
      <c r="AO110" s="72"/>
      <c r="AP110" s="3"/>
      <c r="AQ110" s="3"/>
      <c r="AR110" s="3"/>
      <c r="AS110" s="3"/>
      <c r="AT110" s="72"/>
      <c r="AU110" s="72"/>
      <c r="AV110" s="72"/>
      <c r="AW110" s="3"/>
      <c r="AX110" s="3"/>
      <c r="AY110" s="3"/>
      <c r="AZ110" s="3"/>
      <c r="BA110" s="3"/>
      <c r="BB110" s="3"/>
      <c r="BC110" s="72"/>
      <c r="BD110" s="3"/>
      <c r="BE110" s="3"/>
      <c r="BG110" s="20">
        <f t="shared" si="0"/>
        <v>0</v>
      </c>
      <c r="BH110" s="20">
        <f t="shared" si="1"/>
        <v>0</v>
      </c>
    </row>
    <row r="111" spans="1:60" x14ac:dyDescent="0.2">
      <c r="A111" s="3" t="str">
        <f>IF('Service providers'!A113="Указать название точки 16", "", 'Service providers'!A113)</f>
        <v/>
      </c>
      <c r="B111" s="3"/>
      <c r="C111" s="3"/>
      <c r="D111" s="3"/>
      <c r="E111" s="3"/>
      <c r="F111" s="72"/>
      <c r="G111" s="3"/>
      <c r="H111" s="3"/>
      <c r="I111" s="3"/>
      <c r="J111" s="3"/>
      <c r="K111" s="3"/>
      <c r="L111" s="3"/>
      <c r="M111" s="72"/>
      <c r="N111" s="3"/>
      <c r="O111" s="3"/>
      <c r="P111" s="3"/>
      <c r="Q111" s="3"/>
      <c r="R111" s="3"/>
      <c r="S111" s="3"/>
      <c r="T111" s="72"/>
      <c r="U111" s="3"/>
      <c r="V111" s="3"/>
      <c r="W111" s="3"/>
      <c r="X111" s="3"/>
      <c r="Y111" s="3"/>
      <c r="Z111" s="3"/>
      <c r="AA111" s="72"/>
      <c r="AB111" s="3"/>
      <c r="AC111" s="3"/>
      <c r="AD111" s="3"/>
      <c r="AE111" s="3"/>
      <c r="AF111" s="3"/>
      <c r="AG111" s="3"/>
      <c r="AH111" s="72"/>
      <c r="AI111" s="3"/>
      <c r="AJ111" s="3"/>
      <c r="AK111" s="3"/>
      <c r="AL111" s="3"/>
      <c r="AM111" s="3"/>
      <c r="AN111" s="3"/>
      <c r="AO111" s="72"/>
      <c r="AP111" s="3"/>
      <c r="AQ111" s="3"/>
      <c r="AR111" s="3"/>
      <c r="AS111" s="3"/>
      <c r="AT111" s="72"/>
      <c r="AU111" s="72"/>
      <c r="AV111" s="72"/>
      <c r="AW111" s="3"/>
      <c r="AX111" s="3"/>
      <c r="AY111" s="3"/>
      <c r="AZ111" s="3"/>
      <c r="BA111" s="3"/>
      <c r="BB111" s="3"/>
      <c r="BC111" s="72"/>
      <c r="BD111" s="3"/>
      <c r="BE111" s="3"/>
      <c r="BG111" s="20">
        <f t="shared" si="0"/>
        <v>0</v>
      </c>
      <c r="BH111" s="20">
        <f t="shared" si="1"/>
        <v>0</v>
      </c>
    </row>
    <row r="112" spans="1:60" x14ac:dyDescent="0.2">
      <c r="A112" s="3" t="str">
        <f>IF('Service providers'!A114="Указать название точки 17", "", 'Service providers'!A114)</f>
        <v/>
      </c>
      <c r="B112" s="3"/>
      <c r="C112" s="3"/>
      <c r="D112" s="3"/>
      <c r="E112" s="3"/>
      <c r="F112" s="72"/>
      <c r="G112" s="3"/>
      <c r="H112" s="3"/>
      <c r="I112" s="3"/>
      <c r="J112" s="3"/>
      <c r="K112" s="3"/>
      <c r="L112" s="3"/>
      <c r="M112" s="72"/>
      <c r="N112" s="3"/>
      <c r="O112" s="3"/>
      <c r="P112" s="3"/>
      <c r="Q112" s="3"/>
      <c r="R112" s="3"/>
      <c r="S112" s="3"/>
      <c r="T112" s="72"/>
      <c r="U112" s="3"/>
      <c r="V112" s="3"/>
      <c r="W112" s="3"/>
      <c r="X112" s="3"/>
      <c r="Y112" s="3"/>
      <c r="Z112" s="3"/>
      <c r="AA112" s="72"/>
      <c r="AB112" s="3"/>
      <c r="AC112" s="3"/>
      <c r="AD112" s="3"/>
      <c r="AE112" s="3"/>
      <c r="AF112" s="3"/>
      <c r="AG112" s="3"/>
      <c r="AH112" s="72"/>
      <c r="AI112" s="3"/>
      <c r="AJ112" s="3"/>
      <c r="AK112" s="3"/>
      <c r="AL112" s="3"/>
      <c r="AM112" s="3"/>
      <c r="AN112" s="3"/>
      <c r="AO112" s="72"/>
      <c r="AP112" s="3"/>
      <c r="AQ112" s="3"/>
      <c r="AR112" s="3"/>
      <c r="AS112" s="3"/>
      <c r="AT112" s="72"/>
      <c r="AU112" s="72"/>
      <c r="AV112" s="72"/>
      <c r="AW112" s="3"/>
      <c r="AX112" s="3"/>
      <c r="AY112" s="3"/>
      <c r="AZ112" s="3"/>
      <c r="BA112" s="3"/>
      <c r="BB112" s="3"/>
      <c r="BC112" s="72"/>
      <c r="BD112" s="3"/>
      <c r="BE112" s="3"/>
      <c r="BG112" s="20">
        <f t="shared" si="0"/>
        <v>0</v>
      </c>
      <c r="BH112" s="20">
        <f t="shared" si="1"/>
        <v>0</v>
      </c>
    </row>
    <row r="113" spans="1:60" x14ac:dyDescent="0.2">
      <c r="A113" s="3" t="str">
        <f>IF('Service providers'!A115="Указать название точки 18", "", 'Service providers'!A115)</f>
        <v/>
      </c>
      <c r="B113" s="3"/>
      <c r="C113" s="3"/>
      <c r="D113" s="3"/>
      <c r="E113" s="3"/>
      <c r="F113" s="72"/>
      <c r="G113" s="3"/>
      <c r="H113" s="3"/>
      <c r="I113" s="3"/>
      <c r="J113" s="3"/>
      <c r="K113" s="3"/>
      <c r="L113" s="3"/>
      <c r="M113" s="72"/>
      <c r="N113" s="3"/>
      <c r="O113" s="3"/>
      <c r="P113" s="3"/>
      <c r="Q113" s="3"/>
      <c r="R113" s="3"/>
      <c r="S113" s="3"/>
      <c r="T113" s="72"/>
      <c r="U113" s="3"/>
      <c r="V113" s="3"/>
      <c r="W113" s="3"/>
      <c r="X113" s="3"/>
      <c r="Y113" s="3"/>
      <c r="Z113" s="3"/>
      <c r="AA113" s="72"/>
      <c r="AB113" s="3"/>
      <c r="AC113" s="3"/>
      <c r="AD113" s="3"/>
      <c r="AE113" s="3"/>
      <c r="AF113" s="3"/>
      <c r="AG113" s="3"/>
      <c r="AH113" s="72"/>
      <c r="AI113" s="3"/>
      <c r="AJ113" s="3"/>
      <c r="AK113" s="3"/>
      <c r="AL113" s="3"/>
      <c r="AM113" s="3"/>
      <c r="AN113" s="3"/>
      <c r="AO113" s="72"/>
      <c r="AP113" s="3"/>
      <c r="AQ113" s="3"/>
      <c r="AR113" s="3"/>
      <c r="AS113" s="3"/>
      <c r="AT113" s="72"/>
      <c r="AU113" s="72"/>
      <c r="AV113" s="72"/>
      <c r="AW113" s="3"/>
      <c r="AX113" s="3"/>
      <c r="AY113" s="3"/>
      <c r="AZ113" s="3"/>
      <c r="BA113" s="3"/>
      <c r="BB113" s="3"/>
      <c r="BC113" s="72"/>
      <c r="BD113" s="3"/>
      <c r="BE113" s="3"/>
      <c r="BG113" s="20">
        <f t="shared" si="0"/>
        <v>0</v>
      </c>
      <c r="BH113" s="20">
        <f t="shared" si="1"/>
        <v>0</v>
      </c>
    </row>
    <row r="114" spans="1:60" x14ac:dyDescent="0.2">
      <c r="A114" s="3" t="str">
        <f>IF('Service providers'!A116="Указать название точки 19", "", 'Service providers'!A116)</f>
        <v/>
      </c>
      <c r="B114" s="3"/>
      <c r="C114" s="3"/>
      <c r="D114" s="3"/>
      <c r="E114" s="3"/>
      <c r="F114" s="72"/>
      <c r="G114" s="3"/>
      <c r="H114" s="3"/>
      <c r="I114" s="3"/>
      <c r="J114" s="3"/>
      <c r="K114" s="3"/>
      <c r="L114" s="3"/>
      <c r="M114" s="72"/>
      <c r="N114" s="3"/>
      <c r="O114" s="3"/>
      <c r="P114" s="3"/>
      <c r="Q114" s="3"/>
      <c r="R114" s="3"/>
      <c r="S114" s="3"/>
      <c r="T114" s="72"/>
      <c r="U114" s="3"/>
      <c r="V114" s="3"/>
      <c r="W114" s="3"/>
      <c r="X114" s="3"/>
      <c r="Y114" s="3"/>
      <c r="Z114" s="3"/>
      <c r="AA114" s="72"/>
      <c r="AB114" s="3"/>
      <c r="AC114" s="3"/>
      <c r="AD114" s="3"/>
      <c r="AE114" s="3"/>
      <c r="AF114" s="3"/>
      <c r="AG114" s="3"/>
      <c r="AH114" s="72"/>
      <c r="AI114" s="3"/>
      <c r="AJ114" s="3"/>
      <c r="AK114" s="3"/>
      <c r="AL114" s="3"/>
      <c r="AM114" s="3"/>
      <c r="AN114" s="3"/>
      <c r="AO114" s="72"/>
      <c r="AP114" s="3"/>
      <c r="AQ114" s="3"/>
      <c r="AR114" s="3"/>
      <c r="AS114" s="3"/>
      <c r="AT114" s="72"/>
      <c r="AU114" s="72"/>
      <c r="AV114" s="72"/>
      <c r="AW114" s="3"/>
      <c r="AX114" s="3"/>
      <c r="AY114" s="3"/>
      <c r="AZ114" s="3"/>
      <c r="BA114" s="3"/>
      <c r="BB114" s="3"/>
      <c r="BC114" s="72"/>
      <c r="BD114" s="3"/>
      <c r="BE114" s="3"/>
      <c r="BG114" s="20">
        <f t="shared" si="0"/>
        <v>0</v>
      </c>
      <c r="BH114" s="20">
        <f t="shared" si="1"/>
        <v>0</v>
      </c>
    </row>
    <row r="115" spans="1:60" x14ac:dyDescent="0.2">
      <c r="A115" s="3" t="str">
        <f>IF('Service providers'!A117="Указать название точки 20", "", 'Service providers'!A117)</f>
        <v/>
      </c>
      <c r="B115" s="3"/>
      <c r="C115" s="3"/>
      <c r="D115" s="3"/>
      <c r="E115" s="3"/>
      <c r="F115" s="72"/>
      <c r="G115" s="3"/>
      <c r="H115" s="3"/>
      <c r="I115" s="3"/>
      <c r="J115" s="3"/>
      <c r="K115" s="3"/>
      <c r="L115" s="3"/>
      <c r="M115" s="72"/>
      <c r="N115" s="3"/>
      <c r="O115" s="3"/>
      <c r="P115" s="3"/>
      <c r="Q115" s="3"/>
      <c r="R115" s="3"/>
      <c r="S115" s="3"/>
      <c r="T115" s="72"/>
      <c r="U115" s="3"/>
      <c r="V115" s="3"/>
      <c r="W115" s="3"/>
      <c r="X115" s="3"/>
      <c r="Y115" s="3"/>
      <c r="Z115" s="3"/>
      <c r="AA115" s="72"/>
      <c r="AB115" s="3"/>
      <c r="AC115" s="3"/>
      <c r="AD115" s="3"/>
      <c r="AE115" s="3"/>
      <c r="AF115" s="3"/>
      <c r="AG115" s="3"/>
      <c r="AH115" s="72"/>
      <c r="AI115" s="3"/>
      <c r="AJ115" s="3"/>
      <c r="AK115" s="3"/>
      <c r="AL115" s="3"/>
      <c r="AM115" s="3"/>
      <c r="AN115" s="3"/>
      <c r="AO115" s="72"/>
      <c r="AP115" s="3"/>
      <c r="AQ115" s="3"/>
      <c r="AR115" s="3"/>
      <c r="AS115" s="3"/>
      <c r="AT115" s="72"/>
      <c r="AU115" s="72"/>
      <c r="AV115" s="72"/>
      <c r="AW115" s="3"/>
      <c r="AX115" s="3"/>
      <c r="AY115" s="3"/>
      <c r="AZ115" s="3"/>
      <c r="BA115" s="3"/>
      <c r="BB115" s="3"/>
      <c r="BC115" s="72"/>
      <c r="BD115" s="3"/>
      <c r="BE115" s="3"/>
      <c r="BG115" s="20">
        <f t="shared" si="0"/>
        <v>0</v>
      </c>
      <c r="BH115" s="20">
        <f t="shared" si="1"/>
        <v>0</v>
      </c>
    </row>
    <row r="116" spans="1:60" ht="15" x14ac:dyDescent="0.25">
      <c r="A116" s="69" t="str">
        <f>IF('Service providers'!A118="Указать название", "", 'Service providers'!A118)</f>
        <v/>
      </c>
      <c r="B116" s="70"/>
      <c r="C116" s="70"/>
      <c r="D116" s="70"/>
      <c r="E116" s="70"/>
      <c r="F116" s="71"/>
      <c r="G116" s="70"/>
      <c r="H116" s="70"/>
      <c r="I116" s="70"/>
      <c r="J116" s="71"/>
      <c r="K116" s="70"/>
      <c r="L116" s="70"/>
      <c r="M116" s="70"/>
      <c r="N116" s="70"/>
      <c r="O116" s="71"/>
      <c r="P116" s="70"/>
      <c r="Q116" s="71"/>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G116" s="20">
        <f t="shared" si="0"/>
        <v>0</v>
      </c>
      <c r="BH116" s="20">
        <f t="shared" si="1"/>
        <v>0</v>
      </c>
    </row>
    <row r="117" spans="1:60" x14ac:dyDescent="0.2">
      <c r="A117" s="3" t="str">
        <f>IF('Service providers'!A119="Указать название точки 1", "", 'Service providers'!A119)</f>
        <v/>
      </c>
      <c r="B117" s="3"/>
      <c r="C117" s="3"/>
      <c r="D117" s="3"/>
      <c r="E117" s="3"/>
      <c r="F117" s="72"/>
      <c r="G117" s="3"/>
      <c r="H117" s="3"/>
      <c r="I117" s="3"/>
      <c r="J117" s="3"/>
      <c r="K117" s="3"/>
      <c r="L117" s="3"/>
      <c r="M117" s="72"/>
      <c r="N117" s="3"/>
      <c r="O117" s="3"/>
      <c r="P117" s="3"/>
      <c r="Q117" s="3"/>
      <c r="R117" s="3"/>
      <c r="S117" s="3"/>
      <c r="T117" s="72"/>
      <c r="U117" s="3"/>
      <c r="V117" s="3"/>
      <c r="W117" s="3"/>
      <c r="X117" s="3"/>
      <c r="Y117" s="3"/>
      <c r="Z117" s="3"/>
      <c r="AA117" s="72"/>
      <c r="AB117" s="3"/>
      <c r="AC117" s="3"/>
      <c r="AD117" s="3"/>
      <c r="AE117" s="3"/>
      <c r="AF117" s="3"/>
      <c r="AG117" s="3"/>
      <c r="AH117" s="72"/>
      <c r="AI117" s="3"/>
      <c r="AJ117" s="3"/>
      <c r="AK117" s="3"/>
      <c r="AL117" s="3"/>
      <c r="AM117" s="3"/>
      <c r="AN117" s="3"/>
      <c r="AO117" s="72"/>
      <c r="AP117" s="3"/>
      <c r="AQ117" s="3"/>
      <c r="AR117" s="3"/>
      <c r="AS117" s="3"/>
      <c r="AT117" s="72"/>
      <c r="AU117" s="72"/>
      <c r="AV117" s="72"/>
      <c r="AW117" s="3"/>
      <c r="AX117" s="3"/>
      <c r="AY117" s="3"/>
      <c r="AZ117" s="3"/>
      <c r="BA117" s="3"/>
      <c r="BB117" s="3"/>
      <c r="BC117" s="72"/>
      <c r="BD117" s="3"/>
      <c r="BE117" s="3"/>
      <c r="BG117" s="20">
        <f t="shared" si="0"/>
        <v>0</v>
      </c>
      <c r="BH117" s="20">
        <f t="shared" si="1"/>
        <v>0</v>
      </c>
    </row>
    <row r="118" spans="1:60" x14ac:dyDescent="0.2">
      <c r="A118" s="3" t="str">
        <f>IF('Service providers'!A120="Указать название точки 2", "", 'Service providers'!A120)</f>
        <v/>
      </c>
      <c r="B118" s="3"/>
      <c r="C118" s="3"/>
      <c r="D118" s="3"/>
      <c r="E118" s="3"/>
      <c r="F118" s="72"/>
      <c r="G118" s="3"/>
      <c r="H118" s="3"/>
      <c r="I118" s="3"/>
      <c r="J118" s="3"/>
      <c r="K118" s="3"/>
      <c r="L118" s="3"/>
      <c r="M118" s="72"/>
      <c r="N118" s="3"/>
      <c r="O118" s="3"/>
      <c r="P118" s="3"/>
      <c r="Q118" s="3"/>
      <c r="R118" s="3"/>
      <c r="S118" s="3"/>
      <c r="T118" s="72"/>
      <c r="U118" s="3"/>
      <c r="V118" s="3"/>
      <c r="W118" s="3"/>
      <c r="X118" s="3"/>
      <c r="Y118" s="3"/>
      <c r="Z118" s="3"/>
      <c r="AA118" s="72"/>
      <c r="AB118" s="3"/>
      <c r="AC118" s="3"/>
      <c r="AD118" s="3"/>
      <c r="AE118" s="3"/>
      <c r="AF118" s="3"/>
      <c r="AG118" s="3"/>
      <c r="AH118" s="72"/>
      <c r="AI118" s="3"/>
      <c r="AJ118" s="3"/>
      <c r="AK118" s="3"/>
      <c r="AL118" s="3"/>
      <c r="AM118" s="3"/>
      <c r="AN118" s="3"/>
      <c r="AO118" s="72"/>
      <c r="AP118" s="3"/>
      <c r="AQ118" s="3"/>
      <c r="AR118" s="3"/>
      <c r="AS118" s="3"/>
      <c r="AT118" s="72"/>
      <c r="AU118" s="72"/>
      <c r="AV118" s="72"/>
      <c r="AW118" s="3"/>
      <c r="AX118" s="3"/>
      <c r="AY118" s="3"/>
      <c r="AZ118" s="3"/>
      <c r="BA118" s="3"/>
      <c r="BB118" s="3"/>
      <c r="BC118" s="72"/>
      <c r="BD118" s="3"/>
      <c r="BE118" s="3"/>
      <c r="BG118" s="20">
        <f t="shared" si="0"/>
        <v>0</v>
      </c>
      <c r="BH118" s="20">
        <f t="shared" si="1"/>
        <v>0</v>
      </c>
    </row>
    <row r="119" spans="1:60" x14ac:dyDescent="0.2">
      <c r="A119" s="3" t="str">
        <f>IF('Service providers'!A121="Указать название точки 3", "", 'Service providers'!A121)</f>
        <v/>
      </c>
      <c r="B119" s="3"/>
      <c r="C119" s="3"/>
      <c r="D119" s="3"/>
      <c r="E119" s="3"/>
      <c r="F119" s="72"/>
      <c r="G119" s="3"/>
      <c r="H119" s="3"/>
      <c r="I119" s="3"/>
      <c r="J119" s="3"/>
      <c r="K119" s="3"/>
      <c r="L119" s="3"/>
      <c r="M119" s="72"/>
      <c r="N119" s="3"/>
      <c r="O119" s="3"/>
      <c r="P119" s="3"/>
      <c r="Q119" s="3"/>
      <c r="R119" s="3"/>
      <c r="S119" s="3"/>
      <c r="T119" s="72"/>
      <c r="U119" s="3"/>
      <c r="V119" s="3"/>
      <c r="W119" s="3"/>
      <c r="X119" s="3"/>
      <c r="Y119" s="3"/>
      <c r="Z119" s="3"/>
      <c r="AA119" s="72"/>
      <c r="AB119" s="3"/>
      <c r="AC119" s="3"/>
      <c r="AD119" s="3"/>
      <c r="AE119" s="3"/>
      <c r="AF119" s="3"/>
      <c r="AG119" s="3"/>
      <c r="AH119" s="72"/>
      <c r="AI119" s="3"/>
      <c r="AJ119" s="3"/>
      <c r="AK119" s="3"/>
      <c r="AL119" s="3"/>
      <c r="AM119" s="3"/>
      <c r="AN119" s="3"/>
      <c r="AO119" s="72"/>
      <c r="AP119" s="3"/>
      <c r="AQ119" s="3"/>
      <c r="AR119" s="3"/>
      <c r="AS119" s="3"/>
      <c r="AT119" s="72"/>
      <c r="AU119" s="72"/>
      <c r="AV119" s="72"/>
      <c r="AW119" s="3"/>
      <c r="AX119" s="3"/>
      <c r="AY119" s="3"/>
      <c r="AZ119" s="3"/>
      <c r="BA119" s="3"/>
      <c r="BB119" s="3"/>
      <c r="BC119" s="72"/>
      <c r="BD119" s="3"/>
      <c r="BE119" s="3"/>
      <c r="BG119" s="20">
        <f t="shared" ref="BG119:BG157" si="6">G119+N119+U119+AB119+AI119+AP119+AW119+BD119</f>
        <v>0</v>
      </c>
      <c r="BH119" s="20">
        <f t="shared" ref="BH119:BH157" si="7">H119+O119+V119+AC119+AJ119+AQ119+AX119+BE119</f>
        <v>0</v>
      </c>
    </row>
    <row r="120" spans="1:60" x14ac:dyDescent="0.2">
      <c r="A120" s="3" t="str">
        <f>IF('Service providers'!A122="Указать название точки 4", "", 'Service providers'!A122)</f>
        <v/>
      </c>
      <c r="B120" s="3"/>
      <c r="C120" s="3"/>
      <c r="D120" s="3"/>
      <c r="E120" s="3"/>
      <c r="F120" s="72"/>
      <c r="G120" s="3"/>
      <c r="H120" s="3"/>
      <c r="I120" s="3"/>
      <c r="J120" s="3"/>
      <c r="K120" s="3"/>
      <c r="L120" s="3"/>
      <c r="M120" s="72"/>
      <c r="N120" s="3"/>
      <c r="O120" s="3"/>
      <c r="P120" s="3"/>
      <c r="Q120" s="3"/>
      <c r="R120" s="3"/>
      <c r="S120" s="3"/>
      <c r="T120" s="72"/>
      <c r="U120" s="3"/>
      <c r="V120" s="3"/>
      <c r="W120" s="3"/>
      <c r="X120" s="3"/>
      <c r="Y120" s="3"/>
      <c r="Z120" s="3"/>
      <c r="AA120" s="72"/>
      <c r="AB120" s="3"/>
      <c r="AC120" s="3"/>
      <c r="AD120" s="3"/>
      <c r="AE120" s="3"/>
      <c r="AF120" s="3"/>
      <c r="AG120" s="3"/>
      <c r="AH120" s="72"/>
      <c r="AI120" s="3"/>
      <c r="AJ120" s="3"/>
      <c r="AK120" s="3"/>
      <c r="AL120" s="3"/>
      <c r="AM120" s="3"/>
      <c r="AN120" s="3"/>
      <c r="AO120" s="72"/>
      <c r="AP120" s="3"/>
      <c r="AQ120" s="3"/>
      <c r="AR120" s="3"/>
      <c r="AS120" s="3"/>
      <c r="AT120" s="72"/>
      <c r="AU120" s="72"/>
      <c r="AV120" s="72"/>
      <c r="AW120" s="3"/>
      <c r="AX120" s="3"/>
      <c r="AY120" s="3"/>
      <c r="AZ120" s="3"/>
      <c r="BA120" s="3"/>
      <c r="BB120" s="3"/>
      <c r="BC120" s="72"/>
      <c r="BD120" s="3"/>
      <c r="BE120" s="3"/>
      <c r="BG120" s="20">
        <f t="shared" si="6"/>
        <v>0</v>
      </c>
      <c r="BH120" s="20">
        <f t="shared" si="7"/>
        <v>0</v>
      </c>
    </row>
    <row r="121" spans="1:60" x14ac:dyDescent="0.2">
      <c r="A121" s="3" t="str">
        <f>IF('Service providers'!A123="Указать название точки 5", "", 'Service providers'!A123)</f>
        <v/>
      </c>
      <c r="B121" s="3"/>
      <c r="C121" s="3"/>
      <c r="D121" s="3"/>
      <c r="E121" s="3"/>
      <c r="F121" s="72"/>
      <c r="G121" s="3"/>
      <c r="H121" s="3"/>
      <c r="I121" s="3"/>
      <c r="J121" s="3"/>
      <c r="K121" s="3"/>
      <c r="L121" s="3"/>
      <c r="M121" s="72"/>
      <c r="N121" s="3"/>
      <c r="O121" s="3"/>
      <c r="P121" s="3"/>
      <c r="Q121" s="3"/>
      <c r="R121" s="3"/>
      <c r="S121" s="3"/>
      <c r="T121" s="72"/>
      <c r="U121" s="3"/>
      <c r="V121" s="3"/>
      <c r="W121" s="3"/>
      <c r="X121" s="3"/>
      <c r="Y121" s="3"/>
      <c r="Z121" s="3"/>
      <c r="AA121" s="72"/>
      <c r="AB121" s="3"/>
      <c r="AC121" s="3"/>
      <c r="AD121" s="3"/>
      <c r="AE121" s="3"/>
      <c r="AF121" s="3"/>
      <c r="AG121" s="3"/>
      <c r="AH121" s="72"/>
      <c r="AI121" s="3"/>
      <c r="AJ121" s="3"/>
      <c r="AK121" s="3"/>
      <c r="AL121" s="3"/>
      <c r="AM121" s="3"/>
      <c r="AN121" s="3"/>
      <c r="AO121" s="72"/>
      <c r="AP121" s="3"/>
      <c r="AQ121" s="3"/>
      <c r="AR121" s="3"/>
      <c r="AS121" s="3"/>
      <c r="AT121" s="72"/>
      <c r="AU121" s="72"/>
      <c r="AV121" s="72"/>
      <c r="AW121" s="3"/>
      <c r="AX121" s="3"/>
      <c r="AY121" s="3"/>
      <c r="AZ121" s="3"/>
      <c r="BA121" s="3"/>
      <c r="BB121" s="3"/>
      <c r="BC121" s="72"/>
      <c r="BD121" s="3"/>
      <c r="BE121" s="3"/>
      <c r="BG121" s="20">
        <f t="shared" si="6"/>
        <v>0</v>
      </c>
      <c r="BH121" s="20">
        <f t="shared" si="7"/>
        <v>0</v>
      </c>
    </row>
    <row r="122" spans="1:60" x14ac:dyDescent="0.2">
      <c r="A122" s="3" t="str">
        <f>IF('Service providers'!A124="Указать название точки 6", "", 'Service providers'!A124)</f>
        <v/>
      </c>
      <c r="B122" s="3"/>
      <c r="C122" s="3"/>
      <c r="D122" s="3"/>
      <c r="E122" s="3"/>
      <c r="F122" s="72"/>
      <c r="G122" s="3"/>
      <c r="H122" s="3"/>
      <c r="I122" s="3"/>
      <c r="J122" s="3"/>
      <c r="K122" s="3"/>
      <c r="L122" s="3"/>
      <c r="M122" s="72"/>
      <c r="N122" s="3"/>
      <c r="O122" s="3"/>
      <c r="P122" s="3"/>
      <c r="Q122" s="3"/>
      <c r="R122" s="3"/>
      <c r="S122" s="3"/>
      <c r="T122" s="72"/>
      <c r="U122" s="3"/>
      <c r="V122" s="3"/>
      <c r="W122" s="3"/>
      <c r="X122" s="3"/>
      <c r="Y122" s="3"/>
      <c r="Z122" s="3"/>
      <c r="AA122" s="72"/>
      <c r="AB122" s="3"/>
      <c r="AC122" s="3"/>
      <c r="AD122" s="3"/>
      <c r="AE122" s="3"/>
      <c r="AF122" s="3"/>
      <c r="AG122" s="3"/>
      <c r="AH122" s="72"/>
      <c r="AI122" s="3"/>
      <c r="AJ122" s="3"/>
      <c r="AK122" s="3"/>
      <c r="AL122" s="3"/>
      <c r="AM122" s="3"/>
      <c r="AN122" s="3"/>
      <c r="AO122" s="72"/>
      <c r="AP122" s="3"/>
      <c r="AQ122" s="3"/>
      <c r="AR122" s="3"/>
      <c r="AS122" s="3"/>
      <c r="AT122" s="72"/>
      <c r="AU122" s="72"/>
      <c r="AV122" s="72"/>
      <c r="AW122" s="3"/>
      <c r="AX122" s="3"/>
      <c r="AY122" s="3"/>
      <c r="AZ122" s="3"/>
      <c r="BA122" s="3"/>
      <c r="BB122" s="3"/>
      <c r="BC122" s="72"/>
      <c r="BD122" s="3"/>
      <c r="BE122" s="3"/>
      <c r="BG122" s="20">
        <f t="shared" si="6"/>
        <v>0</v>
      </c>
      <c r="BH122" s="20">
        <f t="shared" si="7"/>
        <v>0</v>
      </c>
    </row>
    <row r="123" spans="1:60" x14ac:dyDescent="0.2">
      <c r="A123" s="3" t="str">
        <f>IF('Service providers'!A125="Указать название точки 7", "", 'Service providers'!A125)</f>
        <v/>
      </c>
      <c r="B123" s="3"/>
      <c r="C123" s="3"/>
      <c r="D123" s="3"/>
      <c r="E123" s="3"/>
      <c r="F123" s="72"/>
      <c r="G123" s="3"/>
      <c r="H123" s="3"/>
      <c r="I123" s="3"/>
      <c r="J123" s="3"/>
      <c r="K123" s="3"/>
      <c r="L123" s="3"/>
      <c r="M123" s="72"/>
      <c r="N123" s="3"/>
      <c r="O123" s="3"/>
      <c r="P123" s="3"/>
      <c r="Q123" s="3"/>
      <c r="R123" s="3"/>
      <c r="S123" s="3"/>
      <c r="T123" s="72"/>
      <c r="U123" s="3"/>
      <c r="V123" s="3"/>
      <c r="W123" s="3"/>
      <c r="X123" s="3"/>
      <c r="Y123" s="3"/>
      <c r="Z123" s="3"/>
      <c r="AA123" s="72"/>
      <c r="AB123" s="3"/>
      <c r="AC123" s="3"/>
      <c r="AD123" s="3"/>
      <c r="AE123" s="3"/>
      <c r="AF123" s="3"/>
      <c r="AG123" s="3"/>
      <c r="AH123" s="72"/>
      <c r="AI123" s="3"/>
      <c r="AJ123" s="3"/>
      <c r="AK123" s="3"/>
      <c r="AL123" s="3"/>
      <c r="AM123" s="3"/>
      <c r="AN123" s="3"/>
      <c r="AO123" s="72"/>
      <c r="AP123" s="3"/>
      <c r="AQ123" s="3"/>
      <c r="AR123" s="3"/>
      <c r="AS123" s="3"/>
      <c r="AT123" s="72"/>
      <c r="AU123" s="72"/>
      <c r="AV123" s="72"/>
      <c r="AW123" s="3"/>
      <c r="AX123" s="3"/>
      <c r="AY123" s="3"/>
      <c r="AZ123" s="3"/>
      <c r="BA123" s="3"/>
      <c r="BB123" s="3"/>
      <c r="BC123" s="72"/>
      <c r="BD123" s="3"/>
      <c r="BE123" s="3"/>
      <c r="BG123" s="20">
        <f t="shared" si="6"/>
        <v>0</v>
      </c>
      <c r="BH123" s="20">
        <f t="shared" si="7"/>
        <v>0</v>
      </c>
    </row>
    <row r="124" spans="1:60" x14ac:dyDescent="0.2">
      <c r="A124" s="3" t="str">
        <f>IF('Service providers'!A126="Указать название точки 8", "", 'Service providers'!A126)</f>
        <v/>
      </c>
      <c r="B124" s="3"/>
      <c r="C124" s="3"/>
      <c r="D124" s="3"/>
      <c r="E124" s="3"/>
      <c r="F124" s="72"/>
      <c r="G124" s="3"/>
      <c r="H124" s="3"/>
      <c r="I124" s="3"/>
      <c r="J124" s="3"/>
      <c r="K124" s="3"/>
      <c r="L124" s="3"/>
      <c r="M124" s="72"/>
      <c r="N124" s="3"/>
      <c r="O124" s="3"/>
      <c r="P124" s="3"/>
      <c r="Q124" s="3"/>
      <c r="R124" s="3"/>
      <c r="S124" s="3"/>
      <c r="T124" s="72"/>
      <c r="U124" s="3"/>
      <c r="V124" s="3"/>
      <c r="W124" s="3"/>
      <c r="X124" s="3"/>
      <c r="Y124" s="3"/>
      <c r="Z124" s="3"/>
      <c r="AA124" s="72"/>
      <c r="AB124" s="3"/>
      <c r="AC124" s="3"/>
      <c r="AD124" s="3"/>
      <c r="AE124" s="3"/>
      <c r="AF124" s="3"/>
      <c r="AG124" s="3"/>
      <c r="AH124" s="72"/>
      <c r="AI124" s="3"/>
      <c r="AJ124" s="3"/>
      <c r="AK124" s="3"/>
      <c r="AL124" s="3"/>
      <c r="AM124" s="3"/>
      <c r="AN124" s="3"/>
      <c r="AO124" s="72"/>
      <c r="AP124" s="3"/>
      <c r="AQ124" s="3"/>
      <c r="AR124" s="3"/>
      <c r="AS124" s="3"/>
      <c r="AT124" s="72"/>
      <c r="AU124" s="72"/>
      <c r="AV124" s="72"/>
      <c r="AW124" s="3"/>
      <c r="AX124" s="3"/>
      <c r="AY124" s="3"/>
      <c r="AZ124" s="3"/>
      <c r="BA124" s="3"/>
      <c r="BB124" s="3"/>
      <c r="BC124" s="72"/>
      <c r="BD124" s="3"/>
      <c r="BE124" s="3"/>
      <c r="BG124" s="20">
        <f t="shared" si="6"/>
        <v>0</v>
      </c>
      <c r="BH124" s="20">
        <f t="shared" si="7"/>
        <v>0</v>
      </c>
    </row>
    <row r="125" spans="1:60" x14ac:dyDescent="0.2">
      <c r="A125" s="3" t="str">
        <f>IF('Service providers'!A127="Указать название точки 9", "", 'Service providers'!A127)</f>
        <v/>
      </c>
      <c r="B125" s="3"/>
      <c r="C125" s="3"/>
      <c r="D125" s="3"/>
      <c r="E125" s="3"/>
      <c r="F125" s="72"/>
      <c r="G125" s="3"/>
      <c r="H125" s="3"/>
      <c r="I125" s="3"/>
      <c r="J125" s="3"/>
      <c r="K125" s="3"/>
      <c r="L125" s="3"/>
      <c r="M125" s="72"/>
      <c r="N125" s="3"/>
      <c r="O125" s="3"/>
      <c r="P125" s="3"/>
      <c r="Q125" s="3"/>
      <c r="R125" s="3"/>
      <c r="S125" s="3"/>
      <c r="T125" s="72"/>
      <c r="U125" s="3"/>
      <c r="V125" s="3"/>
      <c r="W125" s="3"/>
      <c r="X125" s="3"/>
      <c r="Y125" s="3"/>
      <c r="Z125" s="3"/>
      <c r="AA125" s="72"/>
      <c r="AB125" s="3"/>
      <c r="AC125" s="3"/>
      <c r="AD125" s="3"/>
      <c r="AE125" s="3"/>
      <c r="AF125" s="3"/>
      <c r="AG125" s="3"/>
      <c r="AH125" s="72"/>
      <c r="AI125" s="3"/>
      <c r="AJ125" s="3"/>
      <c r="AK125" s="3"/>
      <c r="AL125" s="3"/>
      <c r="AM125" s="3"/>
      <c r="AN125" s="3"/>
      <c r="AO125" s="72"/>
      <c r="AP125" s="3"/>
      <c r="AQ125" s="3"/>
      <c r="AR125" s="3"/>
      <c r="AS125" s="3"/>
      <c r="AT125" s="72"/>
      <c r="AU125" s="72"/>
      <c r="AV125" s="72"/>
      <c r="AW125" s="3"/>
      <c r="AX125" s="3"/>
      <c r="AY125" s="3"/>
      <c r="AZ125" s="3"/>
      <c r="BA125" s="3"/>
      <c r="BB125" s="3"/>
      <c r="BC125" s="72"/>
      <c r="BD125" s="3"/>
      <c r="BE125" s="3"/>
      <c r="BG125" s="20">
        <f t="shared" si="6"/>
        <v>0</v>
      </c>
      <c r="BH125" s="20">
        <f t="shared" si="7"/>
        <v>0</v>
      </c>
    </row>
    <row r="126" spans="1:60" x14ac:dyDescent="0.2">
      <c r="A126" s="3" t="str">
        <f>IF('Service providers'!A128="Указать название точки 10", "", 'Service providers'!A128)</f>
        <v/>
      </c>
      <c r="B126" s="3"/>
      <c r="C126" s="3"/>
      <c r="D126" s="3"/>
      <c r="E126" s="3"/>
      <c r="F126" s="72"/>
      <c r="G126" s="3"/>
      <c r="H126" s="3"/>
      <c r="I126" s="3"/>
      <c r="J126" s="3"/>
      <c r="K126" s="3"/>
      <c r="L126" s="3"/>
      <c r="M126" s="72"/>
      <c r="N126" s="3"/>
      <c r="O126" s="3"/>
      <c r="P126" s="3"/>
      <c r="Q126" s="3"/>
      <c r="R126" s="3"/>
      <c r="S126" s="3"/>
      <c r="T126" s="72"/>
      <c r="U126" s="3"/>
      <c r="V126" s="3"/>
      <c r="W126" s="3"/>
      <c r="X126" s="3"/>
      <c r="Y126" s="3"/>
      <c r="Z126" s="3"/>
      <c r="AA126" s="72"/>
      <c r="AB126" s="3"/>
      <c r="AC126" s="3"/>
      <c r="AD126" s="3"/>
      <c r="AE126" s="3"/>
      <c r="AF126" s="3"/>
      <c r="AG126" s="3"/>
      <c r="AH126" s="72"/>
      <c r="AI126" s="3"/>
      <c r="AJ126" s="3"/>
      <c r="AK126" s="3"/>
      <c r="AL126" s="3"/>
      <c r="AM126" s="3"/>
      <c r="AN126" s="3"/>
      <c r="AO126" s="72"/>
      <c r="AP126" s="3"/>
      <c r="AQ126" s="3"/>
      <c r="AR126" s="3"/>
      <c r="AS126" s="3"/>
      <c r="AT126" s="72"/>
      <c r="AU126" s="72"/>
      <c r="AV126" s="72"/>
      <c r="AW126" s="3"/>
      <c r="AX126" s="3"/>
      <c r="AY126" s="3"/>
      <c r="AZ126" s="3"/>
      <c r="BA126" s="3"/>
      <c r="BB126" s="3"/>
      <c r="BC126" s="72"/>
      <c r="BD126" s="3"/>
      <c r="BE126" s="3"/>
      <c r="BG126" s="20">
        <f t="shared" si="6"/>
        <v>0</v>
      </c>
      <c r="BH126" s="20">
        <f t="shared" si="7"/>
        <v>0</v>
      </c>
    </row>
    <row r="127" spans="1:60" x14ac:dyDescent="0.2">
      <c r="A127" s="3" t="str">
        <f>IF('Service providers'!A129="Указать название точки 11", "", 'Service providers'!A129)</f>
        <v/>
      </c>
      <c r="B127" s="3"/>
      <c r="C127" s="3"/>
      <c r="D127" s="3"/>
      <c r="E127" s="3"/>
      <c r="F127" s="72"/>
      <c r="G127" s="3"/>
      <c r="H127" s="3"/>
      <c r="I127" s="3"/>
      <c r="J127" s="3"/>
      <c r="K127" s="3"/>
      <c r="L127" s="3"/>
      <c r="M127" s="72"/>
      <c r="N127" s="3"/>
      <c r="O127" s="3"/>
      <c r="P127" s="3"/>
      <c r="Q127" s="3"/>
      <c r="R127" s="3"/>
      <c r="S127" s="3"/>
      <c r="T127" s="72"/>
      <c r="U127" s="3"/>
      <c r="V127" s="3"/>
      <c r="W127" s="3"/>
      <c r="X127" s="3"/>
      <c r="Y127" s="3"/>
      <c r="Z127" s="3"/>
      <c r="AA127" s="72"/>
      <c r="AB127" s="3"/>
      <c r="AC127" s="3"/>
      <c r="AD127" s="3"/>
      <c r="AE127" s="3"/>
      <c r="AF127" s="3"/>
      <c r="AG127" s="3"/>
      <c r="AH127" s="72"/>
      <c r="AI127" s="3"/>
      <c r="AJ127" s="3"/>
      <c r="AK127" s="3"/>
      <c r="AL127" s="3"/>
      <c r="AM127" s="3"/>
      <c r="AN127" s="3"/>
      <c r="AO127" s="72"/>
      <c r="AP127" s="3"/>
      <c r="AQ127" s="3"/>
      <c r="AR127" s="3"/>
      <c r="AS127" s="3"/>
      <c r="AT127" s="72"/>
      <c r="AU127" s="72"/>
      <c r="AV127" s="72"/>
      <c r="AW127" s="3"/>
      <c r="AX127" s="3"/>
      <c r="AY127" s="3"/>
      <c r="AZ127" s="3"/>
      <c r="BA127" s="3"/>
      <c r="BB127" s="3"/>
      <c r="BC127" s="72"/>
      <c r="BD127" s="3"/>
      <c r="BE127" s="3"/>
      <c r="BG127" s="20">
        <f t="shared" si="6"/>
        <v>0</v>
      </c>
      <c r="BH127" s="20">
        <f t="shared" si="7"/>
        <v>0</v>
      </c>
    </row>
    <row r="128" spans="1:60" x14ac:dyDescent="0.2">
      <c r="A128" s="3" t="str">
        <f>IF('Service providers'!A130="Указать название точки 12", "", 'Service providers'!A130)</f>
        <v/>
      </c>
      <c r="B128" s="3"/>
      <c r="C128" s="3"/>
      <c r="D128" s="3"/>
      <c r="E128" s="3"/>
      <c r="F128" s="72"/>
      <c r="G128" s="3"/>
      <c r="H128" s="3"/>
      <c r="I128" s="3"/>
      <c r="J128" s="3"/>
      <c r="K128" s="3"/>
      <c r="L128" s="3"/>
      <c r="M128" s="72"/>
      <c r="N128" s="3"/>
      <c r="O128" s="3"/>
      <c r="P128" s="3"/>
      <c r="Q128" s="3"/>
      <c r="R128" s="3"/>
      <c r="S128" s="3"/>
      <c r="T128" s="72"/>
      <c r="U128" s="3"/>
      <c r="V128" s="3"/>
      <c r="W128" s="3"/>
      <c r="X128" s="3"/>
      <c r="Y128" s="3"/>
      <c r="Z128" s="3"/>
      <c r="AA128" s="72"/>
      <c r="AB128" s="3"/>
      <c r="AC128" s="3"/>
      <c r="AD128" s="3"/>
      <c r="AE128" s="3"/>
      <c r="AF128" s="3"/>
      <c r="AG128" s="3"/>
      <c r="AH128" s="72"/>
      <c r="AI128" s="3"/>
      <c r="AJ128" s="3"/>
      <c r="AK128" s="3"/>
      <c r="AL128" s="3"/>
      <c r="AM128" s="3"/>
      <c r="AN128" s="3"/>
      <c r="AO128" s="72"/>
      <c r="AP128" s="3"/>
      <c r="AQ128" s="3"/>
      <c r="AR128" s="3"/>
      <c r="AS128" s="3"/>
      <c r="AT128" s="72"/>
      <c r="AU128" s="72"/>
      <c r="AV128" s="72"/>
      <c r="AW128" s="3"/>
      <c r="AX128" s="3"/>
      <c r="AY128" s="3"/>
      <c r="AZ128" s="3"/>
      <c r="BA128" s="3"/>
      <c r="BB128" s="3"/>
      <c r="BC128" s="72"/>
      <c r="BD128" s="3"/>
      <c r="BE128" s="3"/>
      <c r="BG128" s="20">
        <f t="shared" si="6"/>
        <v>0</v>
      </c>
      <c r="BH128" s="20">
        <f t="shared" si="7"/>
        <v>0</v>
      </c>
    </row>
    <row r="129" spans="1:60" x14ac:dyDescent="0.2">
      <c r="A129" s="3" t="str">
        <f>IF('Service providers'!A131="Указать название точки 13", "", 'Service providers'!A131)</f>
        <v/>
      </c>
      <c r="B129" s="3"/>
      <c r="C129" s="3"/>
      <c r="D129" s="3"/>
      <c r="E129" s="3"/>
      <c r="F129" s="72"/>
      <c r="G129" s="3"/>
      <c r="H129" s="3"/>
      <c r="I129" s="3"/>
      <c r="J129" s="3"/>
      <c r="K129" s="3"/>
      <c r="L129" s="3"/>
      <c r="M129" s="72"/>
      <c r="N129" s="3"/>
      <c r="O129" s="3"/>
      <c r="P129" s="3"/>
      <c r="Q129" s="3"/>
      <c r="R129" s="3"/>
      <c r="S129" s="3"/>
      <c r="T129" s="72"/>
      <c r="U129" s="3"/>
      <c r="V129" s="3"/>
      <c r="W129" s="3"/>
      <c r="X129" s="3"/>
      <c r="Y129" s="3"/>
      <c r="Z129" s="3"/>
      <c r="AA129" s="72"/>
      <c r="AB129" s="3"/>
      <c r="AC129" s="3"/>
      <c r="AD129" s="3"/>
      <c r="AE129" s="3"/>
      <c r="AF129" s="3"/>
      <c r="AG129" s="3"/>
      <c r="AH129" s="72"/>
      <c r="AI129" s="3"/>
      <c r="AJ129" s="3"/>
      <c r="AK129" s="3"/>
      <c r="AL129" s="3"/>
      <c r="AM129" s="3"/>
      <c r="AN129" s="3"/>
      <c r="AO129" s="72"/>
      <c r="AP129" s="3"/>
      <c r="AQ129" s="3"/>
      <c r="AR129" s="3"/>
      <c r="AS129" s="3"/>
      <c r="AT129" s="72"/>
      <c r="AU129" s="72"/>
      <c r="AV129" s="72"/>
      <c r="AW129" s="3"/>
      <c r="AX129" s="3"/>
      <c r="AY129" s="3"/>
      <c r="AZ129" s="3"/>
      <c r="BA129" s="3"/>
      <c r="BB129" s="3"/>
      <c r="BC129" s="72"/>
      <c r="BD129" s="3"/>
      <c r="BE129" s="3"/>
      <c r="BG129" s="20">
        <f t="shared" si="6"/>
        <v>0</v>
      </c>
      <c r="BH129" s="20">
        <f t="shared" si="7"/>
        <v>0</v>
      </c>
    </row>
    <row r="130" spans="1:60" x14ac:dyDescent="0.2">
      <c r="A130" s="3" t="str">
        <f>IF('Service providers'!A132="Указать название точки 14", "", 'Service providers'!A132)</f>
        <v/>
      </c>
      <c r="B130" s="3"/>
      <c r="C130" s="3"/>
      <c r="D130" s="3"/>
      <c r="E130" s="3"/>
      <c r="F130" s="72"/>
      <c r="G130" s="3"/>
      <c r="H130" s="3"/>
      <c r="I130" s="3"/>
      <c r="J130" s="3"/>
      <c r="K130" s="3"/>
      <c r="L130" s="3"/>
      <c r="M130" s="72"/>
      <c r="N130" s="3"/>
      <c r="O130" s="3"/>
      <c r="P130" s="3"/>
      <c r="Q130" s="3"/>
      <c r="R130" s="3"/>
      <c r="S130" s="3"/>
      <c r="T130" s="72"/>
      <c r="U130" s="3"/>
      <c r="V130" s="3"/>
      <c r="W130" s="3"/>
      <c r="X130" s="3"/>
      <c r="Y130" s="3"/>
      <c r="Z130" s="3"/>
      <c r="AA130" s="72"/>
      <c r="AB130" s="3"/>
      <c r="AC130" s="3"/>
      <c r="AD130" s="3"/>
      <c r="AE130" s="3"/>
      <c r="AF130" s="3"/>
      <c r="AG130" s="3"/>
      <c r="AH130" s="72"/>
      <c r="AI130" s="3"/>
      <c r="AJ130" s="3"/>
      <c r="AK130" s="3"/>
      <c r="AL130" s="3"/>
      <c r="AM130" s="3"/>
      <c r="AN130" s="3"/>
      <c r="AO130" s="72"/>
      <c r="AP130" s="3"/>
      <c r="AQ130" s="3"/>
      <c r="AR130" s="3"/>
      <c r="AS130" s="3"/>
      <c r="AT130" s="72"/>
      <c r="AU130" s="72"/>
      <c r="AV130" s="72"/>
      <c r="AW130" s="3"/>
      <c r="AX130" s="3"/>
      <c r="AY130" s="3"/>
      <c r="AZ130" s="3"/>
      <c r="BA130" s="3"/>
      <c r="BB130" s="3"/>
      <c r="BC130" s="72"/>
      <c r="BD130" s="3"/>
      <c r="BE130" s="3"/>
      <c r="BG130" s="20">
        <f t="shared" si="6"/>
        <v>0</v>
      </c>
      <c r="BH130" s="20">
        <f t="shared" si="7"/>
        <v>0</v>
      </c>
    </row>
    <row r="131" spans="1:60" x14ac:dyDescent="0.2">
      <c r="A131" s="3" t="str">
        <f>IF('Service providers'!A133="Указать название точки 15", "", 'Service providers'!A133)</f>
        <v/>
      </c>
      <c r="B131" s="3"/>
      <c r="C131" s="3"/>
      <c r="D131" s="3"/>
      <c r="E131" s="3"/>
      <c r="F131" s="72"/>
      <c r="G131" s="3"/>
      <c r="H131" s="3"/>
      <c r="I131" s="3"/>
      <c r="J131" s="3"/>
      <c r="K131" s="3"/>
      <c r="L131" s="3"/>
      <c r="M131" s="72"/>
      <c r="N131" s="3"/>
      <c r="O131" s="3"/>
      <c r="P131" s="3"/>
      <c r="Q131" s="3"/>
      <c r="R131" s="3"/>
      <c r="S131" s="3"/>
      <c r="T131" s="72"/>
      <c r="U131" s="3"/>
      <c r="V131" s="3"/>
      <c r="W131" s="3"/>
      <c r="X131" s="3"/>
      <c r="Y131" s="3"/>
      <c r="Z131" s="3"/>
      <c r="AA131" s="72"/>
      <c r="AB131" s="3"/>
      <c r="AC131" s="3"/>
      <c r="AD131" s="3"/>
      <c r="AE131" s="3"/>
      <c r="AF131" s="3"/>
      <c r="AG131" s="3"/>
      <c r="AH131" s="72"/>
      <c r="AI131" s="3"/>
      <c r="AJ131" s="3"/>
      <c r="AK131" s="3"/>
      <c r="AL131" s="3"/>
      <c r="AM131" s="3"/>
      <c r="AN131" s="3"/>
      <c r="AO131" s="72"/>
      <c r="AP131" s="3"/>
      <c r="AQ131" s="3"/>
      <c r="AR131" s="3"/>
      <c r="AS131" s="3"/>
      <c r="AT131" s="72"/>
      <c r="AU131" s="72"/>
      <c r="AV131" s="72"/>
      <c r="AW131" s="3"/>
      <c r="AX131" s="3"/>
      <c r="AY131" s="3"/>
      <c r="AZ131" s="3"/>
      <c r="BA131" s="3"/>
      <c r="BB131" s="3"/>
      <c r="BC131" s="72"/>
      <c r="BD131" s="3"/>
      <c r="BE131" s="3"/>
      <c r="BG131" s="20">
        <f t="shared" si="6"/>
        <v>0</v>
      </c>
      <c r="BH131" s="20">
        <f t="shared" si="7"/>
        <v>0</v>
      </c>
    </row>
    <row r="132" spans="1:60" x14ac:dyDescent="0.2">
      <c r="A132" s="3" t="str">
        <f>IF('Service providers'!A134="Указать название точки 16", "", 'Service providers'!A134)</f>
        <v/>
      </c>
      <c r="B132" s="3"/>
      <c r="C132" s="3"/>
      <c r="D132" s="3"/>
      <c r="E132" s="3"/>
      <c r="F132" s="72"/>
      <c r="G132" s="3"/>
      <c r="H132" s="3"/>
      <c r="I132" s="3"/>
      <c r="J132" s="3"/>
      <c r="K132" s="3"/>
      <c r="L132" s="3"/>
      <c r="M132" s="72"/>
      <c r="N132" s="3"/>
      <c r="O132" s="3"/>
      <c r="P132" s="3"/>
      <c r="Q132" s="3"/>
      <c r="R132" s="3"/>
      <c r="S132" s="3"/>
      <c r="T132" s="72"/>
      <c r="U132" s="3"/>
      <c r="V132" s="3"/>
      <c r="W132" s="3"/>
      <c r="X132" s="3"/>
      <c r="Y132" s="3"/>
      <c r="Z132" s="3"/>
      <c r="AA132" s="72"/>
      <c r="AB132" s="3"/>
      <c r="AC132" s="3"/>
      <c r="AD132" s="3"/>
      <c r="AE132" s="3"/>
      <c r="AF132" s="3"/>
      <c r="AG132" s="3"/>
      <c r="AH132" s="72"/>
      <c r="AI132" s="3"/>
      <c r="AJ132" s="3"/>
      <c r="AK132" s="3"/>
      <c r="AL132" s="3"/>
      <c r="AM132" s="3"/>
      <c r="AN132" s="3"/>
      <c r="AO132" s="72"/>
      <c r="AP132" s="3"/>
      <c r="AQ132" s="3"/>
      <c r="AR132" s="3"/>
      <c r="AS132" s="3"/>
      <c r="AT132" s="72"/>
      <c r="AU132" s="72"/>
      <c r="AV132" s="72"/>
      <c r="AW132" s="3"/>
      <c r="AX132" s="3"/>
      <c r="AY132" s="3"/>
      <c r="AZ132" s="3"/>
      <c r="BA132" s="3"/>
      <c r="BB132" s="3"/>
      <c r="BC132" s="72"/>
      <c r="BD132" s="3"/>
      <c r="BE132" s="3"/>
      <c r="BG132" s="20">
        <f t="shared" si="6"/>
        <v>0</v>
      </c>
      <c r="BH132" s="20">
        <f t="shared" si="7"/>
        <v>0</v>
      </c>
    </row>
    <row r="133" spans="1:60" x14ac:dyDescent="0.2">
      <c r="A133" s="3" t="str">
        <f>IF('Service providers'!A135="Указать название точки 17", "", 'Service providers'!A135)</f>
        <v/>
      </c>
      <c r="B133" s="3"/>
      <c r="C133" s="3"/>
      <c r="D133" s="3"/>
      <c r="E133" s="3"/>
      <c r="F133" s="72"/>
      <c r="G133" s="3"/>
      <c r="H133" s="3"/>
      <c r="I133" s="3"/>
      <c r="J133" s="3"/>
      <c r="K133" s="3"/>
      <c r="L133" s="3"/>
      <c r="M133" s="72"/>
      <c r="N133" s="3"/>
      <c r="O133" s="3"/>
      <c r="P133" s="3"/>
      <c r="Q133" s="3"/>
      <c r="R133" s="3"/>
      <c r="S133" s="3"/>
      <c r="T133" s="72"/>
      <c r="U133" s="3"/>
      <c r="V133" s="3"/>
      <c r="W133" s="3"/>
      <c r="X133" s="3"/>
      <c r="Y133" s="3"/>
      <c r="Z133" s="3"/>
      <c r="AA133" s="72"/>
      <c r="AB133" s="3"/>
      <c r="AC133" s="3"/>
      <c r="AD133" s="3"/>
      <c r="AE133" s="3"/>
      <c r="AF133" s="3"/>
      <c r="AG133" s="3"/>
      <c r="AH133" s="72"/>
      <c r="AI133" s="3"/>
      <c r="AJ133" s="3"/>
      <c r="AK133" s="3"/>
      <c r="AL133" s="3"/>
      <c r="AM133" s="3"/>
      <c r="AN133" s="3"/>
      <c r="AO133" s="72"/>
      <c r="AP133" s="3"/>
      <c r="AQ133" s="3"/>
      <c r="AR133" s="3"/>
      <c r="AS133" s="3"/>
      <c r="AT133" s="72"/>
      <c r="AU133" s="72"/>
      <c r="AV133" s="72"/>
      <c r="AW133" s="3"/>
      <c r="AX133" s="3"/>
      <c r="AY133" s="3"/>
      <c r="AZ133" s="3"/>
      <c r="BA133" s="3"/>
      <c r="BB133" s="3"/>
      <c r="BC133" s="72"/>
      <c r="BD133" s="3"/>
      <c r="BE133" s="3"/>
      <c r="BG133" s="20">
        <f t="shared" si="6"/>
        <v>0</v>
      </c>
      <c r="BH133" s="20">
        <f t="shared" si="7"/>
        <v>0</v>
      </c>
    </row>
    <row r="134" spans="1:60" x14ac:dyDescent="0.2">
      <c r="A134" s="3" t="str">
        <f>IF('Service providers'!A136="Указать название точки 18", "", 'Service providers'!A136)</f>
        <v/>
      </c>
      <c r="B134" s="3"/>
      <c r="C134" s="3"/>
      <c r="D134" s="3"/>
      <c r="E134" s="3"/>
      <c r="F134" s="72"/>
      <c r="G134" s="3"/>
      <c r="H134" s="3"/>
      <c r="I134" s="3"/>
      <c r="J134" s="3"/>
      <c r="K134" s="3"/>
      <c r="L134" s="3"/>
      <c r="M134" s="72"/>
      <c r="N134" s="3"/>
      <c r="O134" s="3"/>
      <c r="P134" s="3"/>
      <c r="Q134" s="3"/>
      <c r="R134" s="3"/>
      <c r="S134" s="3"/>
      <c r="T134" s="72"/>
      <c r="U134" s="3"/>
      <c r="V134" s="3"/>
      <c r="W134" s="3"/>
      <c r="X134" s="3"/>
      <c r="Y134" s="3"/>
      <c r="Z134" s="3"/>
      <c r="AA134" s="72"/>
      <c r="AB134" s="3"/>
      <c r="AC134" s="3"/>
      <c r="AD134" s="3"/>
      <c r="AE134" s="3"/>
      <c r="AF134" s="3"/>
      <c r="AG134" s="3"/>
      <c r="AH134" s="72"/>
      <c r="AI134" s="3"/>
      <c r="AJ134" s="3"/>
      <c r="AK134" s="3"/>
      <c r="AL134" s="3"/>
      <c r="AM134" s="3"/>
      <c r="AN134" s="3"/>
      <c r="AO134" s="72"/>
      <c r="AP134" s="3"/>
      <c r="AQ134" s="3"/>
      <c r="AR134" s="3"/>
      <c r="AS134" s="3"/>
      <c r="AT134" s="72"/>
      <c r="AU134" s="72"/>
      <c r="AV134" s="72"/>
      <c r="AW134" s="3"/>
      <c r="AX134" s="3"/>
      <c r="AY134" s="3"/>
      <c r="AZ134" s="3"/>
      <c r="BA134" s="3"/>
      <c r="BB134" s="3"/>
      <c r="BC134" s="72"/>
      <c r="BD134" s="3"/>
      <c r="BE134" s="3"/>
      <c r="BG134" s="20">
        <f t="shared" si="6"/>
        <v>0</v>
      </c>
      <c r="BH134" s="20">
        <f t="shared" si="7"/>
        <v>0</v>
      </c>
    </row>
    <row r="135" spans="1:60" x14ac:dyDescent="0.2">
      <c r="A135" s="3" t="str">
        <f>IF('Service providers'!A137="Указать название точки 19", "", 'Service providers'!A137)</f>
        <v/>
      </c>
      <c r="B135" s="3"/>
      <c r="C135" s="3"/>
      <c r="D135" s="3"/>
      <c r="E135" s="3"/>
      <c r="F135" s="72"/>
      <c r="G135" s="3"/>
      <c r="H135" s="3"/>
      <c r="I135" s="3"/>
      <c r="J135" s="3"/>
      <c r="K135" s="3"/>
      <c r="L135" s="3"/>
      <c r="M135" s="72"/>
      <c r="N135" s="3"/>
      <c r="O135" s="3"/>
      <c r="P135" s="3"/>
      <c r="Q135" s="3"/>
      <c r="R135" s="3"/>
      <c r="S135" s="3"/>
      <c r="T135" s="72"/>
      <c r="U135" s="3"/>
      <c r="V135" s="3"/>
      <c r="W135" s="3"/>
      <c r="X135" s="3"/>
      <c r="Y135" s="3"/>
      <c r="Z135" s="3"/>
      <c r="AA135" s="72"/>
      <c r="AB135" s="3"/>
      <c r="AC135" s="3"/>
      <c r="AD135" s="3"/>
      <c r="AE135" s="3"/>
      <c r="AF135" s="3"/>
      <c r="AG135" s="3"/>
      <c r="AH135" s="72"/>
      <c r="AI135" s="3"/>
      <c r="AJ135" s="3"/>
      <c r="AK135" s="3"/>
      <c r="AL135" s="3"/>
      <c r="AM135" s="3"/>
      <c r="AN135" s="3"/>
      <c r="AO135" s="72"/>
      <c r="AP135" s="3"/>
      <c r="AQ135" s="3"/>
      <c r="AR135" s="3"/>
      <c r="AS135" s="3"/>
      <c r="AT135" s="72"/>
      <c r="AU135" s="72"/>
      <c r="AV135" s="72"/>
      <c r="AW135" s="3"/>
      <c r="AX135" s="3"/>
      <c r="AY135" s="3"/>
      <c r="AZ135" s="3"/>
      <c r="BA135" s="3"/>
      <c r="BB135" s="3"/>
      <c r="BC135" s="72"/>
      <c r="BD135" s="3"/>
      <c r="BE135" s="3"/>
      <c r="BG135" s="20">
        <f t="shared" si="6"/>
        <v>0</v>
      </c>
      <c r="BH135" s="20">
        <f t="shared" si="7"/>
        <v>0</v>
      </c>
    </row>
    <row r="136" spans="1:60" x14ac:dyDescent="0.2">
      <c r="A136" s="3" t="str">
        <f>IF('Service providers'!A138="Указать название точки 20", "", 'Service providers'!A138)</f>
        <v/>
      </c>
      <c r="B136" s="3"/>
      <c r="C136" s="3"/>
      <c r="D136" s="3"/>
      <c r="E136" s="3"/>
      <c r="F136" s="72"/>
      <c r="G136" s="3"/>
      <c r="H136" s="3"/>
      <c r="I136" s="3"/>
      <c r="J136" s="3"/>
      <c r="K136" s="3"/>
      <c r="L136" s="3"/>
      <c r="M136" s="72"/>
      <c r="N136" s="3"/>
      <c r="O136" s="3"/>
      <c r="P136" s="3"/>
      <c r="Q136" s="3"/>
      <c r="R136" s="3"/>
      <c r="S136" s="3"/>
      <c r="T136" s="72"/>
      <c r="U136" s="3"/>
      <c r="V136" s="3"/>
      <c r="W136" s="3"/>
      <c r="X136" s="3"/>
      <c r="Y136" s="3"/>
      <c r="Z136" s="3"/>
      <c r="AA136" s="72"/>
      <c r="AB136" s="3"/>
      <c r="AC136" s="3"/>
      <c r="AD136" s="3"/>
      <c r="AE136" s="3"/>
      <c r="AF136" s="3"/>
      <c r="AG136" s="3"/>
      <c r="AH136" s="72"/>
      <c r="AI136" s="3"/>
      <c r="AJ136" s="3"/>
      <c r="AK136" s="3"/>
      <c r="AL136" s="3"/>
      <c r="AM136" s="3"/>
      <c r="AN136" s="3"/>
      <c r="AO136" s="72"/>
      <c r="AP136" s="3"/>
      <c r="AQ136" s="3"/>
      <c r="AR136" s="3"/>
      <c r="AS136" s="3"/>
      <c r="AT136" s="72"/>
      <c r="AU136" s="72"/>
      <c r="AV136" s="72"/>
      <c r="AW136" s="3"/>
      <c r="AX136" s="3"/>
      <c r="AY136" s="3"/>
      <c r="AZ136" s="3"/>
      <c r="BA136" s="3"/>
      <c r="BB136" s="3"/>
      <c r="BC136" s="72"/>
      <c r="BD136" s="3"/>
      <c r="BE136" s="3"/>
      <c r="BG136" s="20">
        <f t="shared" si="6"/>
        <v>0</v>
      </c>
      <c r="BH136" s="20">
        <f t="shared" si="7"/>
        <v>0</v>
      </c>
    </row>
    <row r="137" spans="1:60" ht="15" x14ac:dyDescent="0.25">
      <c r="A137" s="69" t="str">
        <f>IF('Service providers'!A139="Указать название", "", 'Service providers'!A139)</f>
        <v/>
      </c>
      <c r="B137" s="70"/>
      <c r="C137" s="70"/>
      <c r="D137" s="70"/>
      <c r="E137" s="70"/>
      <c r="F137" s="71"/>
      <c r="G137" s="70"/>
      <c r="H137" s="70"/>
      <c r="I137" s="70"/>
      <c r="J137" s="71"/>
      <c r="K137" s="70"/>
      <c r="L137" s="70"/>
      <c r="M137" s="70"/>
      <c r="N137" s="70"/>
      <c r="O137" s="71"/>
      <c r="P137" s="70"/>
      <c r="Q137" s="71"/>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G137" s="20">
        <f t="shared" si="6"/>
        <v>0</v>
      </c>
      <c r="BH137" s="20">
        <f t="shared" si="7"/>
        <v>0</v>
      </c>
    </row>
    <row r="138" spans="1:60" x14ac:dyDescent="0.2">
      <c r="A138" s="3" t="str">
        <f>IF('Service providers'!A140="Указать название точки 1", "", 'Service providers'!A140)</f>
        <v/>
      </c>
      <c r="B138" s="3"/>
      <c r="C138" s="3"/>
      <c r="D138" s="3"/>
      <c r="E138" s="3"/>
      <c r="F138" s="72"/>
      <c r="G138" s="3"/>
      <c r="H138" s="3"/>
      <c r="I138" s="3"/>
      <c r="J138" s="3"/>
      <c r="K138" s="3"/>
      <c r="L138" s="3"/>
      <c r="M138" s="72"/>
      <c r="N138" s="3"/>
      <c r="O138" s="3"/>
      <c r="P138" s="3"/>
      <c r="Q138" s="3"/>
      <c r="R138" s="3"/>
      <c r="S138" s="3"/>
      <c r="T138" s="72"/>
      <c r="U138" s="3"/>
      <c r="V138" s="3"/>
      <c r="W138" s="3"/>
      <c r="X138" s="3"/>
      <c r="Y138" s="3"/>
      <c r="Z138" s="3"/>
      <c r="AA138" s="72"/>
      <c r="AB138" s="3"/>
      <c r="AC138" s="3"/>
      <c r="AD138" s="3"/>
      <c r="AE138" s="3"/>
      <c r="AF138" s="3"/>
      <c r="AG138" s="3"/>
      <c r="AH138" s="72"/>
      <c r="AI138" s="3"/>
      <c r="AJ138" s="3"/>
      <c r="AK138" s="3"/>
      <c r="AL138" s="3"/>
      <c r="AM138" s="3"/>
      <c r="AN138" s="3"/>
      <c r="AO138" s="72"/>
      <c r="AP138" s="3"/>
      <c r="AQ138" s="3"/>
      <c r="AR138" s="3"/>
      <c r="AS138" s="3"/>
      <c r="AT138" s="72"/>
      <c r="AU138" s="72"/>
      <c r="AV138" s="72"/>
      <c r="AW138" s="3"/>
      <c r="AX138" s="3"/>
      <c r="AY138" s="3"/>
      <c r="AZ138" s="3"/>
      <c r="BA138" s="3"/>
      <c r="BB138" s="3"/>
      <c r="BC138" s="72"/>
      <c r="BD138" s="3"/>
      <c r="BE138" s="3"/>
      <c r="BG138" s="20">
        <f t="shared" si="6"/>
        <v>0</v>
      </c>
      <c r="BH138" s="20">
        <f t="shared" si="7"/>
        <v>0</v>
      </c>
    </row>
    <row r="139" spans="1:60" x14ac:dyDescent="0.2">
      <c r="A139" s="3" t="str">
        <f>IF('Service providers'!A141="Указать название точки 2", "", 'Service providers'!A141)</f>
        <v/>
      </c>
      <c r="B139" s="3"/>
      <c r="C139" s="3"/>
      <c r="D139" s="3"/>
      <c r="E139" s="3"/>
      <c r="F139" s="72"/>
      <c r="G139" s="3"/>
      <c r="H139" s="3"/>
      <c r="I139" s="3"/>
      <c r="J139" s="3"/>
      <c r="K139" s="3"/>
      <c r="L139" s="3"/>
      <c r="M139" s="72"/>
      <c r="N139" s="3"/>
      <c r="O139" s="3"/>
      <c r="P139" s="3"/>
      <c r="Q139" s="3"/>
      <c r="R139" s="3"/>
      <c r="S139" s="3"/>
      <c r="T139" s="72"/>
      <c r="U139" s="3"/>
      <c r="V139" s="3"/>
      <c r="W139" s="3"/>
      <c r="X139" s="3"/>
      <c r="Y139" s="3"/>
      <c r="Z139" s="3"/>
      <c r="AA139" s="72"/>
      <c r="AB139" s="3"/>
      <c r="AC139" s="3"/>
      <c r="AD139" s="3"/>
      <c r="AE139" s="3"/>
      <c r="AF139" s="3"/>
      <c r="AG139" s="3"/>
      <c r="AH139" s="72"/>
      <c r="AI139" s="3"/>
      <c r="AJ139" s="3"/>
      <c r="AK139" s="3"/>
      <c r="AL139" s="3"/>
      <c r="AM139" s="3"/>
      <c r="AN139" s="3"/>
      <c r="AO139" s="72"/>
      <c r="AP139" s="3"/>
      <c r="AQ139" s="3"/>
      <c r="AR139" s="3"/>
      <c r="AS139" s="3"/>
      <c r="AT139" s="72"/>
      <c r="AU139" s="72"/>
      <c r="AV139" s="72"/>
      <c r="AW139" s="3"/>
      <c r="AX139" s="3"/>
      <c r="AY139" s="3"/>
      <c r="AZ139" s="3"/>
      <c r="BA139" s="3"/>
      <c r="BB139" s="3"/>
      <c r="BC139" s="72"/>
      <c r="BD139" s="3"/>
      <c r="BE139" s="3"/>
      <c r="BG139" s="20">
        <f t="shared" si="6"/>
        <v>0</v>
      </c>
      <c r="BH139" s="20">
        <f t="shared" si="7"/>
        <v>0</v>
      </c>
    </row>
    <row r="140" spans="1:60" x14ac:dyDescent="0.2">
      <c r="A140" s="3" t="str">
        <f>IF('Service providers'!A142="Указать название точки 3", "", 'Service providers'!A142)</f>
        <v/>
      </c>
      <c r="B140" s="3"/>
      <c r="C140" s="3"/>
      <c r="D140" s="3"/>
      <c r="E140" s="3"/>
      <c r="F140" s="72"/>
      <c r="G140" s="3"/>
      <c r="H140" s="3"/>
      <c r="I140" s="3"/>
      <c r="J140" s="3"/>
      <c r="K140" s="3"/>
      <c r="L140" s="3"/>
      <c r="M140" s="72"/>
      <c r="N140" s="3"/>
      <c r="O140" s="3"/>
      <c r="P140" s="3"/>
      <c r="Q140" s="3"/>
      <c r="R140" s="3"/>
      <c r="S140" s="3"/>
      <c r="T140" s="72"/>
      <c r="U140" s="3"/>
      <c r="V140" s="3"/>
      <c r="W140" s="3"/>
      <c r="X140" s="3"/>
      <c r="Y140" s="3"/>
      <c r="Z140" s="3"/>
      <c r="AA140" s="72"/>
      <c r="AB140" s="3"/>
      <c r="AC140" s="3"/>
      <c r="AD140" s="3"/>
      <c r="AE140" s="3"/>
      <c r="AF140" s="3"/>
      <c r="AG140" s="3"/>
      <c r="AH140" s="72"/>
      <c r="AI140" s="3"/>
      <c r="AJ140" s="3"/>
      <c r="AK140" s="3"/>
      <c r="AL140" s="3"/>
      <c r="AM140" s="3"/>
      <c r="AN140" s="3"/>
      <c r="AO140" s="72"/>
      <c r="AP140" s="3"/>
      <c r="AQ140" s="3"/>
      <c r="AR140" s="3"/>
      <c r="AS140" s="3"/>
      <c r="AT140" s="72"/>
      <c r="AU140" s="72"/>
      <c r="AV140" s="72"/>
      <c r="AW140" s="3"/>
      <c r="AX140" s="3"/>
      <c r="AY140" s="3"/>
      <c r="AZ140" s="3"/>
      <c r="BA140" s="3"/>
      <c r="BB140" s="3"/>
      <c r="BC140" s="72"/>
      <c r="BD140" s="3"/>
      <c r="BE140" s="3"/>
      <c r="BG140" s="20">
        <f t="shared" si="6"/>
        <v>0</v>
      </c>
      <c r="BH140" s="20">
        <f t="shared" si="7"/>
        <v>0</v>
      </c>
    </row>
    <row r="141" spans="1:60" x14ac:dyDescent="0.2">
      <c r="A141" s="3" t="str">
        <f>IF('Service providers'!A143="Указать название точки 4", "", 'Service providers'!A143)</f>
        <v/>
      </c>
      <c r="B141" s="3"/>
      <c r="C141" s="3"/>
      <c r="D141" s="3"/>
      <c r="E141" s="3"/>
      <c r="F141" s="72"/>
      <c r="G141" s="3"/>
      <c r="H141" s="3"/>
      <c r="I141" s="3"/>
      <c r="J141" s="3"/>
      <c r="K141" s="3"/>
      <c r="L141" s="3"/>
      <c r="M141" s="72"/>
      <c r="N141" s="3"/>
      <c r="O141" s="3"/>
      <c r="P141" s="3"/>
      <c r="Q141" s="3"/>
      <c r="R141" s="3"/>
      <c r="S141" s="3"/>
      <c r="T141" s="72"/>
      <c r="U141" s="3"/>
      <c r="V141" s="3"/>
      <c r="W141" s="3"/>
      <c r="X141" s="3"/>
      <c r="Y141" s="3"/>
      <c r="Z141" s="3"/>
      <c r="AA141" s="72"/>
      <c r="AB141" s="3"/>
      <c r="AC141" s="3"/>
      <c r="AD141" s="3"/>
      <c r="AE141" s="3"/>
      <c r="AF141" s="3"/>
      <c r="AG141" s="3"/>
      <c r="AH141" s="72"/>
      <c r="AI141" s="3"/>
      <c r="AJ141" s="3"/>
      <c r="AK141" s="3"/>
      <c r="AL141" s="3"/>
      <c r="AM141" s="3"/>
      <c r="AN141" s="3"/>
      <c r="AO141" s="72"/>
      <c r="AP141" s="3"/>
      <c r="AQ141" s="3"/>
      <c r="AR141" s="3"/>
      <c r="AS141" s="3"/>
      <c r="AT141" s="72"/>
      <c r="AU141" s="72"/>
      <c r="AV141" s="72"/>
      <c r="AW141" s="3"/>
      <c r="AX141" s="3"/>
      <c r="AY141" s="3"/>
      <c r="AZ141" s="3"/>
      <c r="BA141" s="3"/>
      <c r="BB141" s="3"/>
      <c r="BC141" s="72"/>
      <c r="BD141" s="3"/>
      <c r="BE141" s="3"/>
      <c r="BG141" s="20">
        <f t="shared" si="6"/>
        <v>0</v>
      </c>
      <c r="BH141" s="20">
        <f t="shared" si="7"/>
        <v>0</v>
      </c>
    </row>
    <row r="142" spans="1:60" x14ac:dyDescent="0.2">
      <c r="A142" s="3" t="str">
        <f>IF('Service providers'!A144="Указать название точки 5", "", 'Service providers'!A144)</f>
        <v/>
      </c>
      <c r="B142" s="3"/>
      <c r="C142" s="3"/>
      <c r="D142" s="3"/>
      <c r="E142" s="3"/>
      <c r="F142" s="72"/>
      <c r="G142" s="3"/>
      <c r="H142" s="3"/>
      <c r="I142" s="3"/>
      <c r="J142" s="3"/>
      <c r="K142" s="3"/>
      <c r="L142" s="3"/>
      <c r="M142" s="72"/>
      <c r="N142" s="3"/>
      <c r="O142" s="3"/>
      <c r="P142" s="3"/>
      <c r="Q142" s="3"/>
      <c r="R142" s="3"/>
      <c r="S142" s="3"/>
      <c r="T142" s="72"/>
      <c r="U142" s="3"/>
      <c r="V142" s="3"/>
      <c r="W142" s="3"/>
      <c r="X142" s="3"/>
      <c r="Y142" s="3"/>
      <c r="Z142" s="3"/>
      <c r="AA142" s="72"/>
      <c r="AB142" s="3"/>
      <c r="AC142" s="3"/>
      <c r="AD142" s="3"/>
      <c r="AE142" s="3"/>
      <c r="AF142" s="3"/>
      <c r="AG142" s="3"/>
      <c r="AH142" s="72"/>
      <c r="AI142" s="3"/>
      <c r="AJ142" s="3"/>
      <c r="AK142" s="3"/>
      <c r="AL142" s="3"/>
      <c r="AM142" s="3"/>
      <c r="AN142" s="3"/>
      <c r="AO142" s="72"/>
      <c r="AP142" s="3"/>
      <c r="AQ142" s="3"/>
      <c r="AR142" s="3"/>
      <c r="AS142" s="3"/>
      <c r="AT142" s="72"/>
      <c r="AU142" s="72"/>
      <c r="AV142" s="72"/>
      <c r="AW142" s="3"/>
      <c r="AX142" s="3"/>
      <c r="AY142" s="3"/>
      <c r="AZ142" s="3"/>
      <c r="BA142" s="3"/>
      <c r="BB142" s="3"/>
      <c r="BC142" s="72"/>
      <c r="BD142" s="3"/>
      <c r="BE142" s="3"/>
      <c r="BG142" s="20">
        <f t="shared" si="6"/>
        <v>0</v>
      </c>
      <c r="BH142" s="20">
        <f t="shared" si="7"/>
        <v>0</v>
      </c>
    </row>
    <row r="143" spans="1:60" x14ac:dyDescent="0.2">
      <c r="A143" s="3" t="str">
        <f>IF('Service providers'!A145="Указать название точки 6", "", 'Service providers'!A145)</f>
        <v/>
      </c>
      <c r="B143" s="3"/>
      <c r="C143" s="3"/>
      <c r="D143" s="3"/>
      <c r="E143" s="3"/>
      <c r="F143" s="72"/>
      <c r="G143" s="3"/>
      <c r="H143" s="3"/>
      <c r="I143" s="3"/>
      <c r="J143" s="3"/>
      <c r="K143" s="3"/>
      <c r="L143" s="3"/>
      <c r="M143" s="72"/>
      <c r="N143" s="3"/>
      <c r="O143" s="3"/>
      <c r="P143" s="3"/>
      <c r="Q143" s="3"/>
      <c r="R143" s="3"/>
      <c r="S143" s="3"/>
      <c r="T143" s="72"/>
      <c r="U143" s="3"/>
      <c r="V143" s="3"/>
      <c r="W143" s="3"/>
      <c r="X143" s="3"/>
      <c r="Y143" s="3"/>
      <c r="Z143" s="3"/>
      <c r="AA143" s="72"/>
      <c r="AB143" s="3"/>
      <c r="AC143" s="3"/>
      <c r="AD143" s="3"/>
      <c r="AE143" s="3"/>
      <c r="AF143" s="3"/>
      <c r="AG143" s="3"/>
      <c r="AH143" s="72"/>
      <c r="AI143" s="3"/>
      <c r="AJ143" s="3"/>
      <c r="AK143" s="3"/>
      <c r="AL143" s="3"/>
      <c r="AM143" s="3"/>
      <c r="AN143" s="3"/>
      <c r="AO143" s="72"/>
      <c r="AP143" s="3"/>
      <c r="AQ143" s="3"/>
      <c r="AR143" s="3"/>
      <c r="AS143" s="3"/>
      <c r="AT143" s="72"/>
      <c r="AU143" s="72"/>
      <c r="AV143" s="72"/>
      <c r="AW143" s="3"/>
      <c r="AX143" s="3"/>
      <c r="AY143" s="3"/>
      <c r="AZ143" s="3"/>
      <c r="BA143" s="3"/>
      <c r="BB143" s="3"/>
      <c r="BC143" s="72"/>
      <c r="BD143" s="3"/>
      <c r="BE143" s="3"/>
      <c r="BG143" s="20">
        <f t="shared" si="6"/>
        <v>0</v>
      </c>
      <c r="BH143" s="20">
        <f t="shared" si="7"/>
        <v>0</v>
      </c>
    </row>
    <row r="144" spans="1:60" x14ac:dyDescent="0.2">
      <c r="A144" s="3" t="str">
        <f>IF('Service providers'!A146="Указать название точки 7", "", 'Service providers'!A146)</f>
        <v/>
      </c>
      <c r="B144" s="3"/>
      <c r="C144" s="3"/>
      <c r="D144" s="3"/>
      <c r="E144" s="3"/>
      <c r="F144" s="72"/>
      <c r="G144" s="3"/>
      <c r="H144" s="3"/>
      <c r="I144" s="3"/>
      <c r="J144" s="3"/>
      <c r="K144" s="3"/>
      <c r="L144" s="3"/>
      <c r="M144" s="72"/>
      <c r="N144" s="3"/>
      <c r="O144" s="3"/>
      <c r="P144" s="3"/>
      <c r="Q144" s="3"/>
      <c r="R144" s="3"/>
      <c r="S144" s="3"/>
      <c r="T144" s="72"/>
      <c r="U144" s="3"/>
      <c r="V144" s="3"/>
      <c r="W144" s="3"/>
      <c r="X144" s="3"/>
      <c r="Y144" s="3"/>
      <c r="Z144" s="3"/>
      <c r="AA144" s="72"/>
      <c r="AB144" s="3"/>
      <c r="AC144" s="3"/>
      <c r="AD144" s="3"/>
      <c r="AE144" s="3"/>
      <c r="AF144" s="3"/>
      <c r="AG144" s="3"/>
      <c r="AH144" s="72"/>
      <c r="AI144" s="3"/>
      <c r="AJ144" s="3"/>
      <c r="AK144" s="3"/>
      <c r="AL144" s="3"/>
      <c r="AM144" s="3"/>
      <c r="AN144" s="3"/>
      <c r="AO144" s="72"/>
      <c r="AP144" s="3"/>
      <c r="AQ144" s="3"/>
      <c r="AR144" s="3"/>
      <c r="AS144" s="3"/>
      <c r="AT144" s="72"/>
      <c r="AU144" s="72"/>
      <c r="AV144" s="72"/>
      <c r="AW144" s="3"/>
      <c r="AX144" s="3"/>
      <c r="AY144" s="3"/>
      <c r="AZ144" s="3"/>
      <c r="BA144" s="3"/>
      <c r="BB144" s="3"/>
      <c r="BC144" s="72"/>
      <c r="BD144" s="3"/>
      <c r="BE144" s="3"/>
      <c r="BG144" s="20">
        <f t="shared" si="6"/>
        <v>0</v>
      </c>
      <c r="BH144" s="20">
        <f t="shared" si="7"/>
        <v>0</v>
      </c>
    </row>
    <row r="145" spans="1:60" x14ac:dyDescent="0.2">
      <c r="A145" s="3" t="str">
        <f>IF('Service providers'!A147="Указать название точки 8", "", 'Service providers'!A147)</f>
        <v/>
      </c>
      <c r="B145" s="3"/>
      <c r="C145" s="3"/>
      <c r="D145" s="3"/>
      <c r="E145" s="3"/>
      <c r="F145" s="72"/>
      <c r="G145" s="3"/>
      <c r="H145" s="3"/>
      <c r="I145" s="3"/>
      <c r="J145" s="3"/>
      <c r="K145" s="3"/>
      <c r="L145" s="3"/>
      <c r="M145" s="72"/>
      <c r="N145" s="3"/>
      <c r="O145" s="3"/>
      <c r="P145" s="3"/>
      <c r="Q145" s="3"/>
      <c r="R145" s="3"/>
      <c r="S145" s="3"/>
      <c r="T145" s="72"/>
      <c r="U145" s="3"/>
      <c r="V145" s="3"/>
      <c r="W145" s="3"/>
      <c r="X145" s="3"/>
      <c r="Y145" s="3"/>
      <c r="Z145" s="3"/>
      <c r="AA145" s="72"/>
      <c r="AB145" s="3"/>
      <c r="AC145" s="3"/>
      <c r="AD145" s="3"/>
      <c r="AE145" s="3"/>
      <c r="AF145" s="3"/>
      <c r="AG145" s="3"/>
      <c r="AH145" s="72"/>
      <c r="AI145" s="3"/>
      <c r="AJ145" s="3"/>
      <c r="AK145" s="3"/>
      <c r="AL145" s="3"/>
      <c r="AM145" s="3"/>
      <c r="AN145" s="3"/>
      <c r="AO145" s="72"/>
      <c r="AP145" s="3"/>
      <c r="AQ145" s="3"/>
      <c r="AR145" s="3"/>
      <c r="AS145" s="3"/>
      <c r="AT145" s="72"/>
      <c r="AU145" s="72"/>
      <c r="AV145" s="72"/>
      <c r="AW145" s="3"/>
      <c r="AX145" s="3"/>
      <c r="AY145" s="3"/>
      <c r="AZ145" s="3"/>
      <c r="BA145" s="3"/>
      <c r="BB145" s="3"/>
      <c r="BC145" s="72"/>
      <c r="BD145" s="3"/>
      <c r="BE145" s="3"/>
      <c r="BG145" s="20">
        <f t="shared" si="6"/>
        <v>0</v>
      </c>
      <c r="BH145" s="20">
        <f t="shared" si="7"/>
        <v>0</v>
      </c>
    </row>
    <row r="146" spans="1:60" x14ac:dyDescent="0.2">
      <c r="A146" s="3" t="str">
        <f>IF('Service providers'!A148="Указать название точки 9", "", 'Service providers'!A148)</f>
        <v/>
      </c>
      <c r="B146" s="3"/>
      <c r="C146" s="3"/>
      <c r="D146" s="3"/>
      <c r="E146" s="3"/>
      <c r="F146" s="72"/>
      <c r="G146" s="3"/>
      <c r="H146" s="3"/>
      <c r="I146" s="3"/>
      <c r="J146" s="3"/>
      <c r="K146" s="3"/>
      <c r="L146" s="3"/>
      <c r="M146" s="72"/>
      <c r="N146" s="3"/>
      <c r="O146" s="3"/>
      <c r="P146" s="3"/>
      <c r="Q146" s="3"/>
      <c r="R146" s="3"/>
      <c r="S146" s="3"/>
      <c r="T146" s="72"/>
      <c r="U146" s="3"/>
      <c r="V146" s="3"/>
      <c r="W146" s="3"/>
      <c r="X146" s="3"/>
      <c r="Y146" s="3"/>
      <c r="Z146" s="3"/>
      <c r="AA146" s="72"/>
      <c r="AB146" s="3"/>
      <c r="AC146" s="3"/>
      <c r="AD146" s="3"/>
      <c r="AE146" s="3"/>
      <c r="AF146" s="3"/>
      <c r="AG146" s="3"/>
      <c r="AH146" s="72"/>
      <c r="AI146" s="3"/>
      <c r="AJ146" s="3"/>
      <c r="AK146" s="3"/>
      <c r="AL146" s="3"/>
      <c r="AM146" s="3"/>
      <c r="AN146" s="3"/>
      <c r="AO146" s="72"/>
      <c r="AP146" s="3"/>
      <c r="AQ146" s="3"/>
      <c r="AR146" s="3"/>
      <c r="AS146" s="3"/>
      <c r="AT146" s="72"/>
      <c r="AU146" s="72"/>
      <c r="AV146" s="72"/>
      <c r="AW146" s="3"/>
      <c r="AX146" s="3"/>
      <c r="AY146" s="3"/>
      <c r="AZ146" s="3"/>
      <c r="BA146" s="3"/>
      <c r="BB146" s="3"/>
      <c r="BC146" s="72"/>
      <c r="BD146" s="3"/>
      <c r="BE146" s="3"/>
      <c r="BG146" s="20">
        <f t="shared" si="6"/>
        <v>0</v>
      </c>
      <c r="BH146" s="20">
        <f t="shared" si="7"/>
        <v>0</v>
      </c>
    </row>
    <row r="147" spans="1:60" x14ac:dyDescent="0.2">
      <c r="A147" s="3" t="str">
        <f>IF('Service providers'!A149="Указать название точки 10", "", 'Service providers'!A149)</f>
        <v/>
      </c>
      <c r="B147" s="3"/>
      <c r="C147" s="3"/>
      <c r="D147" s="3"/>
      <c r="E147" s="3"/>
      <c r="F147" s="72"/>
      <c r="G147" s="3"/>
      <c r="H147" s="3"/>
      <c r="I147" s="3"/>
      <c r="J147" s="3"/>
      <c r="K147" s="3"/>
      <c r="L147" s="3"/>
      <c r="M147" s="72"/>
      <c r="N147" s="3"/>
      <c r="O147" s="3"/>
      <c r="P147" s="3"/>
      <c r="Q147" s="3"/>
      <c r="R147" s="3"/>
      <c r="S147" s="3"/>
      <c r="T147" s="72"/>
      <c r="U147" s="3"/>
      <c r="V147" s="3"/>
      <c r="W147" s="3"/>
      <c r="X147" s="3"/>
      <c r="Y147" s="3"/>
      <c r="Z147" s="3"/>
      <c r="AA147" s="72"/>
      <c r="AB147" s="3"/>
      <c r="AC147" s="3"/>
      <c r="AD147" s="3"/>
      <c r="AE147" s="3"/>
      <c r="AF147" s="3"/>
      <c r="AG147" s="3"/>
      <c r="AH147" s="72"/>
      <c r="AI147" s="3"/>
      <c r="AJ147" s="3"/>
      <c r="AK147" s="3"/>
      <c r="AL147" s="3"/>
      <c r="AM147" s="3"/>
      <c r="AN147" s="3"/>
      <c r="AO147" s="72"/>
      <c r="AP147" s="3"/>
      <c r="AQ147" s="3"/>
      <c r="AR147" s="3"/>
      <c r="AS147" s="3"/>
      <c r="AT147" s="72"/>
      <c r="AU147" s="72"/>
      <c r="AV147" s="72"/>
      <c r="AW147" s="3"/>
      <c r="AX147" s="3"/>
      <c r="AY147" s="3"/>
      <c r="AZ147" s="3"/>
      <c r="BA147" s="3"/>
      <c r="BB147" s="3"/>
      <c r="BC147" s="72"/>
      <c r="BD147" s="3"/>
      <c r="BE147" s="3"/>
      <c r="BG147" s="20">
        <f t="shared" si="6"/>
        <v>0</v>
      </c>
      <c r="BH147" s="20">
        <f t="shared" si="7"/>
        <v>0</v>
      </c>
    </row>
    <row r="148" spans="1:60" x14ac:dyDescent="0.2">
      <c r="A148" s="3" t="str">
        <f>IF('Service providers'!A150="Указать название точки 11", "", 'Service providers'!A150)</f>
        <v/>
      </c>
      <c r="B148" s="3"/>
      <c r="C148" s="3"/>
      <c r="D148" s="3"/>
      <c r="E148" s="3"/>
      <c r="F148" s="72"/>
      <c r="G148" s="3"/>
      <c r="H148" s="3"/>
      <c r="I148" s="3"/>
      <c r="J148" s="3"/>
      <c r="K148" s="3"/>
      <c r="L148" s="3"/>
      <c r="M148" s="72"/>
      <c r="N148" s="3"/>
      <c r="O148" s="3"/>
      <c r="P148" s="3"/>
      <c r="Q148" s="3"/>
      <c r="R148" s="3"/>
      <c r="S148" s="3"/>
      <c r="T148" s="72"/>
      <c r="U148" s="3"/>
      <c r="V148" s="3"/>
      <c r="W148" s="3"/>
      <c r="X148" s="3"/>
      <c r="Y148" s="3"/>
      <c r="Z148" s="3"/>
      <c r="AA148" s="72"/>
      <c r="AB148" s="3"/>
      <c r="AC148" s="3"/>
      <c r="AD148" s="3"/>
      <c r="AE148" s="3"/>
      <c r="AF148" s="3"/>
      <c r="AG148" s="3"/>
      <c r="AH148" s="72"/>
      <c r="AI148" s="3"/>
      <c r="AJ148" s="3"/>
      <c r="AK148" s="3"/>
      <c r="AL148" s="3"/>
      <c r="AM148" s="3"/>
      <c r="AN148" s="3"/>
      <c r="AO148" s="72"/>
      <c r="AP148" s="3"/>
      <c r="AQ148" s="3"/>
      <c r="AR148" s="3"/>
      <c r="AS148" s="3"/>
      <c r="AT148" s="72"/>
      <c r="AU148" s="72"/>
      <c r="AV148" s="72"/>
      <c r="AW148" s="3"/>
      <c r="AX148" s="3"/>
      <c r="AY148" s="3"/>
      <c r="AZ148" s="3"/>
      <c r="BA148" s="3"/>
      <c r="BB148" s="3"/>
      <c r="BC148" s="72"/>
      <c r="BD148" s="3"/>
      <c r="BE148" s="3"/>
      <c r="BG148" s="20">
        <f t="shared" si="6"/>
        <v>0</v>
      </c>
      <c r="BH148" s="20">
        <f t="shared" si="7"/>
        <v>0</v>
      </c>
    </row>
    <row r="149" spans="1:60" x14ac:dyDescent="0.2">
      <c r="A149" s="3" t="str">
        <f>IF('Service providers'!A151="Указать название точки 12", "", 'Service providers'!A151)</f>
        <v/>
      </c>
      <c r="B149" s="3"/>
      <c r="C149" s="3"/>
      <c r="D149" s="3"/>
      <c r="E149" s="3"/>
      <c r="F149" s="72"/>
      <c r="G149" s="3"/>
      <c r="H149" s="3"/>
      <c r="I149" s="3"/>
      <c r="J149" s="3"/>
      <c r="K149" s="3"/>
      <c r="L149" s="3"/>
      <c r="M149" s="72"/>
      <c r="N149" s="3"/>
      <c r="O149" s="3"/>
      <c r="P149" s="3"/>
      <c r="Q149" s="3"/>
      <c r="R149" s="3"/>
      <c r="S149" s="3"/>
      <c r="T149" s="72"/>
      <c r="U149" s="3"/>
      <c r="V149" s="3"/>
      <c r="W149" s="3"/>
      <c r="X149" s="3"/>
      <c r="Y149" s="3"/>
      <c r="Z149" s="3"/>
      <c r="AA149" s="72"/>
      <c r="AB149" s="3"/>
      <c r="AC149" s="3"/>
      <c r="AD149" s="3"/>
      <c r="AE149" s="3"/>
      <c r="AF149" s="3"/>
      <c r="AG149" s="3"/>
      <c r="AH149" s="72"/>
      <c r="AI149" s="3"/>
      <c r="AJ149" s="3"/>
      <c r="AK149" s="3"/>
      <c r="AL149" s="3"/>
      <c r="AM149" s="3"/>
      <c r="AN149" s="3"/>
      <c r="AO149" s="72"/>
      <c r="AP149" s="3"/>
      <c r="AQ149" s="3"/>
      <c r="AR149" s="3"/>
      <c r="AS149" s="3"/>
      <c r="AT149" s="72"/>
      <c r="AU149" s="72"/>
      <c r="AV149" s="72"/>
      <c r="AW149" s="3"/>
      <c r="AX149" s="3"/>
      <c r="AY149" s="3"/>
      <c r="AZ149" s="3"/>
      <c r="BA149" s="3"/>
      <c r="BB149" s="3"/>
      <c r="BC149" s="72"/>
      <c r="BD149" s="3"/>
      <c r="BE149" s="3"/>
      <c r="BG149" s="20">
        <f t="shared" si="6"/>
        <v>0</v>
      </c>
      <c r="BH149" s="20">
        <f t="shared" si="7"/>
        <v>0</v>
      </c>
    </row>
    <row r="150" spans="1:60" x14ac:dyDescent="0.2">
      <c r="A150" s="3" t="str">
        <f>IF('Service providers'!A152="Указать название точки 13", "", 'Service providers'!A152)</f>
        <v/>
      </c>
      <c r="B150" s="3"/>
      <c r="C150" s="3"/>
      <c r="D150" s="3"/>
      <c r="E150" s="3"/>
      <c r="F150" s="72"/>
      <c r="G150" s="3"/>
      <c r="H150" s="3"/>
      <c r="I150" s="3"/>
      <c r="J150" s="3"/>
      <c r="K150" s="3"/>
      <c r="L150" s="3"/>
      <c r="M150" s="72"/>
      <c r="N150" s="3"/>
      <c r="O150" s="3"/>
      <c r="P150" s="3"/>
      <c r="Q150" s="3"/>
      <c r="R150" s="3"/>
      <c r="S150" s="3"/>
      <c r="T150" s="72"/>
      <c r="U150" s="3"/>
      <c r="V150" s="3"/>
      <c r="W150" s="3"/>
      <c r="X150" s="3"/>
      <c r="Y150" s="3"/>
      <c r="Z150" s="3"/>
      <c r="AA150" s="72"/>
      <c r="AB150" s="3"/>
      <c r="AC150" s="3"/>
      <c r="AD150" s="3"/>
      <c r="AE150" s="3"/>
      <c r="AF150" s="3"/>
      <c r="AG150" s="3"/>
      <c r="AH150" s="72"/>
      <c r="AI150" s="3"/>
      <c r="AJ150" s="3"/>
      <c r="AK150" s="3"/>
      <c r="AL150" s="3"/>
      <c r="AM150" s="3"/>
      <c r="AN150" s="3"/>
      <c r="AO150" s="72"/>
      <c r="AP150" s="3"/>
      <c r="AQ150" s="3"/>
      <c r="AR150" s="3"/>
      <c r="AS150" s="3"/>
      <c r="AT150" s="72"/>
      <c r="AU150" s="72"/>
      <c r="AV150" s="72"/>
      <c r="AW150" s="3"/>
      <c r="AX150" s="3"/>
      <c r="AY150" s="3"/>
      <c r="AZ150" s="3"/>
      <c r="BA150" s="3"/>
      <c r="BB150" s="3"/>
      <c r="BC150" s="72"/>
      <c r="BD150" s="3"/>
      <c r="BE150" s="3"/>
      <c r="BG150" s="20">
        <f t="shared" si="6"/>
        <v>0</v>
      </c>
      <c r="BH150" s="20">
        <f t="shared" si="7"/>
        <v>0</v>
      </c>
    </row>
    <row r="151" spans="1:60" x14ac:dyDescent="0.2">
      <c r="A151" s="3" t="str">
        <f>IF('Service providers'!A153="Указать название точки 14", "", 'Service providers'!A153)</f>
        <v/>
      </c>
      <c r="B151" s="3"/>
      <c r="C151" s="3"/>
      <c r="D151" s="3"/>
      <c r="E151" s="3"/>
      <c r="F151" s="72"/>
      <c r="G151" s="3"/>
      <c r="H151" s="3"/>
      <c r="I151" s="3"/>
      <c r="J151" s="3"/>
      <c r="K151" s="3"/>
      <c r="L151" s="3"/>
      <c r="M151" s="72"/>
      <c r="N151" s="3"/>
      <c r="O151" s="3"/>
      <c r="P151" s="3"/>
      <c r="Q151" s="3"/>
      <c r="R151" s="3"/>
      <c r="S151" s="3"/>
      <c r="T151" s="72"/>
      <c r="U151" s="3"/>
      <c r="V151" s="3"/>
      <c r="W151" s="3"/>
      <c r="X151" s="3"/>
      <c r="Y151" s="3"/>
      <c r="Z151" s="3"/>
      <c r="AA151" s="72"/>
      <c r="AB151" s="3"/>
      <c r="AC151" s="3"/>
      <c r="AD151" s="3"/>
      <c r="AE151" s="3"/>
      <c r="AF151" s="3"/>
      <c r="AG151" s="3"/>
      <c r="AH151" s="72"/>
      <c r="AI151" s="3"/>
      <c r="AJ151" s="3"/>
      <c r="AK151" s="3"/>
      <c r="AL151" s="3"/>
      <c r="AM151" s="3"/>
      <c r="AN151" s="3"/>
      <c r="AO151" s="72"/>
      <c r="AP151" s="3"/>
      <c r="AQ151" s="3"/>
      <c r="AR151" s="3"/>
      <c r="AS151" s="3"/>
      <c r="AT151" s="72"/>
      <c r="AU151" s="72"/>
      <c r="AV151" s="72"/>
      <c r="AW151" s="3"/>
      <c r="AX151" s="3"/>
      <c r="AY151" s="3"/>
      <c r="AZ151" s="3"/>
      <c r="BA151" s="3"/>
      <c r="BB151" s="3"/>
      <c r="BC151" s="72"/>
      <c r="BD151" s="3"/>
      <c r="BE151" s="3"/>
      <c r="BG151" s="20">
        <f t="shared" si="6"/>
        <v>0</v>
      </c>
      <c r="BH151" s="20">
        <f t="shared" si="7"/>
        <v>0</v>
      </c>
    </row>
    <row r="152" spans="1:60" x14ac:dyDescent="0.2">
      <c r="A152" s="3" t="str">
        <f>IF('Service providers'!A154="Указать название точки 15", "", 'Service providers'!A154)</f>
        <v/>
      </c>
      <c r="C152" s="3"/>
      <c r="D152" s="3"/>
      <c r="E152" s="3"/>
      <c r="F152" s="72"/>
      <c r="G152" s="3"/>
      <c r="H152" s="3"/>
      <c r="I152" s="3"/>
      <c r="J152" s="3"/>
      <c r="K152" s="3"/>
      <c r="L152" s="3"/>
      <c r="M152" s="72"/>
      <c r="N152" s="3"/>
      <c r="O152" s="3"/>
      <c r="P152" s="3"/>
      <c r="Q152" s="3"/>
      <c r="R152" s="3"/>
      <c r="S152" s="3"/>
      <c r="T152" s="72"/>
      <c r="U152" s="3"/>
      <c r="V152" s="3"/>
      <c r="W152" s="3"/>
      <c r="X152" s="3"/>
      <c r="Y152" s="3"/>
      <c r="Z152" s="3"/>
      <c r="AA152" s="72"/>
      <c r="AB152" s="3"/>
      <c r="AC152" s="3"/>
      <c r="AD152" s="3"/>
      <c r="AE152" s="3"/>
      <c r="AF152" s="3"/>
      <c r="AG152" s="3"/>
      <c r="AH152" s="72"/>
      <c r="AI152" s="3"/>
      <c r="AJ152" s="3"/>
      <c r="AK152" s="3"/>
      <c r="AL152" s="3"/>
      <c r="AM152" s="3"/>
      <c r="AN152" s="3"/>
      <c r="AO152" s="72"/>
      <c r="AP152" s="3"/>
      <c r="AQ152" s="3"/>
      <c r="AR152" s="3"/>
      <c r="AS152" s="3"/>
      <c r="AT152" s="72"/>
      <c r="AU152" s="72"/>
      <c r="AV152" s="72"/>
      <c r="AW152" s="3"/>
      <c r="AX152" s="3"/>
      <c r="AY152" s="3"/>
      <c r="AZ152" s="3"/>
      <c r="BA152" s="3"/>
      <c r="BB152" s="3"/>
      <c r="BC152" s="72"/>
      <c r="BD152" s="3"/>
      <c r="BE152" s="3"/>
      <c r="BG152" s="20">
        <f t="shared" si="6"/>
        <v>0</v>
      </c>
      <c r="BH152" s="20">
        <f t="shared" si="7"/>
        <v>0</v>
      </c>
    </row>
    <row r="153" spans="1:60" x14ac:dyDescent="0.2">
      <c r="A153" s="3" t="str">
        <f>IF('Service providers'!A155="Указать название точки 16", "", 'Service providers'!A155)</f>
        <v/>
      </c>
      <c r="B153" s="3"/>
      <c r="C153" s="3"/>
      <c r="D153" s="3"/>
      <c r="E153" s="3"/>
      <c r="F153" s="72"/>
      <c r="G153" s="3"/>
      <c r="H153" s="3"/>
      <c r="I153" s="3"/>
      <c r="J153" s="3"/>
      <c r="K153" s="3"/>
      <c r="L153" s="3"/>
      <c r="M153" s="72"/>
      <c r="N153" s="3"/>
      <c r="O153" s="3"/>
      <c r="P153" s="3"/>
      <c r="Q153" s="3"/>
      <c r="R153" s="3"/>
      <c r="S153" s="3"/>
      <c r="T153" s="72"/>
      <c r="U153" s="3"/>
      <c r="V153" s="3"/>
      <c r="W153" s="3"/>
      <c r="X153" s="3"/>
      <c r="Y153" s="3"/>
      <c r="Z153" s="3"/>
      <c r="AA153" s="72"/>
      <c r="AB153" s="3"/>
      <c r="AC153" s="3"/>
      <c r="AD153" s="3"/>
      <c r="AE153" s="3"/>
      <c r="AF153" s="3"/>
      <c r="AG153" s="3"/>
      <c r="AH153" s="72"/>
      <c r="AI153" s="3"/>
      <c r="AJ153" s="3"/>
      <c r="AK153" s="3"/>
      <c r="AL153" s="3"/>
      <c r="AM153" s="3"/>
      <c r="AN153" s="3"/>
      <c r="AO153" s="72"/>
      <c r="AP153" s="3"/>
      <c r="AQ153" s="3"/>
      <c r="AR153" s="3"/>
      <c r="AS153" s="3"/>
      <c r="AT153" s="72"/>
      <c r="AU153" s="72"/>
      <c r="AV153" s="72"/>
      <c r="AW153" s="3"/>
      <c r="AX153" s="3"/>
      <c r="AY153" s="3"/>
      <c r="AZ153" s="3"/>
      <c r="BA153" s="3"/>
      <c r="BB153" s="3"/>
      <c r="BC153" s="72"/>
      <c r="BD153" s="3"/>
      <c r="BE153" s="3"/>
      <c r="BG153" s="20">
        <f t="shared" si="6"/>
        <v>0</v>
      </c>
      <c r="BH153" s="20">
        <f t="shared" si="7"/>
        <v>0</v>
      </c>
    </row>
    <row r="154" spans="1:60" x14ac:dyDescent="0.2">
      <c r="A154" s="3" t="str">
        <f>IF('Service providers'!A156="Указать название точки 17", "", 'Service providers'!A156)</f>
        <v/>
      </c>
      <c r="B154" s="3"/>
      <c r="C154" s="3"/>
      <c r="D154" s="3"/>
      <c r="E154" s="3"/>
      <c r="F154" s="72"/>
      <c r="G154" s="3"/>
      <c r="H154" s="3"/>
      <c r="I154" s="3"/>
      <c r="J154" s="3"/>
      <c r="K154" s="3"/>
      <c r="L154" s="3"/>
      <c r="M154" s="72"/>
      <c r="N154" s="3"/>
      <c r="O154" s="3"/>
      <c r="P154" s="3"/>
      <c r="Q154" s="3"/>
      <c r="R154" s="3"/>
      <c r="S154" s="3"/>
      <c r="T154" s="72"/>
      <c r="U154" s="3"/>
      <c r="V154" s="3"/>
      <c r="W154" s="3"/>
      <c r="X154" s="3"/>
      <c r="Y154" s="3"/>
      <c r="Z154" s="3"/>
      <c r="AA154" s="72"/>
      <c r="AB154" s="3"/>
      <c r="AC154" s="3"/>
      <c r="AD154" s="3"/>
      <c r="AE154" s="3"/>
      <c r="AF154" s="3"/>
      <c r="AG154" s="3"/>
      <c r="AH154" s="72"/>
      <c r="AI154" s="3"/>
      <c r="AJ154" s="3"/>
      <c r="AK154" s="3"/>
      <c r="AL154" s="3"/>
      <c r="AM154" s="3"/>
      <c r="AN154" s="3"/>
      <c r="AO154" s="72"/>
      <c r="AP154" s="3"/>
      <c r="AQ154" s="3"/>
      <c r="AR154" s="3"/>
      <c r="AS154" s="3"/>
      <c r="AT154" s="72"/>
      <c r="AU154" s="72"/>
      <c r="AV154" s="72"/>
      <c r="AW154" s="3"/>
      <c r="AX154" s="3"/>
      <c r="AY154" s="3"/>
      <c r="AZ154" s="3"/>
      <c r="BA154" s="3"/>
      <c r="BB154" s="3"/>
      <c r="BC154" s="72"/>
      <c r="BD154" s="3"/>
      <c r="BE154" s="3"/>
      <c r="BG154" s="20">
        <f t="shared" si="6"/>
        <v>0</v>
      </c>
      <c r="BH154" s="20">
        <f t="shared" si="7"/>
        <v>0</v>
      </c>
    </row>
    <row r="155" spans="1:60" x14ac:dyDescent="0.2">
      <c r="A155" s="3" t="str">
        <f>IF('Service providers'!A157="Указать название точки 18", "", 'Service providers'!A157)</f>
        <v/>
      </c>
      <c r="B155" s="3"/>
      <c r="C155" s="3"/>
      <c r="D155" s="3"/>
      <c r="E155" s="3"/>
      <c r="F155" s="72"/>
      <c r="G155" s="3"/>
      <c r="H155" s="3"/>
      <c r="I155" s="3"/>
      <c r="J155" s="3"/>
      <c r="K155" s="3"/>
      <c r="L155" s="3"/>
      <c r="M155" s="72"/>
      <c r="N155" s="3"/>
      <c r="O155" s="3"/>
      <c r="P155" s="3"/>
      <c r="Q155" s="3"/>
      <c r="R155" s="3"/>
      <c r="S155" s="3"/>
      <c r="T155" s="72"/>
      <c r="U155" s="3"/>
      <c r="V155" s="3"/>
      <c r="W155" s="3"/>
      <c r="X155" s="3"/>
      <c r="Y155" s="3"/>
      <c r="Z155" s="3"/>
      <c r="AA155" s="72"/>
      <c r="AB155" s="3"/>
      <c r="AC155" s="3"/>
      <c r="AD155" s="3"/>
      <c r="AE155" s="3"/>
      <c r="AF155" s="3"/>
      <c r="AG155" s="3"/>
      <c r="AH155" s="72"/>
      <c r="AI155" s="3"/>
      <c r="AJ155" s="3"/>
      <c r="AK155" s="3"/>
      <c r="AL155" s="3"/>
      <c r="AM155" s="3"/>
      <c r="AN155" s="3"/>
      <c r="AO155" s="72"/>
      <c r="AP155" s="3"/>
      <c r="AQ155" s="3"/>
      <c r="AR155" s="3"/>
      <c r="AS155" s="3"/>
      <c r="AT155" s="72"/>
      <c r="AU155" s="72"/>
      <c r="AV155" s="72"/>
      <c r="AW155" s="3"/>
      <c r="AX155" s="3"/>
      <c r="AY155" s="3"/>
      <c r="AZ155" s="3"/>
      <c r="BA155" s="3"/>
      <c r="BB155" s="3"/>
      <c r="BC155" s="72"/>
      <c r="BD155" s="3"/>
      <c r="BE155" s="3"/>
      <c r="BG155" s="20">
        <f t="shared" si="6"/>
        <v>0</v>
      </c>
      <c r="BH155" s="20">
        <f t="shared" si="7"/>
        <v>0</v>
      </c>
    </row>
    <row r="156" spans="1:60" x14ac:dyDescent="0.2">
      <c r="A156" s="3" t="str">
        <f>IF('Service providers'!A158="Указать название точки 19", "", 'Service providers'!A158)</f>
        <v/>
      </c>
      <c r="B156" s="3"/>
      <c r="C156" s="3"/>
      <c r="D156" s="3"/>
      <c r="E156" s="3"/>
      <c r="F156" s="72"/>
      <c r="G156" s="3"/>
      <c r="H156" s="3"/>
      <c r="I156" s="3"/>
      <c r="J156" s="3"/>
      <c r="K156" s="3"/>
      <c r="L156" s="3"/>
      <c r="M156" s="72"/>
      <c r="N156" s="3"/>
      <c r="O156" s="3"/>
      <c r="P156" s="3"/>
      <c r="Q156" s="3"/>
      <c r="R156" s="3"/>
      <c r="S156" s="3"/>
      <c r="T156" s="72"/>
      <c r="U156" s="3"/>
      <c r="V156" s="3"/>
      <c r="W156" s="3"/>
      <c r="X156" s="3"/>
      <c r="Y156" s="3"/>
      <c r="Z156" s="3"/>
      <c r="AA156" s="72"/>
      <c r="AB156" s="3"/>
      <c r="AC156" s="3"/>
      <c r="AD156" s="3"/>
      <c r="AE156" s="3"/>
      <c r="AF156" s="3"/>
      <c r="AG156" s="3"/>
      <c r="AH156" s="72"/>
      <c r="AI156" s="3"/>
      <c r="AJ156" s="3"/>
      <c r="AK156" s="3"/>
      <c r="AL156" s="3"/>
      <c r="AM156" s="3"/>
      <c r="AN156" s="3"/>
      <c r="AO156" s="72"/>
      <c r="AP156" s="3"/>
      <c r="AQ156" s="3"/>
      <c r="AR156" s="3"/>
      <c r="AS156" s="3"/>
      <c r="AT156" s="72"/>
      <c r="AU156" s="72"/>
      <c r="AV156" s="72"/>
      <c r="AW156" s="3"/>
      <c r="AX156" s="3"/>
      <c r="AY156" s="3"/>
      <c r="AZ156" s="3"/>
      <c r="BA156" s="3"/>
      <c r="BB156" s="3"/>
      <c r="BC156" s="72"/>
      <c r="BD156" s="3"/>
      <c r="BE156" s="3"/>
      <c r="BG156" s="20">
        <f t="shared" si="6"/>
        <v>0</v>
      </c>
      <c r="BH156" s="20">
        <f t="shared" si="7"/>
        <v>0</v>
      </c>
    </row>
    <row r="157" spans="1:60" x14ac:dyDescent="0.2">
      <c r="A157" s="3" t="str">
        <f>IF('Service providers'!A159="Указать название точки 20", "", 'Service providers'!A159)</f>
        <v/>
      </c>
      <c r="B157" s="3"/>
      <c r="C157" s="3"/>
      <c r="D157" s="3"/>
      <c r="E157" s="3"/>
      <c r="F157" s="72"/>
      <c r="G157" s="3"/>
      <c r="H157" s="3"/>
      <c r="I157" s="3"/>
      <c r="J157" s="3"/>
      <c r="K157" s="3"/>
      <c r="L157" s="3"/>
      <c r="M157" s="72"/>
      <c r="N157" s="3"/>
      <c r="O157" s="3"/>
      <c r="P157" s="3"/>
      <c r="Q157" s="3"/>
      <c r="R157" s="3"/>
      <c r="S157" s="3"/>
      <c r="T157" s="72"/>
      <c r="U157" s="3"/>
      <c r="V157" s="3"/>
      <c r="W157" s="3"/>
      <c r="X157" s="3"/>
      <c r="Y157" s="3"/>
      <c r="Z157" s="3"/>
      <c r="AA157" s="72"/>
      <c r="AB157" s="3"/>
      <c r="AC157" s="3"/>
      <c r="AD157" s="3"/>
      <c r="AE157" s="3"/>
      <c r="AF157" s="3"/>
      <c r="AG157" s="3"/>
      <c r="AH157" s="72"/>
      <c r="AI157" s="3"/>
      <c r="AJ157" s="3"/>
      <c r="AK157" s="3"/>
      <c r="AL157" s="3"/>
      <c r="AM157" s="3"/>
      <c r="AN157" s="3"/>
      <c r="AO157" s="72"/>
      <c r="AP157" s="3"/>
      <c r="AQ157" s="3"/>
      <c r="AR157" s="3"/>
      <c r="AS157" s="3"/>
      <c r="AT157" s="72"/>
      <c r="AU157" s="72"/>
      <c r="AV157" s="72"/>
      <c r="AW157" s="3"/>
      <c r="AX157" s="3"/>
      <c r="AY157" s="3"/>
      <c r="AZ157" s="3"/>
      <c r="BA157" s="3"/>
      <c r="BB157" s="3"/>
      <c r="BC157" s="72"/>
      <c r="BD157" s="3"/>
      <c r="BE157" s="3"/>
      <c r="BG157" s="20">
        <f t="shared" si="6"/>
        <v>0</v>
      </c>
      <c r="BH157" s="20">
        <f t="shared" si="7"/>
        <v>0</v>
      </c>
    </row>
  </sheetData>
  <mergeCells count="27">
    <mergeCell ref="AK8:AK9"/>
    <mergeCell ref="AR8:AR9"/>
    <mergeCell ref="AY8:AY9"/>
    <mergeCell ref="AZ8:BC8"/>
    <mergeCell ref="B3:N5"/>
    <mergeCell ref="W8:W9"/>
    <mergeCell ref="X8:AA8"/>
    <mergeCell ref="AE8:AH8"/>
    <mergeCell ref="B8:B9"/>
    <mergeCell ref="G8:H8"/>
    <mergeCell ref="I8:I9"/>
    <mergeCell ref="BD8:BE8"/>
    <mergeCell ref="B6:C6"/>
    <mergeCell ref="D6:N6"/>
    <mergeCell ref="AI8:AJ8"/>
    <mergeCell ref="AL8:AO8"/>
    <mergeCell ref="AP8:AQ8"/>
    <mergeCell ref="AS8:AV8"/>
    <mergeCell ref="AW8:AX8"/>
    <mergeCell ref="C8:F8"/>
    <mergeCell ref="J8:M8"/>
    <mergeCell ref="N8:O8"/>
    <mergeCell ref="Q8:T8"/>
    <mergeCell ref="U8:V8"/>
    <mergeCell ref="P8:P9"/>
    <mergeCell ref="AB8:AC8"/>
    <mergeCell ref="AD8:AD9"/>
  </mergeCells>
  <phoneticPr fontId="26" type="noConversion"/>
  <dataValidations count="3">
    <dataValidation type="list" allowBlank="1" showInputMessage="1" showErrorMessage="1" sqref="AK117:AK136 AK12:AK31 W12:W31 B12:B31 AR12:AR31 I12:I31 AY12:AY31 P12:P31 AD12:AD31 W33:W52 B33:B52 AR33:AR52 I33:I52 AY33:AY52 P33:P52 AD33:AD52 B153:B157 AK96:AK115 W96:W115 B96:B115 AR96:AR115 I96:I115 AY96:AY115 P96:P115 AD96:AD115 W117:W136 B117:B136 AR117:AR136 I117:I136 AY117:AY136 P117:P136 AD117:AD136 AK138:AK157 W138:W157 AR138:AR157 I138:I157 AY138:AY157 P138:P157 AD138:AD157 C152 B138:B151 AK33:AK52 B54:B73 AR54:AR73 I54:I73 AY54:AY73 P54:P73 AD54:AD73 AK54:AK73 W54:W73 B75:B94 AR75:AR94 I75:I94 AY75:AY94 P75:P94 AD75:AD94 AK75:AK94 W75:W94">
      <formula1>NSPmedequip</formula1>
    </dataValidation>
    <dataValidation type="list" allowBlank="1" showInputMessage="1" showErrorMessage="1" sqref="C12:F31 J12:M31 Q12:T31 X12:AA31 AE12:AH31 AL12:AO31 AZ12:BC31 AS12:AV31 J33:M52 Q33:T52 X33:AA52 AE33:AH52 AL33:AO52 AZ33:BC52 AS33:AV52 C153:C157 C96:F115 J96:M115 Q96:T115 X96:AA115 AE96:AH115 AL96:AO115 AZ96:BC115 AS96:AV115 C117:F136 J117:M136 Q117:T136 X117:AA136 AE117:AH136 AL117:AO136 AZ117:BC136 AS117:AV136 C138:F147 AS138:AV157 J138:M157 Q138:T157 X138:AA157 AE138:AH157 AL138:AO157 AZ138:BC157 D148:F157 C148:C151 C33:F52 Q54:T73 X54:AA73 AE54:AH73 AL54:AO73 AZ54:BC73 AS54:AV73 C54:F73 J54:M73 Q75:T94 X75:AA94 AE75:AH94 AL75:AO94 AZ75:BC94 AS75:AV94 C75:F94 J75:M94">
      <formula1>Yes</formula1>
    </dataValidation>
    <dataValidation type="custom" showInputMessage="1" showErrorMessage="1" sqref="G138:H157 G117:H136 G96:H115 N33:O52 G12:H31 N138:O157 N117:O136 N96:O115 U33:V52 N12:O31 U138:V157 U117:V136 U96:V115 AB33:AC52 U12:V31 AB138:AC157 AB117:AC136 AB96:AC115 AI33:AJ52 AB12:AC31 AI138:AJ157 AI117:AJ136 AI96:AJ115 AP33:AQ52 AI12:AJ31 AP138:AQ157 AP117:AQ136 AP96:AQ115 AW33:AX52 AP12:AQ31 AW138:AX157 AW117:AX136 AW96:AX115 BD33:BE52 AW12:AX31 BD138:BE157 BD117:BE136 BD96:BE115 BD12:BE31 G33:H52 U54:V73 AB54:AC73 AI54:AJ73 AP54:AQ73 AW54:AX73 BD54:BE73 G54:H73 N54:O73 U75:V94 AB75:AC94 AI75:AJ94 AP75:AQ94 AW75:AX94 BD75:BE94 G75:H94 N75:O94">
      <formula1>NOT(OR(ISBLANK(C12:F12)))</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H157"/>
  <sheetViews>
    <sheetView showGridLines="0" workbookViewId="0">
      <selection activeCell="A4" sqref="A4"/>
    </sheetView>
  </sheetViews>
  <sheetFormatPr defaultColWidth="8.85546875" defaultRowHeight="14.25" x14ac:dyDescent="0.2"/>
  <cols>
    <col min="1" max="1" width="32.42578125" style="20" customWidth="1"/>
    <col min="2" max="2" width="20.28515625" style="20" customWidth="1"/>
    <col min="3" max="3" width="17.42578125" style="20" customWidth="1"/>
    <col min="4" max="4" width="18.7109375" style="20" customWidth="1"/>
    <col min="5" max="5" width="18.42578125" style="20" customWidth="1"/>
    <col min="6" max="6" width="16.42578125" style="20" customWidth="1"/>
    <col min="7" max="8" width="15.85546875" style="20" bestFit="1" customWidth="1"/>
    <col min="9" max="9" width="18.7109375" style="20" customWidth="1"/>
    <col min="10" max="11" width="17.85546875" style="20" customWidth="1"/>
    <col min="12" max="12" width="18.7109375" style="20" customWidth="1"/>
    <col min="13" max="13" width="17.42578125" style="20" customWidth="1"/>
    <col min="14" max="14" width="15.42578125" style="20" customWidth="1"/>
    <col min="15" max="15" width="16.28515625" style="20" customWidth="1"/>
    <col min="16" max="16" width="17.85546875" style="20" customWidth="1"/>
    <col min="17" max="17" width="18.140625" style="20" customWidth="1"/>
    <col min="18" max="18" width="17.28515625" style="20" customWidth="1"/>
    <col min="19" max="19" width="17.5703125" style="20" customWidth="1"/>
    <col min="20" max="20" width="18" style="20" customWidth="1"/>
    <col min="21" max="21" width="16.42578125" style="20" customWidth="1"/>
    <col min="22" max="22" width="15.42578125" style="20" customWidth="1"/>
    <col min="23" max="23" width="19.140625" style="20" customWidth="1"/>
    <col min="24" max="24" width="18.5703125" style="20" customWidth="1"/>
    <col min="25" max="25" width="17.85546875" style="20" customWidth="1"/>
    <col min="26" max="26" width="18.85546875" style="20" customWidth="1"/>
    <col min="27" max="27" width="16" style="20" customWidth="1"/>
    <col min="28" max="29" width="15.85546875" style="20" bestFit="1" customWidth="1"/>
    <col min="30" max="30" width="18.5703125" style="20" customWidth="1"/>
    <col min="31" max="31" width="18.28515625" style="20" customWidth="1"/>
    <col min="32" max="32" width="17.85546875" style="20" customWidth="1"/>
    <col min="33" max="33" width="18" style="20" customWidth="1"/>
    <col min="34" max="35" width="15.5703125" style="20" customWidth="1"/>
    <col min="36" max="36" width="16.28515625" style="20" customWidth="1"/>
    <col min="37" max="37" width="18.85546875" style="20" customWidth="1"/>
    <col min="38" max="38" width="17.42578125" style="20" customWidth="1"/>
    <col min="39" max="39" width="18.7109375" style="20" customWidth="1"/>
    <col min="40" max="40" width="17.85546875" style="20" customWidth="1"/>
    <col min="41" max="41" width="16.42578125" style="20" customWidth="1"/>
    <col min="42" max="43" width="16.5703125" style="20" customWidth="1"/>
    <col min="44" max="44" width="18.140625" style="20" customWidth="1"/>
    <col min="45" max="45" width="17.42578125" style="20" customWidth="1"/>
    <col min="46" max="46" width="18.28515625" style="20" customWidth="1"/>
    <col min="47" max="47" width="18.42578125" style="20" customWidth="1"/>
    <col min="48" max="49" width="16.140625" style="20" customWidth="1"/>
    <col min="50" max="50" width="16" style="20" customWidth="1"/>
    <col min="51" max="51" width="19.140625" style="20" customWidth="1"/>
    <col min="52" max="52" width="19.42578125" style="20" customWidth="1"/>
    <col min="53" max="53" width="18.42578125" style="20" customWidth="1"/>
    <col min="54" max="54" width="17.7109375" style="20" customWidth="1"/>
    <col min="55" max="55" width="17.85546875" style="20" customWidth="1"/>
    <col min="56" max="56" width="15.7109375" style="20" customWidth="1"/>
    <col min="57" max="57" width="17.140625" style="20" customWidth="1"/>
    <col min="58" max="58" width="8.85546875" style="20"/>
    <col min="59" max="60" width="0" style="20" hidden="1" customWidth="1"/>
    <col min="61" max="16384" width="8.85546875" style="20"/>
  </cols>
  <sheetData>
    <row r="1" spans="1:60" ht="20.25" x14ac:dyDescent="0.3">
      <c r="A1" s="14" t="s">
        <v>81</v>
      </c>
      <c r="B1" s="25"/>
      <c r="C1" s="25"/>
      <c r="D1" s="25"/>
      <c r="E1" s="25"/>
      <c r="F1" s="25"/>
      <c r="G1" s="25"/>
      <c r="H1" s="25"/>
      <c r="I1" s="25"/>
      <c r="J1" s="25"/>
      <c r="K1" s="25"/>
      <c r="L1" s="25"/>
      <c r="M1" s="25"/>
    </row>
    <row r="2" spans="1:60" ht="20.25" x14ac:dyDescent="0.3">
      <c r="A2" s="14"/>
      <c r="B2" s="25"/>
      <c r="C2" s="25"/>
      <c r="D2" s="25"/>
      <c r="E2" s="25"/>
      <c r="F2" s="25"/>
      <c r="G2" s="25"/>
      <c r="H2" s="25"/>
      <c r="I2" s="25"/>
      <c r="J2" s="25"/>
      <c r="K2" s="25"/>
      <c r="L2" s="25"/>
      <c r="M2" s="25"/>
    </row>
    <row r="3" spans="1:60" ht="14.25" customHeight="1" x14ac:dyDescent="0.2">
      <c r="B3" s="366" t="s">
        <v>548</v>
      </c>
      <c r="C3" s="383"/>
      <c r="D3" s="383"/>
      <c r="E3" s="383"/>
      <c r="F3" s="383"/>
      <c r="G3" s="383"/>
      <c r="H3" s="383"/>
      <c r="I3" s="383"/>
      <c r="J3" s="383"/>
      <c r="K3" s="383"/>
      <c r="L3" s="383"/>
      <c r="M3" s="383"/>
      <c r="N3" s="384"/>
    </row>
    <row r="4" spans="1:60" ht="12.95" customHeight="1" x14ac:dyDescent="0.2">
      <c r="B4" s="385"/>
      <c r="C4" s="386"/>
      <c r="D4" s="386"/>
      <c r="E4" s="386"/>
      <c r="F4" s="386"/>
      <c r="G4" s="386"/>
      <c r="H4" s="386"/>
      <c r="I4" s="386"/>
      <c r="J4" s="386"/>
      <c r="K4" s="386"/>
      <c r="L4" s="386"/>
      <c r="M4" s="386"/>
      <c r="N4" s="387"/>
    </row>
    <row r="5" spans="1:60" ht="14.25" customHeight="1" x14ac:dyDescent="0.2">
      <c r="B5" s="388"/>
      <c r="C5" s="389"/>
      <c r="D5" s="389"/>
      <c r="E5" s="389"/>
      <c r="F5" s="389"/>
      <c r="G5" s="389"/>
      <c r="H5" s="389"/>
      <c r="I5" s="389"/>
      <c r="J5" s="389"/>
      <c r="K5" s="389"/>
      <c r="L5" s="389"/>
      <c r="M5" s="389"/>
      <c r="N5" s="390"/>
    </row>
    <row r="6" spans="1:60" ht="29.25" customHeight="1" x14ac:dyDescent="0.2">
      <c r="B6" s="382" t="s">
        <v>357</v>
      </c>
      <c r="C6" s="382"/>
      <c r="D6" s="251" t="s">
        <v>358</v>
      </c>
      <c r="E6" s="251"/>
      <c r="F6" s="251"/>
      <c r="G6" s="251"/>
      <c r="H6" s="251"/>
      <c r="I6" s="251"/>
      <c r="J6" s="251"/>
      <c r="K6" s="251"/>
      <c r="L6" s="251"/>
      <c r="M6" s="251"/>
      <c r="N6" s="251"/>
    </row>
    <row r="7" spans="1:60" ht="27.75" customHeight="1" x14ac:dyDescent="0.2"/>
    <row r="8" spans="1:60" ht="27.75" customHeight="1" x14ac:dyDescent="0.25">
      <c r="A8" s="391" t="s">
        <v>124</v>
      </c>
      <c r="B8" s="391" t="s">
        <v>371</v>
      </c>
      <c r="C8" s="391" t="s">
        <v>549</v>
      </c>
      <c r="D8" s="391"/>
      <c r="E8" s="391"/>
      <c r="F8" s="391"/>
      <c r="G8" s="391" t="s">
        <v>368</v>
      </c>
      <c r="H8" s="391"/>
      <c r="I8" s="391" t="s">
        <v>372</v>
      </c>
      <c r="J8" s="391" t="s">
        <v>549</v>
      </c>
      <c r="K8" s="391"/>
      <c r="L8" s="391"/>
      <c r="M8" s="391"/>
      <c r="N8" s="391" t="s">
        <v>368</v>
      </c>
      <c r="O8" s="391"/>
      <c r="P8" s="391" t="s">
        <v>373</v>
      </c>
      <c r="Q8" s="391" t="s">
        <v>549</v>
      </c>
      <c r="R8" s="391"/>
      <c r="S8" s="391"/>
      <c r="T8" s="391"/>
      <c r="U8" s="391" t="s">
        <v>368</v>
      </c>
      <c r="V8" s="391"/>
      <c r="W8" s="391" t="s">
        <v>374</v>
      </c>
      <c r="X8" s="391" t="s">
        <v>549</v>
      </c>
      <c r="Y8" s="391"/>
      <c r="Z8" s="391"/>
      <c r="AA8" s="391"/>
      <c r="AB8" s="391" t="s">
        <v>368</v>
      </c>
      <c r="AC8" s="391"/>
      <c r="AD8" s="391" t="s">
        <v>375</v>
      </c>
      <c r="AE8" s="391" t="s">
        <v>549</v>
      </c>
      <c r="AF8" s="391"/>
      <c r="AG8" s="391"/>
      <c r="AH8" s="391"/>
      <c r="AI8" s="391" t="s">
        <v>368</v>
      </c>
      <c r="AJ8" s="391"/>
      <c r="AK8" s="391" t="s">
        <v>376</v>
      </c>
      <c r="AL8" s="391" t="s">
        <v>549</v>
      </c>
      <c r="AM8" s="391"/>
      <c r="AN8" s="391"/>
      <c r="AO8" s="391"/>
      <c r="AP8" s="391" t="s">
        <v>368</v>
      </c>
      <c r="AQ8" s="391"/>
      <c r="AR8" s="391" t="s">
        <v>377</v>
      </c>
      <c r="AS8" s="391" t="s">
        <v>549</v>
      </c>
      <c r="AT8" s="391"/>
      <c r="AU8" s="391"/>
      <c r="AV8" s="391"/>
      <c r="AW8" s="391" t="s">
        <v>368</v>
      </c>
      <c r="AX8" s="391"/>
      <c r="AY8" s="391" t="s">
        <v>378</v>
      </c>
      <c r="AZ8" s="391" t="s">
        <v>549</v>
      </c>
      <c r="BA8" s="391"/>
      <c r="BB8" s="391"/>
      <c r="BC8" s="391"/>
      <c r="BD8" s="391" t="s">
        <v>368</v>
      </c>
      <c r="BE8" s="391"/>
    </row>
    <row r="9" spans="1:60" ht="60" x14ac:dyDescent="0.25">
      <c r="A9" s="391"/>
      <c r="B9" s="391"/>
      <c r="C9" s="90" t="s">
        <v>117</v>
      </c>
      <c r="D9" s="90" t="s">
        <v>118</v>
      </c>
      <c r="E9" s="90" t="s">
        <v>119</v>
      </c>
      <c r="F9" s="90" t="s">
        <v>370</v>
      </c>
      <c r="G9" s="18">
        <f>YearOne</f>
        <v>2012</v>
      </c>
      <c r="H9" s="18">
        <f>YearTwo</f>
        <v>2013</v>
      </c>
      <c r="I9" s="391"/>
      <c r="J9" s="90" t="s">
        <v>117</v>
      </c>
      <c r="K9" s="90" t="s">
        <v>118</v>
      </c>
      <c r="L9" s="90" t="s">
        <v>119</v>
      </c>
      <c r="M9" s="90" t="s">
        <v>370</v>
      </c>
      <c r="N9" s="18">
        <f>YearOne</f>
        <v>2012</v>
      </c>
      <c r="O9" s="18">
        <f>YearTwo</f>
        <v>2013</v>
      </c>
      <c r="P9" s="391"/>
      <c r="Q9" s="90" t="s">
        <v>117</v>
      </c>
      <c r="R9" s="90" t="s">
        <v>118</v>
      </c>
      <c r="S9" s="90" t="s">
        <v>119</v>
      </c>
      <c r="T9" s="90" t="s">
        <v>370</v>
      </c>
      <c r="U9" s="18">
        <f>YearOne</f>
        <v>2012</v>
      </c>
      <c r="V9" s="18">
        <f>YearTwo</f>
        <v>2013</v>
      </c>
      <c r="W9" s="391"/>
      <c r="X9" s="90" t="s">
        <v>117</v>
      </c>
      <c r="Y9" s="90" t="s">
        <v>118</v>
      </c>
      <c r="Z9" s="90" t="s">
        <v>119</v>
      </c>
      <c r="AA9" s="90" t="s">
        <v>370</v>
      </c>
      <c r="AB9" s="18">
        <f>YearOne</f>
        <v>2012</v>
      </c>
      <c r="AC9" s="18">
        <f>YearTwo</f>
        <v>2013</v>
      </c>
      <c r="AD9" s="391"/>
      <c r="AE9" s="90" t="s">
        <v>117</v>
      </c>
      <c r="AF9" s="90" t="s">
        <v>118</v>
      </c>
      <c r="AG9" s="90" t="s">
        <v>119</v>
      </c>
      <c r="AH9" s="90" t="s">
        <v>370</v>
      </c>
      <c r="AI9" s="18">
        <f>YearOne</f>
        <v>2012</v>
      </c>
      <c r="AJ9" s="18">
        <f>YearTwo</f>
        <v>2013</v>
      </c>
      <c r="AK9" s="391"/>
      <c r="AL9" s="90" t="s">
        <v>117</v>
      </c>
      <c r="AM9" s="90" t="s">
        <v>118</v>
      </c>
      <c r="AN9" s="90" t="s">
        <v>119</v>
      </c>
      <c r="AO9" s="90" t="s">
        <v>370</v>
      </c>
      <c r="AP9" s="18">
        <f>YearOne</f>
        <v>2012</v>
      </c>
      <c r="AQ9" s="18">
        <f>YearTwo</f>
        <v>2013</v>
      </c>
      <c r="AR9" s="391"/>
      <c r="AS9" s="90" t="s">
        <v>117</v>
      </c>
      <c r="AT9" s="90" t="s">
        <v>118</v>
      </c>
      <c r="AU9" s="90" t="s">
        <v>119</v>
      </c>
      <c r="AV9" s="90" t="s">
        <v>370</v>
      </c>
      <c r="AW9" s="18">
        <f>YearOne</f>
        <v>2012</v>
      </c>
      <c r="AX9" s="18">
        <f>YearTwo</f>
        <v>2013</v>
      </c>
      <c r="AY9" s="391"/>
      <c r="AZ9" s="90" t="s">
        <v>117</v>
      </c>
      <c r="BA9" s="90" t="s">
        <v>118</v>
      </c>
      <c r="BB9" s="90" t="s">
        <v>119</v>
      </c>
      <c r="BC9" s="90" t="s">
        <v>370</v>
      </c>
      <c r="BD9" s="18">
        <f>YearOne</f>
        <v>2012</v>
      </c>
      <c r="BE9" s="18">
        <f>YearTwo</f>
        <v>2013</v>
      </c>
      <c r="BG9" s="20">
        <v>2012</v>
      </c>
      <c r="BH9" s="20">
        <v>2013</v>
      </c>
    </row>
    <row r="10" spans="1:60" ht="15.75" hidden="1" x14ac:dyDescent="0.25">
      <c r="A10" s="84"/>
      <c r="B10" s="84"/>
      <c r="C10" s="84"/>
      <c r="D10" s="84"/>
      <c r="E10" s="84"/>
      <c r="F10" s="84"/>
      <c r="G10" s="17"/>
      <c r="H10" s="17"/>
      <c r="I10" s="84"/>
      <c r="J10" s="84"/>
      <c r="K10" s="17"/>
      <c r="L10" s="17"/>
      <c r="M10" s="17"/>
      <c r="N10" s="84"/>
      <c r="O10" s="84"/>
      <c r="P10" s="84"/>
      <c r="Q10" s="84"/>
      <c r="R10" s="17"/>
      <c r="S10" s="17"/>
      <c r="T10" s="17"/>
      <c r="U10" s="84"/>
      <c r="V10" s="84"/>
      <c r="W10" s="17"/>
      <c r="X10" s="17"/>
      <c r="Y10" s="84"/>
      <c r="Z10" s="84"/>
      <c r="AA10" s="84"/>
      <c r="AB10" s="17"/>
      <c r="AC10" s="17"/>
      <c r="AD10" s="84"/>
      <c r="AE10" s="84"/>
      <c r="AF10" s="17"/>
      <c r="AG10" s="17"/>
      <c r="AH10" s="17"/>
      <c r="AI10" s="84"/>
      <c r="AJ10" s="84"/>
      <c r="AK10" s="17"/>
      <c r="AL10" s="17"/>
    </row>
    <row r="11" spans="1:60" ht="15" x14ac:dyDescent="0.25">
      <c r="A11" s="69" t="str">
        <f>IF('Service providers'!I13="Указать название", "", 'Service providers'!I13)</f>
        <v/>
      </c>
      <c r="B11" s="70"/>
      <c r="C11" s="70"/>
      <c r="D11" s="70"/>
      <c r="E11" s="70"/>
      <c r="F11" s="71"/>
      <c r="G11" s="70"/>
      <c r="H11" s="70"/>
      <c r="I11" s="70"/>
      <c r="J11" s="71"/>
      <c r="K11" s="70"/>
      <c r="L11" s="70"/>
      <c r="M11" s="70"/>
      <c r="N11" s="70"/>
      <c r="O11" s="71"/>
      <c r="P11" s="70"/>
      <c r="Q11" s="71"/>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row>
    <row r="12" spans="1:60" x14ac:dyDescent="0.2">
      <c r="A12" s="3" t="str">
        <f>IF('Service providers'!I14="Указать название точки 1", "", 'Service providers'!I14)</f>
        <v/>
      </c>
      <c r="B12" s="3"/>
      <c r="C12" s="3"/>
      <c r="D12" s="3"/>
      <c r="E12" s="3"/>
      <c r="F12" s="72"/>
      <c r="G12" s="3"/>
      <c r="H12" s="3"/>
      <c r="I12" s="3"/>
      <c r="J12" s="3"/>
      <c r="K12" s="3"/>
      <c r="L12" s="3"/>
      <c r="M12" s="72"/>
      <c r="N12" s="3"/>
      <c r="O12" s="3"/>
      <c r="P12" s="3"/>
      <c r="Q12" s="3"/>
      <c r="R12" s="3"/>
      <c r="S12" s="3"/>
      <c r="T12" s="72"/>
      <c r="U12" s="3"/>
      <c r="V12" s="3"/>
      <c r="W12" s="3"/>
      <c r="X12" s="3"/>
      <c r="Y12" s="3"/>
      <c r="Z12" s="3"/>
      <c r="AA12" s="72"/>
      <c r="AB12" s="3"/>
      <c r="AC12" s="3"/>
      <c r="AD12" s="3"/>
      <c r="AE12" s="3"/>
      <c r="AF12" s="3"/>
      <c r="AG12" s="3"/>
      <c r="AH12" s="72"/>
      <c r="AI12" s="3"/>
      <c r="AJ12" s="3"/>
      <c r="AK12" s="3"/>
      <c r="AL12" s="3"/>
      <c r="AM12" s="3"/>
      <c r="AN12" s="3"/>
      <c r="AO12" s="72"/>
      <c r="AP12" s="3"/>
      <c r="AQ12" s="3"/>
      <c r="AR12" s="3"/>
      <c r="AS12" s="3"/>
      <c r="AT12" s="72"/>
      <c r="AU12" s="72"/>
      <c r="AV12" s="3"/>
      <c r="AW12" s="3"/>
      <c r="AX12" s="3"/>
      <c r="AY12" s="3"/>
      <c r="AZ12" s="3"/>
      <c r="BA12" s="3"/>
      <c r="BB12" s="3"/>
      <c r="BC12" s="72"/>
      <c r="BD12" s="3"/>
      <c r="BE12" s="3"/>
      <c r="BG12" s="20">
        <f>G12+N12+U12+AB12+AI12+AP12+AW12+BD12</f>
        <v>0</v>
      </c>
      <c r="BH12" s="20">
        <f>H12+O12+V12+AC12+AJ12+AQ12+AX12+BE12</f>
        <v>0</v>
      </c>
    </row>
    <row r="13" spans="1:60" x14ac:dyDescent="0.2">
      <c r="A13" s="3" t="str">
        <f>IF('Service providers'!I15="Указать название точки 2", "", 'Service providers'!I15)</f>
        <v/>
      </c>
      <c r="B13" s="3"/>
      <c r="C13" s="3"/>
      <c r="D13" s="3"/>
      <c r="E13" s="3"/>
      <c r="F13" s="72"/>
      <c r="G13" s="3"/>
      <c r="H13" s="3"/>
      <c r="I13" s="3"/>
      <c r="J13" s="3"/>
      <c r="K13" s="3"/>
      <c r="L13" s="3"/>
      <c r="M13" s="72"/>
      <c r="N13" s="3"/>
      <c r="O13" s="3"/>
      <c r="P13" s="3"/>
      <c r="Q13" s="3"/>
      <c r="R13" s="3"/>
      <c r="S13" s="3"/>
      <c r="T13" s="72"/>
      <c r="U13" s="3"/>
      <c r="V13" s="3"/>
      <c r="W13" s="3"/>
      <c r="X13" s="3"/>
      <c r="Y13" s="3"/>
      <c r="Z13" s="3"/>
      <c r="AA13" s="72"/>
      <c r="AB13" s="3"/>
      <c r="AC13" s="3"/>
      <c r="AD13" s="3"/>
      <c r="AE13" s="3"/>
      <c r="AF13" s="3"/>
      <c r="AG13" s="3"/>
      <c r="AH13" s="72"/>
      <c r="AI13" s="3"/>
      <c r="AJ13" s="3"/>
      <c r="AK13" s="3"/>
      <c r="AL13" s="3"/>
      <c r="AM13" s="3"/>
      <c r="AN13" s="3"/>
      <c r="AO13" s="72"/>
      <c r="AP13" s="3"/>
      <c r="AQ13" s="3"/>
      <c r="AR13" s="3"/>
      <c r="AS13" s="3"/>
      <c r="AT13" s="72"/>
      <c r="AU13" s="72"/>
      <c r="AV13" s="3"/>
      <c r="AW13" s="3"/>
      <c r="AX13" s="3"/>
      <c r="AY13" s="3"/>
      <c r="AZ13" s="3"/>
      <c r="BA13" s="3"/>
      <c r="BB13" s="3"/>
      <c r="BC13" s="72"/>
      <c r="BD13" s="3"/>
      <c r="BE13" s="3"/>
      <c r="BG13" s="20">
        <f t="shared" ref="BG13:BG118" si="0">G13+N13+U13+AB13+AI13+AP13+AW13+BD13</f>
        <v>0</v>
      </c>
      <c r="BH13" s="20">
        <f t="shared" ref="BH13:BH118" si="1">H13+O13+V13+AC13+AJ13+AQ13+AX13+BE13</f>
        <v>0</v>
      </c>
    </row>
    <row r="14" spans="1:60" x14ac:dyDescent="0.2">
      <c r="A14" s="3" t="str">
        <f>IF('Service providers'!I16="Указать название точки 3", "", 'Service providers'!I16)</f>
        <v/>
      </c>
      <c r="B14" s="3"/>
      <c r="C14" s="3"/>
      <c r="D14" s="3"/>
      <c r="E14" s="3"/>
      <c r="F14" s="72"/>
      <c r="G14" s="3"/>
      <c r="H14" s="3"/>
      <c r="I14" s="3"/>
      <c r="J14" s="3"/>
      <c r="K14" s="3"/>
      <c r="L14" s="3"/>
      <c r="M14" s="72"/>
      <c r="N14" s="3"/>
      <c r="O14" s="3"/>
      <c r="P14" s="3"/>
      <c r="Q14" s="3"/>
      <c r="R14" s="3"/>
      <c r="S14" s="3"/>
      <c r="T14" s="72"/>
      <c r="U14" s="3"/>
      <c r="V14" s="3"/>
      <c r="W14" s="3"/>
      <c r="X14" s="3"/>
      <c r="Y14" s="3"/>
      <c r="Z14" s="3"/>
      <c r="AA14" s="72"/>
      <c r="AB14" s="3"/>
      <c r="AC14" s="3"/>
      <c r="AD14" s="3"/>
      <c r="AE14" s="3"/>
      <c r="AF14" s="3"/>
      <c r="AG14" s="3"/>
      <c r="AH14" s="72"/>
      <c r="AI14" s="3"/>
      <c r="AJ14" s="3"/>
      <c r="AK14" s="3"/>
      <c r="AL14" s="3"/>
      <c r="AM14" s="3"/>
      <c r="AN14" s="3"/>
      <c r="AO14" s="72"/>
      <c r="AP14" s="3"/>
      <c r="AQ14" s="3"/>
      <c r="AR14" s="3"/>
      <c r="AS14" s="3"/>
      <c r="AT14" s="72"/>
      <c r="AU14" s="72"/>
      <c r="AV14" s="3"/>
      <c r="AW14" s="3"/>
      <c r="AX14" s="3"/>
      <c r="AY14" s="3"/>
      <c r="AZ14" s="3"/>
      <c r="BA14" s="3"/>
      <c r="BB14" s="3"/>
      <c r="BC14" s="72"/>
      <c r="BD14" s="3"/>
      <c r="BE14" s="3"/>
      <c r="BG14" s="20">
        <f t="shared" si="0"/>
        <v>0</v>
      </c>
      <c r="BH14" s="20">
        <f t="shared" si="1"/>
        <v>0</v>
      </c>
    </row>
    <row r="15" spans="1:60" x14ac:dyDescent="0.2">
      <c r="A15" s="3" t="str">
        <f>IF('Service providers'!I17="Указать название точки 4", "", 'Service providers'!I17)</f>
        <v/>
      </c>
      <c r="B15" s="3"/>
      <c r="C15" s="3"/>
      <c r="D15" s="3"/>
      <c r="E15" s="3"/>
      <c r="F15" s="72"/>
      <c r="G15" s="3"/>
      <c r="H15" s="3"/>
      <c r="I15" s="3"/>
      <c r="J15" s="3"/>
      <c r="K15" s="3"/>
      <c r="L15" s="3"/>
      <c r="M15" s="72"/>
      <c r="N15" s="3"/>
      <c r="O15" s="3"/>
      <c r="P15" s="3"/>
      <c r="Q15" s="3"/>
      <c r="R15" s="3"/>
      <c r="S15" s="3"/>
      <c r="T15" s="72"/>
      <c r="U15" s="3"/>
      <c r="V15" s="3"/>
      <c r="W15" s="3"/>
      <c r="X15" s="3"/>
      <c r="Y15" s="3"/>
      <c r="Z15" s="3"/>
      <c r="AA15" s="72"/>
      <c r="AB15" s="3"/>
      <c r="AC15" s="3"/>
      <c r="AD15" s="3"/>
      <c r="AE15" s="3"/>
      <c r="AF15" s="3"/>
      <c r="AG15" s="3"/>
      <c r="AH15" s="72"/>
      <c r="AI15" s="3"/>
      <c r="AJ15" s="3"/>
      <c r="AK15" s="3"/>
      <c r="AL15" s="3"/>
      <c r="AM15" s="3"/>
      <c r="AN15" s="3"/>
      <c r="AO15" s="72"/>
      <c r="AP15" s="3"/>
      <c r="AQ15" s="3"/>
      <c r="AR15" s="3"/>
      <c r="AS15" s="3"/>
      <c r="AT15" s="72"/>
      <c r="AU15" s="72"/>
      <c r="AV15" s="3"/>
      <c r="AW15" s="3"/>
      <c r="AX15" s="3"/>
      <c r="AY15" s="3"/>
      <c r="AZ15" s="3"/>
      <c r="BA15" s="3"/>
      <c r="BB15" s="3"/>
      <c r="BC15" s="72"/>
      <c r="BD15" s="3"/>
      <c r="BE15" s="3"/>
      <c r="BG15" s="20">
        <f t="shared" si="0"/>
        <v>0</v>
      </c>
      <c r="BH15" s="20">
        <f t="shared" si="1"/>
        <v>0</v>
      </c>
    </row>
    <row r="16" spans="1:60" x14ac:dyDescent="0.2">
      <c r="A16" s="3" t="str">
        <f>IF('Service providers'!I18="Указать название точки 5", "", 'Service providers'!I18)</f>
        <v/>
      </c>
      <c r="B16" s="3"/>
      <c r="C16" s="3"/>
      <c r="D16" s="3"/>
      <c r="E16" s="3"/>
      <c r="F16" s="72"/>
      <c r="G16" s="3"/>
      <c r="H16" s="3"/>
      <c r="I16" s="3"/>
      <c r="J16" s="3"/>
      <c r="K16" s="3"/>
      <c r="L16" s="3"/>
      <c r="M16" s="72"/>
      <c r="N16" s="3"/>
      <c r="O16" s="3"/>
      <c r="P16" s="3"/>
      <c r="Q16" s="3"/>
      <c r="R16" s="3"/>
      <c r="S16" s="3"/>
      <c r="T16" s="72"/>
      <c r="U16" s="3"/>
      <c r="V16" s="3"/>
      <c r="W16" s="3"/>
      <c r="X16" s="3"/>
      <c r="Y16" s="3"/>
      <c r="Z16" s="3"/>
      <c r="AA16" s="72"/>
      <c r="AB16" s="3"/>
      <c r="AC16" s="3"/>
      <c r="AD16" s="3"/>
      <c r="AE16" s="3"/>
      <c r="AF16" s="3"/>
      <c r="AG16" s="3"/>
      <c r="AH16" s="72"/>
      <c r="AI16" s="3"/>
      <c r="AJ16" s="3"/>
      <c r="AK16" s="3"/>
      <c r="AL16" s="3"/>
      <c r="AM16" s="3"/>
      <c r="AN16" s="3"/>
      <c r="AO16" s="72"/>
      <c r="AP16" s="3"/>
      <c r="AQ16" s="3"/>
      <c r="AR16" s="3"/>
      <c r="AS16" s="3"/>
      <c r="AT16" s="72"/>
      <c r="AU16" s="72"/>
      <c r="AV16" s="3"/>
      <c r="AW16" s="3"/>
      <c r="AX16" s="3"/>
      <c r="AY16" s="3"/>
      <c r="AZ16" s="3"/>
      <c r="BA16" s="3"/>
      <c r="BB16" s="3"/>
      <c r="BC16" s="72"/>
      <c r="BD16" s="3"/>
      <c r="BE16" s="3"/>
      <c r="BG16" s="20">
        <f t="shared" si="0"/>
        <v>0</v>
      </c>
      <c r="BH16" s="20">
        <f t="shared" si="1"/>
        <v>0</v>
      </c>
    </row>
    <row r="17" spans="1:60" x14ac:dyDescent="0.2">
      <c r="A17" s="3" t="str">
        <f>IF('Service providers'!I19="Указать название точки 6", "", 'Service providers'!I19)</f>
        <v/>
      </c>
      <c r="B17" s="3"/>
      <c r="C17" s="3"/>
      <c r="D17" s="3"/>
      <c r="E17" s="3"/>
      <c r="F17" s="72"/>
      <c r="G17" s="3"/>
      <c r="H17" s="3"/>
      <c r="I17" s="3"/>
      <c r="J17" s="3"/>
      <c r="K17" s="3"/>
      <c r="L17" s="3"/>
      <c r="M17" s="72"/>
      <c r="N17" s="3"/>
      <c r="O17" s="3"/>
      <c r="P17" s="3"/>
      <c r="Q17" s="3"/>
      <c r="R17" s="3"/>
      <c r="S17" s="3"/>
      <c r="T17" s="72"/>
      <c r="U17" s="3"/>
      <c r="V17" s="3"/>
      <c r="W17" s="3"/>
      <c r="X17" s="3"/>
      <c r="Y17" s="3"/>
      <c r="Z17" s="3"/>
      <c r="AA17" s="72"/>
      <c r="AB17" s="3"/>
      <c r="AC17" s="3"/>
      <c r="AD17" s="3"/>
      <c r="AE17" s="3"/>
      <c r="AF17" s="3"/>
      <c r="AG17" s="3"/>
      <c r="AH17" s="72"/>
      <c r="AI17" s="3"/>
      <c r="AJ17" s="3"/>
      <c r="AK17" s="3"/>
      <c r="AL17" s="3"/>
      <c r="AM17" s="3"/>
      <c r="AN17" s="3"/>
      <c r="AO17" s="72"/>
      <c r="AP17" s="3"/>
      <c r="AQ17" s="3"/>
      <c r="AR17" s="3"/>
      <c r="AS17" s="3"/>
      <c r="AT17" s="72"/>
      <c r="AU17" s="72"/>
      <c r="AV17" s="3"/>
      <c r="AW17" s="3"/>
      <c r="AX17" s="3"/>
      <c r="AY17" s="3"/>
      <c r="AZ17" s="3"/>
      <c r="BA17" s="3"/>
      <c r="BB17" s="3"/>
      <c r="BC17" s="72"/>
      <c r="BD17" s="3"/>
      <c r="BE17" s="3"/>
      <c r="BG17" s="20">
        <f t="shared" si="0"/>
        <v>0</v>
      </c>
      <c r="BH17" s="20">
        <f t="shared" si="1"/>
        <v>0</v>
      </c>
    </row>
    <row r="18" spans="1:60" x14ac:dyDescent="0.2">
      <c r="A18" s="3" t="str">
        <f>IF('Service providers'!I20="Указать название точки 7", "", 'Service providers'!I20)</f>
        <v/>
      </c>
      <c r="B18" s="3"/>
      <c r="C18" s="3"/>
      <c r="D18" s="3"/>
      <c r="E18" s="3"/>
      <c r="F18" s="72"/>
      <c r="G18" s="3"/>
      <c r="H18" s="3"/>
      <c r="I18" s="3"/>
      <c r="J18" s="3"/>
      <c r="K18" s="3"/>
      <c r="L18" s="3"/>
      <c r="M18" s="72"/>
      <c r="N18" s="3"/>
      <c r="O18" s="3"/>
      <c r="P18" s="3"/>
      <c r="Q18" s="3"/>
      <c r="R18" s="3"/>
      <c r="S18" s="3"/>
      <c r="T18" s="72"/>
      <c r="U18" s="3"/>
      <c r="V18" s="3"/>
      <c r="W18" s="3"/>
      <c r="X18" s="3"/>
      <c r="Y18" s="3"/>
      <c r="Z18" s="3"/>
      <c r="AA18" s="72"/>
      <c r="AB18" s="3"/>
      <c r="AC18" s="3"/>
      <c r="AD18" s="3"/>
      <c r="AE18" s="3"/>
      <c r="AF18" s="3"/>
      <c r="AG18" s="3"/>
      <c r="AH18" s="72"/>
      <c r="AI18" s="3"/>
      <c r="AJ18" s="3"/>
      <c r="AK18" s="3"/>
      <c r="AL18" s="3"/>
      <c r="AM18" s="3"/>
      <c r="AN18" s="3"/>
      <c r="AO18" s="72"/>
      <c r="AP18" s="3"/>
      <c r="AQ18" s="3"/>
      <c r="AR18" s="3"/>
      <c r="AS18" s="3"/>
      <c r="AT18" s="72"/>
      <c r="AU18" s="72"/>
      <c r="AV18" s="3"/>
      <c r="AW18" s="3"/>
      <c r="AX18" s="3"/>
      <c r="AY18" s="3"/>
      <c r="AZ18" s="3"/>
      <c r="BA18" s="3"/>
      <c r="BB18" s="3"/>
      <c r="BC18" s="72"/>
      <c r="BD18" s="3"/>
      <c r="BE18" s="3"/>
      <c r="BG18" s="20">
        <f t="shared" si="0"/>
        <v>0</v>
      </c>
      <c r="BH18" s="20">
        <f t="shared" si="1"/>
        <v>0</v>
      </c>
    </row>
    <row r="19" spans="1:60" x14ac:dyDescent="0.2">
      <c r="A19" s="3" t="str">
        <f>IF('Service providers'!I21="Указать название точки 8", "", 'Service providers'!I21)</f>
        <v/>
      </c>
      <c r="B19" s="3"/>
      <c r="C19" s="3"/>
      <c r="D19" s="3"/>
      <c r="E19" s="3"/>
      <c r="F19" s="72"/>
      <c r="G19" s="3"/>
      <c r="H19" s="3"/>
      <c r="I19" s="3"/>
      <c r="J19" s="3"/>
      <c r="K19" s="3"/>
      <c r="L19" s="3"/>
      <c r="M19" s="72"/>
      <c r="N19" s="3"/>
      <c r="O19" s="3"/>
      <c r="P19" s="3"/>
      <c r="Q19" s="3"/>
      <c r="R19" s="3"/>
      <c r="S19" s="3"/>
      <c r="T19" s="72"/>
      <c r="U19" s="3"/>
      <c r="V19" s="3"/>
      <c r="W19" s="3"/>
      <c r="X19" s="3"/>
      <c r="Y19" s="3"/>
      <c r="Z19" s="3"/>
      <c r="AA19" s="72"/>
      <c r="AB19" s="3"/>
      <c r="AC19" s="3"/>
      <c r="AD19" s="3"/>
      <c r="AE19" s="3"/>
      <c r="AF19" s="3"/>
      <c r="AG19" s="3"/>
      <c r="AH19" s="72"/>
      <c r="AI19" s="3"/>
      <c r="AJ19" s="3"/>
      <c r="AK19" s="3"/>
      <c r="AL19" s="3"/>
      <c r="AM19" s="3"/>
      <c r="AN19" s="3"/>
      <c r="AO19" s="72"/>
      <c r="AP19" s="3"/>
      <c r="AQ19" s="3"/>
      <c r="AR19" s="3"/>
      <c r="AS19" s="3"/>
      <c r="AT19" s="72"/>
      <c r="AU19" s="72"/>
      <c r="AV19" s="3"/>
      <c r="AW19" s="3"/>
      <c r="AX19" s="3"/>
      <c r="AY19" s="3"/>
      <c r="AZ19" s="3"/>
      <c r="BA19" s="3"/>
      <c r="BB19" s="3"/>
      <c r="BC19" s="72"/>
      <c r="BD19" s="3"/>
      <c r="BE19" s="3"/>
      <c r="BG19" s="20">
        <f t="shared" si="0"/>
        <v>0</v>
      </c>
      <c r="BH19" s="20">
        <f t="shared" si="1"/>
        <v>0</v>
      </c>
    </row>
    <row r="20" spans="1:60" x14ac:dyDescent="0.2">
      <c r="A20" s="3" t="str">
        <f>IF('Service providers'!I22="Указать название точки 9", "", 'Service providers'!I22)</f>
        <v/>
      </c>
      <c r="B20" s="3"/>
      <c r="C20" s="3"/>
      <c r="D20" s="3"/>
      <c r="E20" s="3"/>
      <c r="F20" s="72"/>
      <c r="G20" s="3"/>
      <c r="H20" s="3"/>
      <c r="I20" s="3"/>
      <c r="J20" s="3"/>
      <c r="K20" s="3"/>
      <c r="L20" s="3"/>
      <c r="M20" s="72"/>
      <c r="N20" s="3"/>
      <c r="O20" s="3"/>
      <c r="P20" s="3"/>
      <c r="Q20" s="3"/>
      <c r="R20" s="3"/>
      <c r="S20" s="3"/>
      <c r="T20" s="72"/>
      <c r="U20" s="3"/>
      <c r="V20" s="3"/>
      <c r="W20" s="3"/>
      <c r="X20" s="3"/>
      <c r="Y20" s="3"/>
      <c r="Z20" s="3"/>
      <c r="AA20" s="72"/>
      <c r="AB20" s="3"/>
      <c r="AC20" s="3"/>
      <c r="AD20" s="3"/>
      <c r="AE20" s="3"/>
      <c r="AF20" s="3"/>
      <c r="AG20" s="3"/>
      <c r="AH20" s="72"/>
      <c r="AI20" s="3"/>
      <c r="AJ20" s="3"/>
      <c r="AK20" s="3"/>
      <c r="AL20" s="3"/>
      <c r="AM20" s="3"/>
      <c r="AN20" s="3"/>
      <c r="AO20" s="72"/>
      <c r="AP20" s="3"/>
      <c r="AQ20" s="3"/>
      <c r="AR20" s="3"/>
      <c r="AS20" s="3"/>
      <c r="AT20" s="72"/>
      <c r="AU20" s="72"/>
      <c r="AV20" s="3"/>
      <c r="AW20" s="3"/>
      <c r="AX20" s="3"/>
      <c r="AY20" s="3"/>
      <c r="AZ20" s="3"/>
      <c r="BA20" s="3"/>
      <c r="BB20" s="3"/>
      <c r="BC20" s="72"/>
      <c r="BD20" s="3"/>
      <c r="BE20" s="3"/>
      <c r="BG20" s="20">
        <f t="shared" si="0"/>
        <v>0</v>
      </c>
      <c r="BH20" s="20">
        <f t="shared" si="1"/>
        <v>0</v>
      </c>
    </row>
    <row r="21" spans="1:60" x14ac:dyDescent="0.2">
      <c r="A21" s="3" t="str">
        <f>IF('Service providers'!I23="Указать название точки 10", "", 'Service providers'!I23)</f>
        <v/>
      </c>
      <c r="B21" s="3"/>
      <c r="C21" s="3"/>
      <c r="D21" s="3"/>
      <c r="E21" s="3"/>
      <c r="F21" s="72"/>
      <c r="G21" s="3"/>
      <c r="H21" s="3"/>
      <c r="I21" s="3"/>
      <c r="J21" s="3"/>
      <c r="K21" s="3"/>
      <c r="L21" s="3"/>
      <c r="M21" s="72"/>
      <c r="N21" s="3"/>
      <c r="O21" s="3"/>
      <c r="P21" s="3"/>
      <c r="Q21" s="3"/>
      <c r="R21" s="3"/>
      <c r="S21" s="3"/>
      <c r="T21" s="72"/>
      <c r="U21" s="3"/>
      <c r="V21" s="3"/>
      <c r="W21" s="3"/>
      <c r="X21" s="3"/>
      <c r="Y21" s="3"/>
      <c r="Z21" s="3"/>
      <c r="AA21" s="72"/>
      <c r="AB21" s="3"/>
      <c r="AC21" s="3"/>
      <c r="AD21" s="3"/>
      <c r="AE21" s="3"/>
      <c r="AF21" s="3"/>
      <c r="AG21" s="3"/>
      <c r="AH21" s="72"/>
      <c r="AI21" s="3"/>
      <c r="AJ21" s="3"/>
      <c r="AK21" s="3"/>
      <c r="AL21" s="3"/>
      <c r="AM21" s="3"/>
      <c r="AN21" s="3"/>
      <c r="AO21" s="72"/>
      <c r="AP21" s="3"/>
      <c r="AQ21" s="3"/>
      <c r="AR21" s="3"/>
      <c r="AS21" s="3"/>
      <c r="AT21" s="72"/>
      <c r="AU21" s="72"/>
      <c r="AV21" s="3"/>
      <c r="AW21" s="3"/>
      <c r="AX21" s="3"/>
      <c r="AY21" s="3"/>
      <c r="AZ21" s="3"/>
      <c r="BA21" s="3"/>
      <c r="BB21" s="3"/>
      <c r="BC21" s="72"/>
      <c r="BD21" s="3"/>
      <c r="BE21" s="3"/>
      <c r="BG21" s="20">
        <f t="shared" si="0"/>
        <v>0</v>
      </c>
      <c r="BH21" s="20">
        <f t="shared" si="1"/>
        <v>0</v>
      </c>
    </row>
    <row r="22" spans="1:60" x14ac:dyDescent="0.2">
      <c r="A22" s="3" t="str">
        <f>IF('Service providers'!I24="Указать название точки 11", "", 'Service providers'!I24)</f>
        <v/>
      </c>
      <c r="B22" s="3"/>
      <c r="C22" s="3"/>
      <c r="D22" s="3"/>
      <c r="E22" s="3"/>
      <c r="F22" s="72"/>
      <c r="G22" s="3"/>
      <c r="H22" s="3"/>
      <c r="I22" s="3"/>
      <c r="J22" s="3"/>
      <c r="K22" s="3"/>
      <c r="L22" s="3"/>
      <c r="M22" s="72"/>
      <c r="N22" s="3"/>
      <c r="O22" s="3"/>
      <c r="P22" s="3"/>
      <c r="Q22" s="3"/>
      <c r="R22" s="3"/>
      <c r="S22" s="3"/>
      <c r="T22" s="72"/>
      <c r="U22" s="3"/>
      <c r="V22" s="3"/>
      <c r="W22" s="3"/>
      <c r="X22" s="3"/>
      <c r="Y22" s="3"/>
      <c r="Z22" s="3"/>
      <c r="AA22" s="72"/>
      <c r="AB22" s="3"/>
      <c r="AC22" s="3"/>
      <c r="AD22" s="3"/>
      <c r="AE22" s="3"/>
      <c r="AF22" s="3"/>
      <c r="AG22" s="3"/>
      <c r="AH22" s="72"/>
      <c r="AI22" s="3"/>
      <c r="AJ22" s="3"/>
      <c r="AK22" s="3"/>
      <c r="AL22" s="3"/>
      <c r="AM22" s="3"/>
      <c r="AN22" s="3"/>
      <c r="AO22" s="72"/>
      <c r="AP22" s="3"/>
      <c r="AQ22" s="3"/>
      <c r="AR22" s="3"/>
      <c r="AS22" s="3"/>
      <c r="AT22" s="72"/>
      <c r="AU22" s="72"/>
      <c r="AV22" s="3"/>
      <c r="AW22" s="3"/>
      <c r="AX22" s="3"/>
      <c r="AY22" s="3"/>
      <c r="AZ22" s="3"/>
      <c r="BA22" s="3"/>
      <c r="BB22" s="3"/>
      <c r="BC22" s="72"/>
      <c r="BD22" s="3"/>
      <c r="BE22" s="3"/>
      <c r="BG22" s="20">
        <f t="shared" si="0"/>
        <v>0</v>
      </c>
      <c r="BH22" s="20">
        <f t="shared" si="1"/>
        <v>0</v>
      </c>
    </row>
    <row r="23" spans="1:60" x14ac:dyDescent="0.2">
      <c r="A23" s="3" t="str">
        <f>IF('Service providers'!I25="Указать название точки 12", "", 'Service providers'!I25)</f>
        <v/>
      </c>
      <c r="B23" s="3"/>
      <c r="C23" s="3"/>
      <c r="D23" s="3"/>
      <c r="E23" s="3"/>
      <c r="F23" s="72"/>
      <c r="G23" s="3"/>
      <c r="H23" s="3"/>
      <c r="I23" s="3"/>
      <c r="J23" s="3"/>
      <c r="K23" s="3"/>
      <c r="L23" s="3"/>
      <c r="M23" s="72"/>
      <c r="N23" s="3"/>
      <c r="O23" s="3"/>
      <c r="P23" s="3"/>
      <c r="Q23" s="3"/>
      <c r="R23" s="3"/>
      <c r="S23" s="3"/>
      <c r="T23" s="72"/>
      <c r="U23" s="3"/>
      <c r="V23" s="3"/>
      <c r="W23" s="3"/>
      <c r="X23" s="3"/>
      <c r="Y23" s="3"/>
      <c r="Z23" s="3"/>
      <c r="AA23" s="72"/>
      <c r="AB23" s="3"/>
      <c r="AC23" s="3"/>
      <c r="AD23" s="3"/>
      <c r="AE23" s="3"/>
      <c r="AF23" s="3"/>
      <c r="AG23" s="3"/>
      <c r="AH23" s="72"/>
      <c r="AI23" s="3"/>
      <c r="AJ23" s="3"/>
      <c r="AK23" s="3"/>
      <c r="AL23" s="3"/>
      <c r="AM23" s="3"/>
      <c r="AN23" s="3"/>
      <c r="AO23" s="72"/>
      <c r="AP23" s="3"/>
      <c r="AQ23" s="3"/>
      <c r="AR23" s="3"/>
      <c r="AS23" s="3"/>
      <c r="AT23" s="72"/>
      <c r="AU23" s="72"/>
      <c r="AV23" s="3"/>
      <c r="AW23" s="3"/>
      <c r="AX23" s="3"/>
      <c r="AY23" s="3"/>
      <c r="AZ23" s="3"/>
      <c r="BA23" s="3"/>
      <c r="BB23" s="3"/>
      <c r="BC23" s="72"/>
      <c r="BD23" s="3"/>
      <c r="BE23" s="3"/>
      <c r="BG23" s="20">
        <f t="shared" si="0"/>
        <v>0</v>
      </c>
      <c r="BH23" s="20">
        <f t="shared" si="1"/>
        <v>0</v>
      </c>
    </row>
    <row r="24" spans="1:60" x14ac:dyDescent="0.2">
      <c r="A24" s="3" t="str">
        <f>IF('Service providers'!I26="Указать название точки 13", "", 'Service providers'!I26)</f>
        <v/>
      </c>
      <c r="B24" s="3"/>
      <c r="C24" s="3"/>
      <c r="D24" s="3"/>
      <c r="E24" s="3"/>
      <c r="F24" s="72"/>
      <c r="G24" s="3"/>
      <c r="H24" s="3"/>
      <c r="I24" s="3"/>
      <c r="J24" s="3"/>
      <c r="K24" s="3"/>
      <c r="L24" s="3"/>
      <c r="M24" s="72"/>
      <c r="N24" s="3"/>
      <c r="O24" s="3"/>
      <c r="P24" s="3"/>
      <c r="Q24" s="3"/>
      <c r="R24" s="3"/>
      <c r="S24" s="3"/>
      <c r="T24" s="72"/>
      <c r="U24" s="3"/>
      <c r="V24" s="3"/>
      <c r="W24" s="3"/>
      <c r="X24" s="3"/>
      <c r="Y24" s="3"/>
      <c r="Z24" s="3"/>
      <c r="AA24" s="72"/>
      <c r="AB24" s="3"/>
      <c r="AC24" s="3"/>
      <c r="AD24" s="3"/>
      <c r="AE24" s="3"/>
      <c r="AF24" s="3"/>
      <c r="AG24" s="3"/>
      <c r="AH24" s="72"/>
      <c r="AI24" s="3"/>
      <c r="AJ24" s="3"/>
      <c r="AK24" s="3"/>
      <c r="AL24" s="3"/>
      <c r="AM24" s="3"/>
      <c r="AN24" s="3"/>
      <c r="AO24" s="72"/>
      <c r="AP24" s="3"/>
      <c r="AQ24" s="3"/>
      <c r="AR24" s="3"/>
      <c r="AS24" s="3"/>
      <c r="AT24" s="72"/>
      <c r="AU24" s="72"/>
      <c r="AV24" s="3"/>
      <c r="AW24" s="3"/>
      <c r="AX24" s="3"/>
      <c r="AY24" s="3"/>
      <c r="AZ24" s="3"/>
      <c r="BA24" s="3"/>
      <c r="BB24" s="3"/>
      <c r="BC24" s="72"/>
      <c r="BD24" s="3"/>
      <c r="BE24" s="3"/>
      <c r="BG24" s="20">
        <f t="shared" si="0"/>
        <v>0</v>
      </c>
      <c r="BH24" s="20">
        <f t="shared" si="1"/>
        <v>0</v>
      </c>
    </row>
    <row r="25" spans="1:60" x14ac:dyDescent="0.2">
      <c r="A25" s="3" t="str">
        <f>IF('Service providers'!I27="Указать название точки 14", "", 'Service providers'!I27)</f>
        <v/>
      </c>
      <c r="B25" s="3"/>
      <c r="C25" s="3"/>
      <c r="D25" s="3"/>
      <c r="E25" s="3"/>
      <c r="F25" s="72"/>
      <c r="G25" s="3"/>
      <c r="H25" s="3"/>
      <c r="I25" s="3"/>
      <c r="J25" s="3"/>
      <c r="K25" s="3"/>
      <c r="L25" s="3"/>
      <c r="M25" s="72"/>
      <c r="N25" s="3"/>
      <c r="O25" s="3"/>
      <c r="P25" s="3"/>
      <c r="Q25" s="3"/>
      <c r="R25" s="3"/>
      <c r="S25" s="3"/>
      <c r="T25" s="72"/>
      <c r="U25" s="3"/>
      <c r="V25" s="3"/>
      <c r="W25" s="3"/>
      <c r="X25" s="3"/>
      <c r="Y25" s="3"/>
      <c r="Z25" s="3"/>
      <c r="AA25" s="72"/>
      <c r="AB25" s="3"/>
      <c r="AC25" s="3"/>
      <c r="AD25" s="3"/>
      <c r="AE25" s="3"/>
      <c r="AF25" s="3"/>
      <c r="AG25" s="3"/>
      <c r="AH25" s="72"/>
      <c r="AI25" s="3"/>
      <c r="AJ25" s="3"/>
      <c r="AK25" s="3"/>
      <c r="AL25" s="3"/>
      <c r="AM25" s="3"/>
      <c r="AN25" s="3"/>
      <c r="AO25" s="72"/>
      <c r="AP25" s="3"/>
      <c r="AQ25" s="3"/>
      <c r="AR25" s="3"/>
      <c r="AS25" s="3"/>
      <c r="AT25" s="72"/>
      <c r="AU25" s="72"/>
      <c r="AV25" s="3"/>
      <c r="AW25" s="3"/>
      <c r="AX25" s="3"/>
      <c r="AY25" s="3"/>
      <c r="AZ25" s="3"/>
      <c r="BA25" s="3"/>
      <c r="BB25" s="3"/>
      <c r="BC25" s="72"/>
      <c r="BD25" s="3"/>
      <c r="BE25" s="3"/>
      <c r="BG25" s="20">
        <f t="shared" si="0"/>
        <v>0</v>
      </c>
      <c r="BH25" s="20">
        <f t="shared" si="1"/>
        <v>0</v>
      </c>
    </row>
    <row r="26" spans="1:60" x14ac:dyDescent="0.2">
      <c r="A26" s="3" t="str">
        <f>IF('Service providers'!I28="Указать название точки 15", "", 'Service providers'!I28)</f>
        <v/>
      </c>
      <c r="B26" s="3"/>
      <c r="C26" s="3"/>
      <c r="D26" s="3"/>
      <c r="E26" s="3"/>
      <c r="F26" s="72"/>
      <c r="G26" s="3"/>
      <c r="H26" s="3"/>
      <c r="I26" s="3"/>
      <c r="J26" s="3"/>
      <c r="K26" s="3"/>
      <c r="L26" s="3"/>
      <c r="M26" s="72"/>
      <c r="N26" s="3"/>
      <c r="O26" s="3"/>
      <c r="P26" s="3"/>
      <c r="Q26" s="3"/>
      <c r="R26" s="3"/>
      <c r="S26" s="3"/>
      <c r="T26" s="72"/>
      <c r="U26" s="3"/>
      <c r="V26" s="3"/>
      <c r="W26" s="3"/>
      <c r="X26" s="3"/>
      <c r="Y26" s="3"/>
      <c r="Z26" s="3"/>
      <c r="AA26" s="72"/>
      <c r="AB26" s="3"/>
      <c r="AC26" s="3"/>
      <c r="AD26" s="3"/>
      <c r="AE26" s="3"/>
      <c r="AF26" s="3"/>
      <c r="AG26" s="3"/>
      <c r="AH26" s="72"/>
      <c r="AI26" s="3"/>
      <c r="AJ26" s="3"/>
      <c r="AK26" s="3"/>
      <c r="AL26" s="3"/>
      <c r="AM26" s="3"/>
      <c r="AN26" s="3"/>
      <c r="AO26" s="72"/>
      <c r="AP26" s="3"/>
      <c r="AQ26" s="3"/>
      <c r="AR26" s="3"/>
      <c r="AS26" s="3"/>
      <c r="AT26" s="72"/>
      <c r="AU26" s="72"/>
      <c r="AV26" s="3"/>
      <c r="AW26" s="3"/>
      <c r="AX26" s="3"/>
      <c r="AY26" s="3"/>
      <c r="AZ26" s="3"/>
      <c r="BA26" s="3"/>
      <c r="BB26" s="3"/>
      <c r="BC26" s="72"/>
      <c r="BD26" s="3"/>
      <c r="BE26" s="3"/>
      <c r="BG26" s="20">
        <f t="shared" si="0"/>
        <v>0</v>
      </c>
      <c r="BH26" s="20">
        <f t="shared" si="1"/>
        <v>0</v>
      </c>
    </row>
    <row r="27" spans="1:60" x14ac:dyDescent="0.2">
      <c r="A27" s="3" t="str">
        <f>IF('Service providers'!I29="Указать название точки 16", "", 'Service providers'!I29)</f>
        <v/>
      </c>
      <c r="B27" s="3"/>
      <c r="C27" s="3"/>
      <c r="D27" s="3"/>
      <c r="E27" s="3"/>
      <c r="F27" s="72"/>
      <c r="G27" s="3"/>
      <c r="H27" s="3"/>
      <c r="I27" s="3"/>
      <c r="J27" s="3"/>
      <c r="K27" s="3"/>
      <c r="L27" s="3"/>
      <c r="M27" s="72"/>
      <c r="N27" s="3"/>
      <c r="O27" s="3"/>
      <c r="P27" s="3"/>
      <c r="Q27" s="3"/>
      <c r="R27" s="3"/>
      <c r="S27" s="3"/>
      <c r="T27" s="72"/>
      <c r="U27" s="3"/>
      <c r="V27" s="3"/>
      <c r="W27" s="3"/>
      <c r="X27" s="3"/>
      <c r="Y27" s="3"/>
      <c r="Z27" s="3"/>
      <c r="AA27" s="72"/>
      <c r="AB27" s="3"/>
      <c r="AC27" s="3"/>
      <c r="AD27" s="3"/>
      <c r="AE27" s="3"/>
      <c r="AF27" s="3"/>
      <c r="AG27" s="3"/>
      <c r="AH27" s="72"/>
      <c r="AI27" s="3"/>
      <c r="AJ27" s="3"/>
      <c r="AK27" s="3"/>
      <c r="AL27" s="3"/>
      <c r="AM27" s="3"/>
      <c r="AN27" s="3"/>
      <c r="AO27" s="72"/>
      <c r="AP27" s="3"/>
      <c r="AQ27" s="3"/>
      <c r="AR27" s="3"/>
      <c r="AS27" s="3"/>
      <c r="AT27" s="72"/>
      <c r="AU27" s="72"/>
      <c r="AV27" s="3"/>
      <c r="AW27" s="3"/>
      <c r="AX27" s="3"/>
      <c r="AY27" s="3"/>
      <c r="AZ27" s="3"/>
      <c r="BA27" s="3"/>
      <c r="BB27" s="3"/>
      <c r="BC27" s="72"/>
      <c r="BD27" s="3"/>
      <c r="BE27" s="3"/>
      <c r="BG27" s="20">
        <f t="shared" si="0"/>
        <v>0</v>
      </c>
      <c r="BH27" s="20">
        <f t="shared" si="1"/>
        <v>0</v>
      </c>
    </row>
    <row r="28" spans="1:60" x14ac:dyDescent="0.2">
      <c r="A28" s="3" t="str">
        <f>IF('Service providers'!I30="Указать название точки 17", "", 'Service providers'!I30)</f>
        <v/>
      </c>
      <c r="B28" s="3"/>
      <c r="C28" s="3"/>
      <c r="D28" s="3"/>
      <c r="E28" s="3"/>
      <c r="F28" s="72"/>
      <c r="G28" s="3"/>
      <c r="H28" s="3"/>
      <c r="I28" s="3"/>
      <c r="J28" s="3"/>
      <c r="K28" s="3"/>
      <c r="L28" s="3"/>
      <c r="M28" s="72"/>
      <c r="N28" s="3"/>
      <c r="O28" s="3"/>
      <c r="P28" s="3"/>
      <c r="Q28" s="3"/>
      <c r="R28" s="3"/>
      <c r="S28" s="3"/>
      <c r="T28" s="72"/>
      <c r="U28" s="3"/>
      <c r="V28" s="3"/>
      <c r="W28" s="3"/>
      <c r="X28" s="3"/>
      <c r="Y28" s="3"/>
      <c r="Z28" s="3"/>
      <c r="AA28" s="72"/>
      <c r="AB28" s="3"/>
      <c r="AC28" s="3"/>
      <c r="AD28" s="3"/>
      <c r="AE28" s="3"/>
      <c r="AF28" s="3"/>
      <c r="AG28" s="3"/>
      <c r="AH28" s="72"/>
      <c r="AI28" s="3"/>
      <c r="AJ28" s="3"/>
      <c r="AK28" s="3"/>
      <c r="AL28" s="3"/>
      <c r="AM28" s="3"/>
      <c r="AN28" s="3"/>
      <c r="AO28" s="72"/>
      <c r="AP28" s="3"/>
      <c r="AQ28" s="3"/>
      <c r="AR28" s="3"/>
      <c r="AS28" s="3"/>
      <c r="AT28" s="72"/>
      <c r="AU28" s="72"/>
      <c r="AV28" s="3"/>
      <c r="AW28" s="3"/>
      <c r="AX28" s="3"/>
      <c r="AY28" s="3"/>
      <c r="AZ28" s="3"/>
      <c r="BA28" s="3"/>
      <c r="BB28" s="3"/>
      <c r="BC28" s="72"/>
      <c r="BD28" s="3"/>
      <c r="BE28" s="3"/>
      <c r="BG28" s="20">
        <f t="shared" si="0"/>
        <v>0</v>
      </c>
      <c r="BH28" s="20">
        <f t="shared" si="1"/>
        <v>0</v>
      </c>
    </row>
    <row r="29" spans="1:60" x14ac:dyDescent="0.2">
      <c r="A29" s="3" t="str">
        <f>IF('Service providers'!I31="Указать название точки 18", "", 'Service providers'!I31)</f>
        <v/>
      </c>
      <c r="B29" s="3"/>
      <c r="C29" s="3"/>
      <c r="D29" s="3"/>
      <c r="E29" s="3"/>
      <c r="F29" s="72"/>
      <c r="G29" s="3"/>
      <c r="H29" s="3"/>
      <c r="I29" s="3"/>
      <c r="J29" s="3"/>
      <c r="K29" s="3"/>
      <c r="L29" s="3"/>
      <c r="M29" s="72"/>
      <c r="N29" s="3"/>
      <c r="O29" s="3"/>
      <c r="P29" s="3"/>
      <c r="Q29" s="3"/>
      <c r="R29" s="3"/>
      <c r="S29" s="3"/>
      <c r="T29" s="72"/>
      <c r="U29" s="3"/>
      <c r="V29" s="3"/>
      <c r="W29" s="3"/>
      <c r="X29" s="3"/>
      <c r="Y29" s="3"/>
      <c r="Z29" s="3"/>
      <c r="AA29" s="72"/>
      <c r="AB29" s="3"/>
      <c r="AC29" s="3"/>
      <c r="AD29" s="3"/>
      <c r="AE29" s="3"/>
      <c r="AF29" s="3"/>
      <c r="AG29" s="3"/>
      <c r="AH29" s="72"/>
      <c r="AI29" s="3"/>
      <c r="AJ29" s="3"/>
      <c r="AK29" s="3"/>
      <c r="AL29" s="3"/>
      <c r="AM29" s="3"/>
      <c r="AN29" s="3"/>
      <c r="AO29" s="72"/>
      <c r="AP29" s="3"/>
      <c r="AQ29" s="3"/>
      <c r="AR29" s="3"/>
      <c r="AS29" s="3"/>
      <c r="AT29" s="72"/>
      <c r="AU29" s="72"/>
      <c r="AV29" s="3"/>
      <c r="AW29" s="3"/>
      <c r="AX29" s="3"/>
      <c r="AY29" s="3"/>
      <c r="AZ29" s="3"/>
      <c r="BA29" s="3"/>
      <c r="BB29" s="3"/>
      <c r="BC29" s="72"/>
      <c r="BD29" s="3"/>
      <c r="BE29" s="3"/>
      <c r="BG29" s="20">
        <f t="shared" si="0"/>
        <v>0</v>
      </c>
      <c r="BH29" s="20">
        <f t="shared" si="1"/>
        <v>0</v>
      </c>
    </row>
    <row r="30" spans="1:60" x14ac:dyDescent="0.2">
      <c r="A30" s="3" t="str">
        <f>IF('Service providers'!I32="Указать название точки 19", "", 'Service providers'!I32)</f>
        <v/>
      </c>
      <c r="B30" s="3"/>
      <c r="C30" s="3"/>
      <c r="D30" s="3"/>
      <c r="E30" s="3"/>
      <c r="F30" s="72"/>
      <c r="G30" s="3"/>
      <c r="H30" s="3"/>
      <c r="I30" s="3"/>
      <c r="J30" s="3"/>
      <c r="K30" s="3"/>
      <c r="L30" s="3"/>
      <c r="M30" s="72"/>
      <c r="N30" s="3"/>
      <c r="O30" s="3"/>
      <c r="P30" s="3"/>
      <c r="Q30" s="3"/>
      <c r="R30" s="3"/>
      <c r="S30" s="3"/>
      <c r="T30" s="72"/>
      <c r="U30" s="3"/>
      <c r="V30" s="3"/>
      <c r="W30" s="3"/>
      <c r="X30" s="3"/>
      <c r="Y30" s="3"/>
      <c r="Z30" s="3"/>
      <c r="AA30" s="72"/>
      <c r="AB30" s="3"/>
      <c r="AC30" s="3"/>
      <c r="AD30" s="3"/>
      <c r="AE30" s="3"/>
      <c r="AF30" s="3"/>
      <c r="AG30" s="3"/>
      <c r="AH30" s="72"/>
      <c r="AI30" s="3"/>
      <c r="AJ30" s="3"/>
      <c r="AK30" s="3"/>
      <c r="AL30" s="3"/>
      <c r="AM30" s="3"/>
      <c r="AN30" s="3"/>
      <c r="AO30" s="72"/>
      <c r="AP30" s="3"/>
      <c r="AQ30" s="3"/>
      <c r="AR30" s="3"/>
      <c r="AS30" s="3"/>
      <c r="AT30" s="72"/>
      <c r="AU30" s="72"/>
      <c r="AV30" s="3"/>
      <c r="AW30" s="3"/>
      <c r="AX30" s="3"/>
      <c r="AY30" s="3"/>
      <c r="AZ30" s="3"/>
      <c r="BA30" s="3"/>
      <c r="BB30" s="3"/>
      <c r="BC30" s="72"/>
      <c r="BD30" s="3"/>
      <c r="BE30" s="3"/>
      <c r="BG30" s="20">
        <f t="shared" si="0"/>
        <v>0</v>
      </c>
      <c r="BH30" s="20">
        <f t="shared" si="1"/>
        <v>0</v>
      </c>
    </row>
    <row r="31" spans="1:60" x14ac:dyDescent="0.2">
      <c r="A31" s="3" t="str">
        <f>IF('Service providers'!I33="Указать название точки 20", "", 'Service providers'!I33)</f>
        <v/>
      </c>
      <c r="B31" s="3"/>
      <c r="C31" s="3"/>
      <c r="D31" s="3"/>
      <c r="E31" s="3"/>
      <c r="F31" s="72"/>
      <c r="G31" s="3"/>
      <c r="H31" s="3"/>
      <c r="I31" s="3"/>
      <c r="J31" s="3"/>
      <c r="K31" s="3"/>
      <c r="L31" s="3"/>
      <c r="M31" s="72"/>
      <c r="N31" s="3"/>
      <c r="O31" s="3"/>
      <c r="P31" s="3"/>
      <c r="Q31" s="3"/>
      <c r="R31" s="3"/>
      <c r="S31" s="3"/>
      <c r="T31" s="72"/>
      <c r="U31" s="3"/>
      <c r="V31" s="3"/>
      <c r="W31" s="3"/>
      <c r="X31" s="3"/>
      <c r="Y31" s="3"/>
      <c r="Z31" s="3"/>
      <c r="AA31" s="72"/>
      <c r="AB31" s="3"/>
      <c r="AC31" s="3"/>
      <c r="AD31" s="3"/>
      <c r="AE31" s="3"/>
      <c r="AF31" s="3"/>
      <c r="AG31" s="3"/>
      <c r="AH31" s="72"/>
      <c r="AI31" s="3"/>
      <c r="AJ31" s="3"/>
      <c r="AK31" s="3"/>
      <c r="AL31" s="3"/>
      <c r="AM31" s="3"/>
      <c r="AN31" s="3"/>
      <c r="AO31" s="72"/>
      <c r="AP31" s="3"/>
      <c r="AQ31" s="3"/>
      <c r="AR31" s="3"/>
      <c r="AS31" s="3"/>
      <c r="AT31" s="72"/>
      <c r="AU31" s="72"/>
      <c r="AV31" s="3"/>
      <c r="AW31" s="3"/>
      <c r="AX31" s="3"/>
      <c r="AY31" s="3"/>
      <c r="AZ31" s="3"/>
      <c r="BA31" s="3"/>
      <c r="BB31" s="3"/>
      <c r="BC31" s="72"/>
      <c r="BD31" s="3"/>
      <c r="BE31" s="3"/>
      <c r="BG31" s="20">
        <f t="shared" si="0"/>
        <v>0</v>
      </c>
      <c r="BH31" s="20">
        <f t="shared" si="1"/>
        <v>0</v>
      </c>
    </row>
    <row r="32" spans="1:60" ht="15" x14ac:dyDescent="0.25">
      <c r="A32" s="69" t="str">
        <f>IF('Service providers'!I34="Указать название", "", 'Service providers'!I34)</f>
        <v/>
      </c>
      <c r="B32" s="70"/>
      <c r="C32" s="70"/>
      <c r="D32" s="70"/>
      <c r="E32" s="70"/>
      <c r="F32" s="71"/>
      <c r="G32" s="70"/>
      <c r="H32" s="70"/>
      <c r="I32" s="70"/>
      <c r="J32" s="71"/>
      <c r="K32" s="70"/>
      <c r="L32" s="70"/>
      <c r="M32" s="70"/>
      <c r="N32" s="70"/>
      <c r="O32" s="71"/>
      <c r="P32" s="70"/>
      <c r="Q32" s="71"/>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G32" s="20">
        <f t="shared" si="0"/>
        <v>0</v>
      </c>
      <c r="BH32" s="20">
        <f t="shared" si="1"/>
        <v>0</v>
      </c>
    </row>
    <row r="33" spans="1:60" x14ac:dyDescent="0.2">
      <c r="A33" s="3" t="str">
        <f>IF('Service providers'!I35="Указать название точки 1", "", 'Service providers'!I35)</f>
        <v/>
      </c>
      <c r="B33" s="3"/>
      <c r="C33" s="3"/>
      <c r="D33" s="3"/>
      <c r="E33" s="3"/>
      <c r="F33" s="72"/>
      <c r="G33" s="3"/>
      <c r="H33" s="3"/>
      <c r="I33" s="3"/>
      <c r="J33" s="3"/>
      <c r="K33" s="3"/>
      <c r="L33" s="3"/>
      <c r="M33" s="72"/>
      <c r="N33" s="3"/>
      <c r="O33" s="3"/>
      <c r="P33" s="3"/>
      <c r="Q33" s="3"/>
      <c r="R33" s="3"/>
      <c r="S33" s="3"/>
      <c r="T33" s="72"/>
      <c r="U33" s="3"/>
      <c r="V33" s="3"/>
      <c r="W33" s="3"/>
      <c r="X33" s="3"/>
      <c r="Y33" s="3"/>
      <c r="Z33" s="3"/>
      <c r="AA33" s="72"/>
      <c r="AB33" s="3"/>
      <c r="AC33" s="3"/>
      <c r="AD33" s="3"/>
      <c r="AE33" s="3"/>
      <c r="AF33" s="3"/>
      <c r="AG33" s="3"/>
      <c r="AH33" s="72"/>
      <c r="AI33" s="3"/>
      <c r="AJ33" s="3"/>
      <c r="AK33" s="3"/>
      <c r="AL33" s="3"/>
      <c r="AM33" s="3"/>
      <c r="AN33" s="3"/>
      <c r="AO33" s="72"/>
      <c r="AP33" s="3"/>
      <c r="AQ33" s="3"/>
      <c r="AR33" s="3"/>
      <c r="AS33" s="3"/>
      <c r="AT33" s="72"/>
      <c r="AU33" s="72"/>
      <c r="AV33" s="3"/>
      <c r="AW33" s="3"/>
      <c r="AX33" s="3"/>
      <c r="AY33" s="3"/>
      <c r="AZ33" s="3"/>
      <c r="BA33" s="3"/>
      <c r="BB33" s="3"/>
      <c r="BC33" s="72"/>
      <c r="BD33" s="3"/>
      <c r="BE33" s="3"/>
      <c r="BG33" s="20">
        <f t="shared" si="0"/>
        <v>0</v>
      </c>
      <c r="BH33" s="20">
        <f t="shared" si="1"/>
        <v>0</v>
      </c>
    </row>
    <row r="34" spans="1:60" x14ac:dyDescent="0.2">
      <c r="A34" s="3" t="str">
        <f>IF('Service providers'!I36="Указать название точки 2", "", 'Service providers'!I36)</f>
        <v/>
      </c>
      <c r="B34" s="3"/>
      <c r="C34" s="3"/>
      <c r="D34" s="3"/>
      <c r="E34" s="3"/>
      <c r="F34" s="72"/>
      <c r="G34" s="3"/>
      <c r="H34" s="3"/>
      <c r="I34" s="3"/>
      <c r="J34" s="3"/>
      <c r="K34" s="3"/>
      <c r="L34" s="3"/>
      <c r="M34" s="72"/>
      <c r="N34" s="3"/>
      <c r="O34" s="3"/>
      <c r="P34" s="3"/>
      <c r="Q34" s="3"/>
      <c r="R34" s="3"/>
      <c r="S34" s="3"/>
      <c r="T34" s="72"/>
      <c r="U34" s="3"/>
      <c r="V34" s="3"/>
      <c r="W34" s="3"/>
      <c r="X34" s="3"/>
      <c r="Y34" s="3"/>
      <c r="Z34" s="3"/>
      <c r="AA34" s="72"/>
      <c r="AB34" s="3"/>
      <c r="AC34" s="3"/>
      <c r="AD34" s="3"/>
      <c r="AE34" s="3"/>
      <c r="AF34" s="3"/>
      <c r="AG34" s="3"/>
      <c r="AH34" s="72"/>
      <c r="AI34" s="3"/>
      <c r="AJ34" s="3"/>
      <c r="AK34" s="3"/>
      <c r="AL34" s="3"/>
      <c r="AM34" s="3"/>
      <c r="AN34" s="3"/>
      <c r="AO34" s="72"/>
      <c r="AP34" s="3"/>
      <c r="AQ34" s="3"/>
      <c r="AR34" s="3"/>
      <c r="AS34" s="3"/>
      <c r="AT34" s="72"/>
      <c r="AU34" s="72"/>
      <c r="AV34" s="3"/>
      <c r="AW34" s="3"/>
      <c r="AX34" s="3"/>
      <c r="AY34" s="3"/>
      <c r="AZ34" s="3"/>
      <c r="BA34" s="3"/>
      <c r="BB34" s="3"/>
      <c r="BC34" s="72"/>
      <c r="BD34" s="3"/>
      <c r="BE34" s="3"/>
      <c r="BG34" s="20">
        <f t="shared" si="0"/>
        <v>0</v>
      </c>
      <c r="BH34" s="20">
        <f t="shared" si="1"/>
        <v>0</v>
      </c>
    </row>
    <row r="35" spans="1:60" x14ac:dyDescent="0.2">
      <c r="A35" s="3" t="str">
        <f>IF('Service providers'!I37="Указать название точки 3", "", 'Service providers'!I37)</f>
        <v/>
      </c>
      <c r="B35" s="3"/>
      <c r="C35" s="3"/>
      <c r="D35" s="3"/>
      <c r="E35" s="3"/>
      <c r="F35" s="72"/>
      <c r="G35" s="3"/>
      <c r="H35" s="3"/>
      <c r="I35" s="3"/>
      <c r="J35" s="3"/>
      <c r="K35" s="3"/>
      <c r="L35" s="3"/>
      <c r="M35" s="72"/>
      <c r="N35" s="3"/>
      <c r="O35" s="3"/>
      <c r="P35" s="3"/>
      <c r="Q35" s="3"/>
      <c r="R35" s="3"/>
      <c r="S35" s="3"/>
      <c r="T35" s="72"/>
      <c r="U35" s="3"/>
      <c r="V35" s="3"/>
      <c r="W35" s="3"/>
      <c r="X35" s="3"/>
      <c r="Y35" s="3"/>
      <c r="Z35" s="3"/>
      <c r="AA35" s="72"/>
      <c r="AB35" s="3"/>
      <c r="AC35" s="3"/>
      <c r="AD35" s="3"/>
      <c r="AE35" s="3"/>
      <c r="AF35" s="3"/>
      <c r="AG35" s="3"/>
      <c r="AH35" s="72"/>
      <c r="AI35" s="3"/>
      <c r="AJ35" s="3"/>
      <c r="AK35" s="3"/>
      <c r="AL35" s="3"/>
      <c r="AM35" s="3"/>
      <c r="AN35" s="3"/>
      <c r="AO35" s="72"/>
      <c r="AP35" s="3"/>
      <c r="AQ35" s="3"/>
      <c r="AR35" s="3"/>
      <c r="AS35" s="3"/>
      <c r="AT35" s="72"/>
      <c r="AU35" s="72"/>
      <c r="AV35" s="3"/>
      <c r="AW35" s="3"/>
      <c r="AX35" s="3"/>
      <c r="AY35" s="3"/>
      <c r="AZ35" s="3"/>
      <c r="BA35" s="3"/>
      <c r="BB35" s="3"/>
      <c r="BC35" s="72"/>
      <c r="BD35" s="3"/>
      <c r="BE35" s="3"/>
      <c r="BG35" s="20">
        <f t="shared" si="0"/>
        <v>0</v>
      </c>
      <c r="BH35" s="20">
        <f t="shared" si="1"/>
        <v>0</v>
      </c>
    </row>
    <row r="36" spans="1:60" x14ac:dyDescent="0.2">
      <c r="A36" s="3" t="str">
        <f>IF('Service providers'!I38="Указать название точки 4", "", 'Service providers'!I38)</f>
        <v/>
      </c>
      <c r="B36" s="3"/>
      <c r="C36" s="3"/>
      <c r="D36" s="3"/>
      <c r="E36" s="3"/>
      <c r="F36" s="72"/>
      <c r="G36" s="3"/>
      <c r="H36" s="3"/>
      <c r="I36" s="3"/>
      <c r="J36" s="3"/>
      <c r="K36" s="3"/>
      <c r="L36" s="3"/>
      <c r="M36" s="72"/>
      <c r="N36" s="3"/>
      <c r="O36" s="3"/>
      <c r="P36" s="3"/>
      <c r="Q36" s="3"/>
      <c r="R36" s="3"/>
      <c r="S36" s="3"/>
      <c r="T36" s="72"/>
      <c r="U36" s="3"/>
      <c r="V36" s="3"/>
      <c r="W36" s="3"/>
      <c r="X36" s="3"/>
      <c r="Y36" s="3"/>
      <c r="Z36" s="3"/>
      <c r="AA36" s="72"/>
      <c r="AB36" s="3"/>
      <c r="AC36" s="3"/>
      <c r="AD36" s="3"/>
      <c r="AE36" s="3"/>
      <c r="AF36" s="3"/>
      <c r="AG36" s="3"/>
      <c r="AH36" s="72"/>
      <c r="AI36" s="3"/>
      <c r="AJ36" s="3"/>
      <c r="AK36" s="3"/>
      <c r="AL36" s="3"/>
      <c r="AM36" s="3"/>
      <c r="AN36" s="3"/>
      <c r="AO36" s="72"/>
      <c r="AP36" s="3"/>
      <c r="AQ36" s="3"/>
      <c r="AR36" s="3"/>
      <c r="AS36" s="3"/>
      <c r="AT36" s="72"/>
      <c r="AU36" s="72"/>
      <c r="AV36" s="3"/>
      <c r="AW36" s="3"/>
      <c r="AX36" s="3"/>
      <c r="AY36" s="3"/>
      <c r="AZ36" s="3"/>
      <c r="BA36" s="3"/>
      <c r="BB36" s="3"/>
      <c r="BC36" s="72"/>
      <c r="BD36" s="3"/>
      <c r="BE36" s="3"/>
      <c r="BG36" s="20">
        <f t="shared" si="0"/>
        <v>0</v>
      </c>
      <c r="BH36" s="20">
        <f t="shared" si="1"/>
        <v>0</v>
      </c>
    </row>
    <row r="37" spans="1:60" x14ac:dyDescent="0.2">
      <c r="A37" s="3" t="str">
        <f>IF('Service providers'!I39="Указать название точки 5", "", 'Service providers'!I39)</f>
        <v/>
      </c>
      <c r="B37" s="3"/>
      <c r="C37" s="3"/>
      <c r="D37" s="3"/>
      <c r="E37" s="3"/>
      <c r="F37" s="72"/>
      <c r="G37" s="3"/>
      <c r="H37" s="3"/>
      <c r="I37" s="3"/>
      <c r="J37" s="3"/>
      <c r="K37" s="3"/>
      <c r="L37" s="3"/>
      <c r="M37" s="72"/>
      <c r="N37" s="3"/>
      <c r="O37" s="3"/>
      <c r="P37" s="3"/>
      <c r="Q37" s="3"/>
      <c r="R37" s="3"/>
      <c r="S37" s="3"/>
      <c r="T37" s="72"/>
      <c r="U37" s="3"/>
      <c r="V37" s="3"/>
      <c r="W37" s="3"/>
      <c r="X37" s="3"/>
      <c r="Y37" s="3"/>
      <c r="Z37" s="3"/>
      <c r="AA37" s="72"/>
      <c r="AB37" s="3"/>
      <c r="AC37" s="3"/>
      <c r="AD37" s="3"/>
      <c r="AE37" s="3"/>
      <c r="AF37" s="3"/>
      <c r="AG37" s="3"/>
      <c r="AH37" s="72"/>
      <c r="AI37" s="3"/>
      <c r="AJ37" s="3"/>
      <c r="AK37" s="3"/>
      <c r="AL37" s="3"/>
      <c r="AM37" s="3"/>
      <c r="AN37" s="3"/>
      <c r="AO37" s="72"/>
      <c r="AP37" s="3"/>
      <c r="AQ37" s="3"/>
      <c r="AR37" s="3"/>
      <c r="AS37" s="3"/>
      <c r="AT37" s="72"/>
      <c r="AU37" s="72"/>
      <c r="AV37" s="3"/>
      <c r="AW37" s="3"/>
      <c r="AX37" s="3"/>
      <c r="AY37" s="3"/>
      <c r="AZ37" s="3"/>
      <c r="BA37" s="3"/>
      <c r="BB37" s="3"/>
      <c r="BC37" s="72"/>
      <c r="BD37" s="3"/>
      <c r="BE37" s="3"/>
      <c r="BG37" s="20">
        <f t="shared" si="0"/>
        <v>0</v>
      </c>
      <c r="BH37" s="20">
        <f t="shared" si="1"/>
        <v>0</v>
      </c>
    </row>
    <row r="38" spans="1:60" x14ac:dyDescent="0.2">
      <c r="A38" s="3" t="str">
        <f>IF('Service providers'!I40="Указать название точки 6", "", 'Service providers'!I40)</f>
        <v/>
      </c>
      <c r="B38" s="3"/>
      <c r="C38" s="3"/>
      <c r="D38" s="3"/>
      <c r="E38" s="3"/>
      <c r="F38" s="72"/>
      <c r="G38" s="3"/>
      <c r="H38" s="3"/>
      <c r="I38" s="3"/>
      <c r="J38" s="3"/>
      <c r="K38" s="3"/>
      <c r="L38" s="3"/>
      <c r="M38" s="72"/>
      <c r="N38" s="3"/>
      <c r="O38" s="3"/>
      <c r="P38" s="3"/>
      <c r="Q38" s="3"/>
      <c r="R38" s="3"/>
      <c r="S38" s="3"/>
      <c r="T38" s="72"/>
      <c r="U38" s="3"/>
      <c r="V38" s="3"/>
      <c r="W38" s="3"/>
      <c r="X38" s="3"/>
      <c r="Y38" s="3"/>
      <c r="Z38" s="3"/>
      <c r="AA38" s="72"/>
      <c r="AB38" s="3"/>
      <c r="AC38" s="3"/>
      <c r="AD38" s="3"/>
      <c r="AE38" s="3"/>
      <c r="AF38" s="3"/>
      <c r="AG38" s="3"/>
      <c r="AH38" s="72"/>
      <c r="AI38" s="3"/>
      <c r="AJ38" s="3"/>
      <c r="AK38" s="3"/>
      <c r="AL38" s="3"/>
      <c r="AM38" s="3"/>
      <c r="AN38" s="3"/>
      <c r="AO38" s="72"/>
      <c r="AP38" s="3"/>
      <c r="AQ38" s="3"/>
      <c r="AR38" s="3"/>
      <c r="AS38" s="3"/>
      <c r="AT38" s="72"/>
      <c r="AU38" s="72"/>
      <c r="AV38" s="3"/>
      <c r="AW38" s="3"/>
      <c r="AX38" s="3"/>
      <c r="AY38" s="3"/>
      <c r="AZ38" s="3"/>
      <c r="BA38" s="3"/>
      <c r="BB38" s="3"/>
      <c r="BC38" s="72"/>
      <c r="BD38" s="3"/>
      <c r="BE38" s="3"/>
      <c r="BG38" s="20">
        <f t="shared" si="0"/>
        <v>0</v>
      </c>
      <c r="BH38" s="20">
        <f t="shared" si="1"/>
        <v>0</v>
      </c>
    </row>
    <row r="39" spans="1:60" x14ac:dyDescent="0.2">
      <c r="A39" s="3" t="str">
        <f>IF('Service providers'!I41="Указать название точки 7", "", 'Service providers'!I41)</f>
        <v/>
      </c>
      <c r="B39" s="3"/>
      <c r="C39" s="3"/>
      <c r="D39" s="3"/>
      <c r="E39" s="3"/>
      <c r="F39" s="72"/>
      <c r="G39" s="3"/>
      <c r="H39" s="3"/>
      <c r="I39" s="3"/>
      <c r="J39" s="3"/>
      <c r="K39" s="3"/>
      <c r="L39" s="3"/>
      <c r="M39" s="72"/>
      <c r="N39" s="3"/>
      <c r="O39" s="3"/>
      <c r="P39" s="3"/>
      <c r="Q39" s="3"/>
      <c r="R39" s="3"/>
      <c r="S39" s="3"/>
      <c r="T39" s="72"/>
      <c r="U39" s="3"/>
      <c r="V39" s="3"/>
      <c r="W39" s="3"/>
      <c r="X39" s="3"/>
      <c r="Y39" s="3"/>
      <c r="Z39" s="3"/>
      <c r="AA39" s="72"/>
      <c r="AB39" s="3"/>
      <c r="AC39" s="3"/>
      <c r="AD39" s="3"/>
      <c r="AE39" s="3"/>
      <c r="AF39" s="3"/>
      <c r="AG39" s="3"/>
      <c r="AH39" s="72"/>
      <c r="AI39" s="3"/>
      <c r="AJ39" s="3"/>
      <c r="AK39" s="3"/>
      <c r="AL39" s="3"/>
      <c r="AM39" s="3"/>
      <c r="AN39" s="3"/>
      <c r="AO39" s="72"/>
      <c r="AP39" s="3"/>
      <c r="AQ39" s="3"/>
      <c r="AR39" s="3"/>
      <c r="AS39" s="3"/>
      <c r="AT39" s="72"/>
      <c r="AU39" s="72"/>
      <c r="AV39" s="3"/>
      <c r="AW39" s="3"/>
      <c r="AX39" s="3"/>
      <c r="AY39" s="3"/>
      <c r="AZ39" s="3"/>
      <c r="BA39" s="3"/>
      <c r="BB39" s="3"/>
      <c r="BC39" s="72"/>
      <c r="BD39" s="3"/>
      <c r="BE39" s="3"/>
      <c r="BG39" s="20">
        <f t="shared" si="0"/>
        <v>0</v>
      </c>
      <c r="BH39" s="20">
        <f t="shared" si="1"/>
        <v>0</v>
      </c>
    </row>
    <row r="40" spans="1:60" x14ac:dyDescent="0.2">
      <c r="A40" s="3" t="str">
        <f>IF('Service providers'!I42="Указать название точки 8", "", 'Service providers'!I42)</f>
        <v/>
      </c>
      <c r="B40" s="3"/>
      <c r="C40" s="3"/>
      <c r="D40" s="3"/>
      <c r="E40" s="3"/>
      <c r="F40" s="72"/>
      <c r="G40" s="3"/>
      <c r="H40" s="3"/>
      <c r="I40" s="3"/>
      <c r="J40" s="3"/>
      <c r="K40" s="3"/>
      <c r="L40" s="3"/>
      <c r="M40" s="72"/>
      <c r="N40" s="3"/>
      <c r="O40" s="3"/>
      <c r="P40" s="3"/>
      <c r="Q40" s="3"/>
      <c r="R40" s="3"/>
      <c r="S40" s="3"/>
      <c r="T40" s="72"/>
      <c r="U40" s="3"/>
      <c r="V40" s="3"/>
      <c r="W40" s="3"/>
      <c r="X40" s="3"/>
      <c r="Y40" s="3"/>
      <c r="Z40" s="3"/>
      <c r="AA40" s="72"/>
      <c r="AB40" s="3"/>
      <c r="AC40" s="3"/>
      <c r="AD40" s="3"/>
      <c r="AE40" s="3"/>
      <c r="AF40" s="3"/>
      <c r="AG40" s="3"/>
      <c r="AH40" s="72"/>
      <c r="AI40" s="3"/>
      <c r="AJ40" s="3"/>
      <c r="AK40" s="3"/>
      <c r="AL40" s="3"/>
      <c r="AM40" s="3"/>
      <c r="AN40" s="3"/>
      <c r="AO40" s="72"/>
      <c r="AP40" s="3"/>
      <c r="AQ40" s="3"/>
      <c r="AR40" s="3"/>
      <c r="AS40" s="3"/>
      <c r="AT40" s="72"/>
      <c r="AU40" s="72"/>
      <c r="AV40" s="3"/>
      <c r="AW40" s="3"/>
      <c r="AX40" s="3"/>
      <c r="AY40" s="3"/>
      <c r="AZ40" s="3"/>
      <c r="BA40" s="3"/>
      <c r="BB40" s="3"/>
      <c r="BC40" s="72"/>
      <c r="BD40" s="3"/>
      <c r="BE40" s="3"/>
      <c r="BG40" s="20">
        <f t="shared" si="0"/>
        <v>0</v>
      </c>
      <c r="BH40" s="20">
        <f t="shared" si="1"/>
        <v>0</v>
      </c>
    </row>
    <row r="41" spans="1:60" x14ac:dyDescent="0.2">
      <c r="A41" s="3" t="str">
        <f>IF('Service providers'!I43="Указать название точки 9", "", 'Service providers'!I43)</f>
        <v/>
      </c>
      <c r="B41" s="3"/>
      <c r="C41" s="3"/>
      <c r="D41" s="3"/>
      <c r="E41" s="3"/>
      <c r="F41" s="72"/>
      <c r="G41" s="3"/>
      <c r="H41" s="3"/>
      <c r="I41" s="3"/>
      <c r="J41" s="3"/>
      <c r="K41" s="3"/>
      <c r="L41" s="3"/>
      <c r="M41" s="72"/>
      <c r="N41" s="3"/>
      <c r="O41" s="3"/>
      <c r="P41" s="3"/>
      <c r="Q41" s="3"/>
      <c r="R41" s="3"/>
      <c r="S41" s="3"/>
      <c r="T41" s="72"/>
      <c r="U41" s="3"/>
      <c r="V41" s="3"/>
      <c r="W41" s="3"/>
      <c r="X41" s="3"/>
      <c r="Y41" s="3"/>
      <c r="Z41" s="3"/>
      <c r="AA41" s="72"/>
      <c r="AB41" s="3"/>
      <c r="AC41" s="3"/>
      <c r="AD41" s="3"/>
      <c r="AE41" s="3"/>
      <c r="AF41" s="3"/>
      <c r="AG41" s="3"/>
      <c r="AH41" s="72"/>
      <c r="AI41" s="3"/>
      <c r="AJ41" s="3"/>
      <c r="AK41" s="3"/>
      <c r="AL41" s="3"/>
      <c r="AM41" s="3"/>
      <c r="AN41" s="3"/>
      <c r="AO41" s="72"/>
      <c r="AP41" s="3"/>
      <c r="AQ41" s="3"/>
      <c r="AR41" s="3"/>
      <c r="AS41" s="3"/>
      <c r="AT41" s="72"/>
      <c r="AU41" s="72"/>
      <c r="AV41" s="3"/>
      <c r="AW41" s="3"/>
      <c r="AX41" s="3"/>
      <c r="AY41" s="3"/>
      <c r="AZ41" s="3"/>
      <c r="BA41" s="3"/>
      <c r="BB41" s="3"/>
      <c r="BC41" s="72"/>
      <c r="BD41" s="3"/>
      <c r="BE41" s="3"/>
      <c r="BG41" s="20">
        <f t="shared" si="0"/>
        <v>0</v>
      </c>
      <c r="BH41" s="20">
        <f t="shared" si="1"/>
        <v>0</v>
      </c>
    </row>
    <row r="42" spans="1:60" x14ac:dyDescent="0.2">
      <c r="A42" s="3" t="str">
        <f>IF('Service providers'!I44="Указать название точки 10", "", 'Service providers'!I44)</f>
        <v/>
      </c>
      <c r="B42" s="3"/>
      <c r="C42" s="3"/>
      <c r="D42" s="3"/>
      <c r="E42" s="3"/>
      <c r="F42" s="72"/>
      <c r="G42" s="3"/>
      <c r="H42" s="3"/>
      <c r="I42" s="3"/>
      <c r="J42" s="3"/>
      <c r="K42" s="3"/>
      <c r="L42" s="3"/>
      <c r="M42" s="72"/>
      <c r="N42" s="3"/>
      <c r="O42" s="3"/>
      <c r="P42" s="3"/>
      <c r="Q42" s="3"/>
      <c r="R42" s="3"/>
      <c r="S42" s="3"/>
      <c r="T42" s="72"/>
      <c r="U42" s="3"/>
      <c r="V42" s="3"/>
      <c r="W42" s="3"/>
      <c r="X42" s="3"/>
      <c r="Y42" s="3"/>
      <c r="Z42" s="3"/>
      <c r="AA42" s="72"/>
      <c r="AB42" s="3"/>
      <c r="AC42" s="3"/>
      <c r="AD42" s="3"/>
      <c r="AE42" s="3"/>
      <c r="AF42" s="3"/>
      <c r="AG42" s="3"/>
      <c r="AH42" s="72"/>
      <c r="AI42" s="3"/>
      <c r="AJ42" s="3"/>
      <c r="AK42" s="3"/>
      <c r="AL42" s="3"/>
      <c r="AM42" s="3"/>
      <c r="AN42" s="3"/>
      <c r="AO42" s="72"/>
      <c r="AP42" s="3"/>
      <c r="AQ42" s="3"/>
      <c r="AR42" s="3"/>
      <c r="AS42" s="3"/>
      <c r="AT42" s="72"/>
      <c r="AU42" s="72"/>
      <c r="AV42" s="3"/>
      <c r="AW42" s="3"/>
      <c r="AX42" s="3"/>
      <c r="AY42" s="3"/>
      <c r="AZ42" s="3"/>
      <c r="BA42" s="3"/>
      <c r="BB42" s="3"/>
      <c r="BC42" s="72"/>
      <c r="BD42" s="3"/>
      <c r="BE42" s="3"/>
      <c r="BG42" s="20">
        <f t="shared" si="0"/>
        <v>0</v>
      </c>
      <c r="BH42" s="20">
        <f t="shared" si="1"/>
        <v>0</v>
      </c>
    </row>
    <row r="43" spans="1:60" x14ac:dyDescent="0.2">
      <c r="A43" s="3" t="str">
        <f>IF('Service providers'!I45="Указать название точки 11", "", 'Service providers'!I45)</f>
        <v/>
      </c>
      <c r="B43" s="3"/>
      <c r="C43" s="3"/>
      <c r="D43" s="3"/>
      <c r="E43" s="3"/>
      <c r="F43" s="72"/>
      <c r="G43" s="3"/>
      <c r="H43" s="3"/>
      <c r="I43" s="3"/>
      <c r="J43" s="3"/>
      <c r="K43" s="3"/>
      <c r="L43" s="3"/>
      <c r="M43" s="72"/>
      <c r="N43" s="3"/>
      <c r="O43" s="3"/>
      <c r="P43" s="3"/>
      <c r="Q43" s="3"/>
      <c r="R43" s="3"/>
      <c r="S43" s="3"/>
      <c r="T43" s="72"/>
      <c r="U43" s="3"/>
      <c r="V43" s="3"/>
      <c r="W43" s="3"/>
      <c r="X43" s="3"/>
      <c r="Y43" s="3"/>
      <c r="Z43" s="3"/>
      <c r="AA43" s="72"/>
      <c r="AB43" s="3"/>
      <c r="AC43" s="3"/>
      <c r="AD43" s="3"/>
      <c r="AE43" s="3"/>
      <c r="AF43" s="3"/>
      <c r="AG43" s="3"/>
      <c r="AH43" s="72"/>
      <c r="AI43" s="3"/>
      <c r="AJ43" s="3"/>
      <c r="AK43" s="3"/>
      <c r="AL43" s="3"/>
      <c r="AM43" s="3"/>
      <c r="AN43" s="3"/>
      <c r="AO43" s="72"/>
      <c r="AP43" s="3"/>
      <c r="AQ43" s="3"/>
      <c r="AR43" s="3"/>
      <c r="AS43" s="3"/>
      <c r="AT43" s="72"/>
      <c r="AU43" s="72"/>
      <c r="AV43" s="3"/>
      <c r="AW43" s="3"/>
      <c r="AX43" s="3"/>
      <c r="AY43" s="3"/>
      <c r="AZ43" s="3"/>
      <c r="BA43" s="3"/>
      <c r="BB43" s="3"/>
      <c r="BC43" s="72"/>
      <c r="BD43" s="3"/>
      <c r="BE43" s="3"/>
      <c r="BG43" s="20">
        <f t="shared" si="0"/>
        <v>0</v>
      </c>
      <c r="BH43" s="20">
        <f t="shared" si="1"/>
        <v>0</v>
      </c>
    </row>
    <row r="44" spans="1:60" x14ac:dyDescent="0.2">
      <c r="A44" s="3" t="str">
        <f>IF('Service providers'!I46="Указать название точки 12", "", 'Service providers'!I46)</f>
        <v/>
      </c>
      <c r="B44" s="3"/>
      <c r="C44" s="3"/>
      <c r="D44" s="3"/>
      <c r="E44" s="3"/>
      <c r="F44" s="72"/>
      <c r="G44" s="3"/>
      <c r="H44" s="3"/>
      <c r="I44" s="3"/>
      <c r="J44" s="3"/>
      <c r="K44" s="3"/>
      <c r="L44" s="3"/>
      <c r="M44" s="72"/>
      <c r="N44" s="3"/>
      <c r="O44" s="3"/>
      <c r="P44" s="3"/>
      <c r="Q44" s="3"/>
      <c r="R44" s="3"/>
      <c r="S44" s="3"/>
      <c r="T44" s="72"/>
      <c r="U44" s="3"/>
      <c r="V44" s="3"/>
      <c r="W44" s="3"/>
      <c r="X44" s="3"/>
      <c r="Y44" s="3"/>
      <c r="Z44" s="3"/>
      <c r="AA44" s="72"/>
      <c r="AB44" s="3"/>
      <c r="AC44" s="3"/>
      <c r="AD44" s="3"/>
      <c r="AE44" s="3"/>
      <c r="AF44" s="3"/>
      <c r="AG44" s="3"/>
      <c r="AH44" s="72"/>
      <c r="AI44" s="3"/>
      <c r="AJ44" s="3"/>
      <c r="AK44" s="3"/>
      <c r="AL44" s="3"/>
      <c r="AM44" s="3"/>
      <c r="AN44" s="3"/>
      <c r="AO44" s="72"/>
      <c r="AP44" s="3"/>
      <c r="AQ44" s="3"/>
      <c r="AR44" s="3"/>
      <c r="AS44" s="3"/>
      <c r="AT44" s="72"/>
      <c r="AU44" s="72"/>
      <c r="AV44" s="3"/>
      <c r="AW44" s="3"/>
      <c r="AX44" s="3"/>
      <c r="AY44" s="3"/>
      <c r="AZ44" s="3"/>
      <c r="BA44" s="3"/>
      <c r="BB44" s="3"/>
      <c r="BC44" s="72"/>
      <c r="BD44" s="3"/>
      <c r="BE44" s="3"/>
      <c r="BG44" s="20">
        <f t="shared" si="0"/>
        <v>0</v>
      </c>
      <c r="BH44" s="20">
        <f t="shared" si="1"/>
        <v>0</v>
      </c>
    </row>
    <row r="45" spans="1:60" x14ac:dyDescent="0.2">
      <c r="A45" s="3" t="str">
        <f>IF('Service providers'!I47="Указать название точки 13", "", 'Service providers'!I47)</f>
        <v/>
      </c>
      <c r="B45" s="3"/>
      <c r="C45" s="3"/>
      <c r="D45" s="3"/>
      <c r="E45" s="3"/>
      <c r="F45" s="72"/>
      <c r="G45" s="3"/>
      <c r="H45" s="3"/>
      <c r="I45" s="3"/>
      <c r="J45" s="3"/>
      <c r="K45" s="3"/>
      <c r="L45" s="3"/>
      <c r="M45" s="72"/>
      <c r="N45" s="3"/>
      <c r="O45" s="3"/>
      <c r="P45" s="3"/>
      <c r="Q45" s="3"/>
      <c r="R45" s="3"/>
      <c r="S45" s="3"/>
      <c r="T45" s="72"/>
      <c r="U45" s="3"/>
      <c r="V45" s="3"/>
      <c r="W45" s="3"/>
      <c r="X45" s="3"/>
      <c r="Y45" s="3"/>
      <c r="Z45" s="3"/>
      <c r="AA45" s="72"/>
      <c r="AB45" s="3"/>
      <c r="AC45" s="3"/>
      <c r="AD45" s="3"/>
      <c r="AE45" s="3"/>
      <c r="AF45" s="3"/>
      <c r="AG45" s="3"/>
      <c r="AH45" s="72"/>
      <c r="AI45" s="3"/>
      <c r="AJ45" s="3"/>
      <c r="AK45" s="3"/>
      <c r="AL45" s="3"/>
      <c r="AM45" s="3"/>
      <c r="AN45" s="3"/>
      <c r="AO45" s="72"/>
      <c r="AP45" s="3"/>
      <c r="AQ45" s="3"/>
      <c r="AR45" s="3"/>
      <c r="AS45" s="3"/>
      <c r="AT45" s="72"/>
      <c r="AU45" s="72"/>
      <c r="AV45" s="3"/>
      <c r="AW45" s="3"/>
      <c r="AX45" s="3"/>
      <c r="AY45" s="3"/>
      <c r="AZ45" s="3"/>
      <c r="BA45" s="3"/>
      <c r="BB45" s="3"/>
      <c r="BC45" s="72"/>
      <c r="BD45" s="3"/>
      <c r="BE45" s="3"/>
      <c r="BG45" s="20">
        <f t="shared" si="0"/>
        <v>0</v>
      </c>
      <c r="BH45" s="20">
        <f t="shared" si="1"/>
        <v>0</v>
      </c>
    </row>
    <row r="46" spans="1:60" x14ac:dyDescent="0.2">
      <c r="A46" s="3" t="str">
        <f>IF('Service providers'!I48="Указать название точки 14", "", 'Service providers'!I48)</f>
        <v/>
      </c>
      <c r="B46" s="3"/>
      <c r="C46" s="3"/>
      <c r="D46" s="3"/>
      <c r="E46" s="3"/>
      <c r="F46" s="72"/>
      <c r="G46" s="3"/>
      <c r="H46" s="3"/>
      <c r="I46" s="3"/>
      <c r="J46" s="3"/>
      <c r="K46" s="3"/>
      <c r="L46" s="3"/>
      <c r="M46" s="72"/>
      <c r="N46" s="3"/>
      <c r="O46" s="3"/>
      <c r="P46" s="3"/>
      <c r="Q46" s="3"/>
      <c r="R46" s="3"/>
      <c r="S46" s="3"/>
      <c r="T46" s="72"/>
      <c r="U46" s="3"/>
      <c r="V46" s="3"/>
      <c r="W46" s="3"/>
      <c r="X46" s="3"/>
      <c r="Y46" s="3"/>
      <c r="Z46" s="3"/>
      <c r="AA46" s="72"/>
      <c r="AB46" s="3"/>
      <c r="AC46" s="3"/>
      <c r="AD46" s="3"/>
      <c r="AE46" s="3"/>
      <c r="AF46" s="3"/>
      <c r="AG46" s="3"/>
      <c r="AH46" s="72"/>
      <c r="AI46" s="3"/>
      <c r="AJ46" s="3"/>
      <c r="AK46" s="3"/>
      <c r="AL46" s="3"/>
      <c r="AM46" s="3"/>
      <c r="AN46" s="3"/>
      <c r="AO46" s="72"/>
      <c r="AP46" s="3"/>
      <c r="AQ46" s="3"/>
      <c r="AR46" s="3"/>
      <c r="AS46" s="3"/>
      <c r="AT46" s="72"/>
      <c r="AU46" s="72"/>
      <c r="AV46" s="3"/>
      <c r="AW46" s="3"/>
      <c r="AX46" s="3"/>
      <c r="AY46" s="3"/>
      <c r="AZ46" s="3"/>
      <c r="BA46" s="3"/>
      <c r="BB46" s="3"/>
      <c r="BC46" s="72"/>
      <c r="BD46" s="3"/>
      <c r="BE46" s="3"/>
      <c r="BG46" s="20">
        <f t="shared" si="0"/>
        <v>0</v>
      </c>
      <c r="BH46" s="20">
        <f t="shared" si="1"/>
        <v>0</v>
      </c>
    </row>
    <row r="47" spans="1:60" x14ac:dyDescent="0.2">
      <c r="A47" s="3" t="str">
        <f>IF('Service providers'!I49="Указать название точки 15", "", 'Service providers'!I49)</f>
        <v/>
      </c>
      <c r="B47" s="3"/>
      <c r="C47" s="3"/>
      <c r="D47" s="3"/>
      <c r="E47" s="3"/>
      <c r="F47" s="72"/>
      <c r="G47" s="3"/>
      <c r="H47" s="3"/>
      <c r="I47" s="3"/>
      <c r="J47" s="3"/>
      <c r="K47" s="3"/>
      <c r="L47" s="3"/>
      <c r="M47" s="72"/>
      <c r="N47" s="3"/>
      <c r="O47" s="3"/>
      <c r="P47" s="3"/>
      <c r="Q47" s="3"/>
      <c r="R47" s="3"/>
      <c r="S47" s="3"/>
      <c r="T47" s="72"/>
      <c r="U47" s="3"/>
      <c r="V47" s="3"/>
      <c r="W47" s="3"/>
      <c r="X47" s="3"/>
      <c r="Y47" s="3"/>
      <c r="Z47" s="3"/>
      <c r="AA47" s="72"/>
      <c r="AB47" s="3"/>
      <c r="AC47" s="3"/>
      <c r="AD47" s="3"/>
      <c r="AE47" s="3"/>
      <c r="AF47" s="3"/>
      <c r="AG47" s="3"/>
      <c r="AH47" s="72"/>
      <c r="AI47" s="3"/>
      <c r="AJ47" s="3"/>
      <c r="AK47" s="3"/>
      <c r="AL47" s="3"/>
      <c r="AM47" s="3"/>
      <c r="AN47" s="3"/>
      <c r="AO47" s="72"/>
      <c r="AP47" s="3"/>
      <c r="AQ47" s="3"/>
      <c r="AR47" s="3"/>
      <c r="AS47" s="3"/>
      <c r="AT47" s="72"/>
      <c r="AU47" s="72"/>
      <c r="AV47" s="3"/>
      <c r="AW47" s="3"/>
      <c r="AX47" s="3"/>
      <c r="AY47" s="3"/>
      <c r="AZ47" s="3"/>
      <c r="BA47" s="3"/>
      <c r="BB47" s="3"/>
      <c r="BC47" s="72"/>
      <c r="BD47" s="3"/>
      <c r="BE47" s="3"/>
      <c r="BG47" s="20">
        <f t="shared" si="0"/>
        <v>0</v>
      </c>
      <c r="BH47" s="20">
        <f t="shared" si="1"/>
        <v>0</v>
      </c>
    </row>
    <row r="48" spans="1:60" x14ac:dyDescent="0.2">
      <c r="A48" s="3" t="str">
        <f>IF('Service providers'!I50="Указать название точки 16", "", 'Service providers'!I50)</f>
        <v/>
      </c>
      <c r="B48" s="3"/>
      <c r="C48" s="3"/>
      <c r="D48" s="3"/>
      <c r="E48" s="3"/>
      <c r="F48" s="72"/>
      <c r="G48" s="3"/>
      <c r="H48" s="3"/>
      <c r="I48" s="3"/>
      <c r="J48" s="3"/>
      <c r="K48" s="3"/>
      <c r="L48" s="3"/>
      <c r="M48" s="72"/>
      <c r="N48" s="3"/>
      <c r="O48" s="3"/>
      <c r="P48" s="3"/>
      <c r="Q48" s="3"/>
      <c r="R48" s="3"/>
      <c r="S48" s="3"/>
      <c r="T48" s="72"/>
      <c r="U48" s="3"/>
      <c r="V48" s="3"/>
      <c r="W48" s="3"/>
      <c r="X48" s="3"/>
      <c r="Y48" s="3"/>
      <c r="Z48" s="3"/>
      <c r="AA48" s="72"/>
      <c r="AB48" s="3"/>
      <c r="AC48" s="3"/>
      <c r="AD48" s="3"/>
      <c r="AE48" s="3"/>
      <c r="AF48" s="3"/>
      <c r="AG48" s="3"/>
      <c r="AH48" s="72"/>
      <c r="AI48" s="3"/>
      <c r="AJ48" s="3"/>
      <c r="AK48" s="3"/>
      <c r="AL48" s="3"/>
      <c r="AM48" s="3"/>
      <c r="AN48" s="3"/>
      <c r="AO48" s="72"/>
      <c r="AP48" s="3"/>
      <c r="AQ48" s="3"/>
      <c r="AR48" s="3"/>
      <c r="AS48" s="3"/>
      <c r="AT48" s="72"/>
      <c r="AU48" s="72"/>
      <c r="AV48" s="3"/>
      <c r="AW48" s="3"/>
      <c r="AX48" s="3"/>
      <c r="AY48" s="3"/>
      <c r="AZ48" s="3"/>
      <c r="BA48" s="3"/>
      <c r="BB48" s="3"/>
      <c r="BC48" s="72"/>
      <c r="BD48" s="3"/>
      <c r="BE48" s="3"/>
      <c r="BG48" s="20">
        <f t="shared" si="0"/>
        <v>0</v>
      </c>
      <c r="BH48" s="20">
        <f t="shared" si="1"/>
        <v>0</v>
      </c>
    </row>
    <row r="49" spans="1:60" x14ac:dyDescent="0.2">
      <c r="A49" s="3" t="str">
        <f>IF('Service providers'!I51="Указать название точки 17", "", 'Service providers'!I51)</f>
        <v/>
      </c>
      <c r="B49" s="3"/>
      <c r="C49" s="3"/>
      <c r="D49" s="3"/>
      <c r="E49" s="3"/>
      <c r="F49" s="72"/>
      <c r="G49" s="3"/>
      <c r="H49" s="3"/>
      <c r="I49" s="3"/>
      <c r="J49" s="3"/>
      <c r="K49" s="3"/>
      <c r="L49" s="3"/>
      <c r="M49" s="72"/>
      <c r="N49" s="3"/>
      <c r="O49" s="3"/>
      <c r="P49" s="3"/>
      <c r="Q49" s="3"/>
      <c r="R49" s="3"/>
      <c r="S49" s="3"/>
      <c r="T49" s="72"/>
      <c r="U49" s="3"/>
      <c r="V49" s="3"/>
      <c r="W49" s="3"/>
      <c r="X49" s="3"/>
      <c r="Y49" s="3"/>
      <c r="Z49" s="3"/>
      <c r="AA49" s="72"/>
      <c r="AB49" s="3"/>
      <c r="AC49" s="3"/>
      <c r="AD49" s="3"/>
      <c r="AE49" s="3"/>
      <c r="AF49" s="3"/>
      <c r="AG49" s="3"/>
      <c r="AH49" s="72"/>
      <c r="AI49" s="3"/>
      <c r="AJ49" s="3"/>
      <c r="AK49" s="3"/>
      <c r="AL49" s="3"/>
      <c r="AM49" s="3"/>
      <c r="AN49" s="3"/>
      <c r="AO49" s="72"/>
      <c r="AP49" s="3"/>
      <c r="AQ49" s="3"/>
      <c r="AR49" s="3"/>
      <c r="AS49" s="3"/>
      <c r="AT49" s="72"/>
      <c r="AU49" s="72"/>
      <c r="AV49" s="3"/>
      <c r="AW49" s="3"/>
      <c r="AX49" s="3"/>
      <c r="AY49" s="3"/>
      <c r="AZ49" s="3"/>
      <c r="BA49" s="3"/>
      <c r="BB49" s="3"/>
      <c r="BC49" s="72"/>
      <c r="BD49" s="3"/>
      <c r="BE49" s="3"/>
      <c r="BG49" s="20">
        <f t="shared" si="0"/>
        <v>0</v>
      </c>
      <c r="BH49" s="20">
        <f t="shared" si="1"/>
        <v>0</v>
      </c>
    </row>
    <row r="50" spans="1:60" x14ac:dyDescent="0.2">
      <c r="A50" s="3" t="str">
        <f>IF('Service providers'!I52="Указать название точки 18", "", 'Service providers'!I52)</f>
        <v/>
      </c>
      <c r="B50" s="3"/>
      <c r="C50" s="3"/>
      <c r="D50" s="3"/>
      <c r="E50" s="3"/>
      <c r="F50" s="72"/>
      <c r="G50" s="3"/>
      <c r="H50" s="3"/>
      <c r="I50" s="3"/>
      <c r="J50" s="3"/>
      <c r="K50" s="3"/>
      <c r="L50" s="3"/>
      <c r="M50" s="72"/>
      <c r="N50" s="3"/>
      <c r="O50" s="3"/>
      <c r="P50" s="3"/>
      <c r="Q50" s="3"/>
      <c r="R50" s="3"/>
      <c r="S50" s="3"/>
      <c r="T50" s="72"/>
      <c r="U50" s="3"/>
      <c r="V50" s="3"/>
      <c r="W50" s="3"/>
      <c r="X50" s="3"/>
      <c r="Y50" s="3"/>
      <c r="Z50" s="3"/>
      <c r="AA50" s="72"/>
      <c r="AB50" s="3"/>
      <c r="AC50" s="3"/>
      <c r="AD50" s="3"/>
      <c r="AE50" s="3"/>
      <c r="AF50" s="3"/>
      <c r="AG50" s="3"/>
      <c r="AH50" s="72"/>
      <c r="AI50" s="3"/>
      <c r="AJ50" s="3"/>
      <c r="AK50" s="3"/>
      <c r="AL50" s="3"/>
      <c r="AM50" s="3"/>
      <c r="AN50" s="3"/>
      <c r="AO50" s="72"/>
      <c r="AP50" s="3"/>
      <c r="AQ50" s="3"/>
      <c r="AR50" s="3"/>
      <c r="AS50" s="3"/>
      <c r="AT50" s="72"/>
      <c r="AU50" s="72"/>
      <c r="AV50" s="3"/>
      <c r="AW50" s="3"/>
      <c r="AX50" s="3"/>
      <c r="AY50" s="3"/>
      <c r="AZ50" s="3"/>
      <c r="BA50" s="3"/>
      <c r="BB50" s="3"/>
      <c r="BC50" s="72"/>
      <c r="BD50" s="3"/>
      <c r="BE50" s="3"/>
      <c r="BG50" s="20">
        <f t="shared" si="0"/>
        <v>0</v>
      </c>
      <c r="BH50" s="20">
        <f t="shared" si="1"/>
        <v>0</v>
      </c>
    </row>
    <row r="51" spans="1:60" x14ac:dyDescent="0.2">
      <c r="A51" s="3" t="str">
        <f>IF('Service providers'!I53="Указать название точки 19", "", 'Service providers'!I53)</f>
        <v/>
      </c>
      <c r="B51" s="3"/>
      <c r="C51" s="3"/>
      <c r="D51" s="3"/>
      <c r="E51" s="3"/>
      <c r="F51" s="72"/>
      <c r="G51" s="3"/>
      <c r="H51" s="3"/>
      <c r="I51" s="3"/>
      <c r="J51" s="3"/>
      <c r="K51" s="3"/>
      <c r="L51" s="3"/>
      <c r="M51" s="72"/>
      <c r="N51" s="3"/>
      <c r="O51" s="3"/>
      <c r="P51" s="3"/>
      <c r="Q51" s="3"/>
      <c r="R51" s="3"/>
      <c r="S51" s="3"/>
      <c r="T51" s="72"/>
      <c r="U51" s="3"/>
      <c r="V51" s="3"/>
      <c r="W51" s="3"/>
      <c r="X51" s="3"/>
      <c r="Y51" s="3"/>
      <c r="Z51" s="3"/>
      <c r="AA51" s="72"/>
      <c r="AB51" s="3"/>
      <c r="AC51" s="3"/>
      <c r="AD51" s="3"/>
      <c r="AE51" s="3"/>
      <c r="AF51" s="3"/>
      <c r="AG51" s="3"/>
      <c r="AH51" s="72"/>
      <c r="AI51" s="3"/>
      <c r="AJ51" s="3"/>
      <c r="AK51" s="3"/>
      <c r="AL51" s="3"/>
      <c r="AM51" s="3"/>
      <c r="AN51" s="3"/>
      <c r="AO51" s="72"/>
      <c r="AP51" s="3"/>
      <c r="AQ51" s="3"/>
      <c r="AR51" s="3"/>
      <c r="AS51" s="3"/>
      <c r="AT51" s="72"/>
      <c r="AU51" s="72"/>
      <c r="AV51" s="3"/>
      <c r="AW51" s="3"/>
      <c r="AX51" s="3"/>
      <c r="AY51" s="3"/>
      <c r="AZ51" s="3"/>
      <c r="BA51" s="3"/>
      <c r="BB51" s="3"/>
      <c r="BC51" s="72"/>
      <c r="BD51" s="3"/>
      <c r="BE51" s="3"/>
      <c r="BG51" s="20">
        <f t="shared" si="0"/>
        <v>0</v>
      </c>
      <c r="BH51" s="20">
        <f t="shared" si="1"/>
        <v>0</v>
      </c>
    </row>
    <row r="52" spans="1:60" x14ac:dyDescent="0.2">
      <c r="A52" s="3" t="str">
        <f>IF('Service providers'!I54="Указать название точки 20", "", 'Service providers'!I54)</f>
        <v/>
      </c>
      <c r="B52" s="3"/>
      <c r="C52" s="3"/>
      <c r="D52" s="3"/>
      <c r="E52" s="3"/>
      <c r="F52" s="72"/>
      <c r="G52" s="3"/>
      <c r="H52" s="3"/>
      <c r="I52" s="3"/>
      <c r="J52" s="3"/>
      <c r="K52" s="3"/>
      <c r="L52" s="3"/>
      <c r="M52" s="72"/>
      <c r="N52" s="3"/>
      <c r="O52" s="3"/>
      <c r="P52" s="3"/>
      <c r="Q52" s="3"/>
      <c r="R52" s="3"/>
      <c r="S52" s="3"/>
      <c r="T52" s="72"/>
      <c r="U52" s="3"/>
      <c r="V52" s="3"/>
      <c r="W52" s="3"/>
      <c r="X52" s="3"/>
      <c r="Y52" s="3"/>
      <c r="Z52" s="3"/>
      <c r="AA52" s="72"/>
      <c r="AB52" s="3"/>
      <c r="AC52" s="3"/>
      <c r="AD52" s="3"/>
      <c r="AE52" s="3"/>
      <c r="AF52" s="3"/>
      <c r="AG52" s="3"/>
      <c r="AH52" s="72"/>
      <c r="AI52" s="3"/>
      <c r="AJ52" s="3"/>
      <c r="AK52" s="3"/>
      <c r="AL52" s="3"/>
      <c r="AM52" s="3"/>
      <c r="AN52" s="3"/>
      <c r="AO52" s="72"/>
      <c r="AP52" s="3"/>
      <c r="AQ52" s="3"/>
      <c r="AR52" s="3"/>
      <c r="AS52" s="3"/>
      <c r="AT52" s="72"/>
      <c r="AU52" s="72"/>
      <c r="AV52" s="3"/>
      <c r="AW52" s="3"/>
      <c r="AX52" s="3"/>
      <c r="AY52" s="3"/>
      <c r="AZ52" s="3"/>
      <c r="BA52" s="3"/>
      <c r="BB52" s="3"/>
      <c r="BC52" s="72"/>
      <c r="BD52" s="3"/>
      <c r="BE52" s="3"/>
      <c r="BG52" s="20">
        <f t="shared" si="0"/>
        <v>0</v>
      </c>
      <c r="BH52" s="20">
        <f t="shared" si="1"/>
        <v>0</v>
      </c>
    </row>
    <row r="53" spans="1:60" ht="15" x14ac:dyDescent="0.25">
      <c r="A53" s="69" t="str">
        <f>IF('Service providers'!I55="Указать название", "", 'Service providers'!I55)</f>
        <v/>
      </c>
      <c r="B53" s="70"/>
      <c r="C53" s="70"/>
      <c r="D53" s="70"/>
      <c r="E53" s="70"/>
      <c r="F53" s="71"/>
      <c r="G53" s="70"/>
      <c r="H53" s="70"/>
      <c r="I53" s="70"/>
      <c r="J53" s="71"/>
      <c r="K53" s="70"/>
      <c r="L53" s="70"/>
      <c r="M53" s="70"/>
      <c r="N53" s="70"/>
      <c r="O53" s="71"/>
      <c r="P53" s="70"/>
      <c r="Q53" s="71"/>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G53" s="20">
        <f t="shared" ref="BG53:BG73" si="2">G53+N53+U53+AB53+AI53+AP53+AW53+BD53</f>
        <v>0</v>
      </c>
      <c r="BH53" s="20">
        <f t="shared" ref="BH53:BH73" si="3">H53+O53+V53+AC53+AJ53+AQ53+AX53+BE53</f>
        <v>0</v>
      </c>
    </row>
    <row r="54" spans="1:60" x14ac:dyDescent="0.2">
      <c r="A54" s="3" t="str">
        <f>IF('Service providers'!I56="Указать название точки 1", "", 'Service providers'!I56)</f>
        <v/>
      </c>
      <c r="B54" s="3"/>
      <c r="C54" s="3"/>
      <c r="D54" s="3"/>
      <c r="E54" s="3"/>
      <c r="F54" s="72"/>
      <c r="G54" s="3"/>
      <c r="H54" s="3"/>
      <c r="I54" s="3"/>
      <c r="J54" s="3"/>
      <c r="K54" s="3"/>
      <c r="L54" s="3"/>
      <c r="M54" s="72"/>
      <c r="N54" s="3"/>
      <c r="O54" s="3"/>
      <c r="P54" s="3"/>
      <c r="Q54" s="3"/>
      <c r="R54" s="3"/>
      <c r="S54" s="3"/>
      <c r="T54" s="72"/>
      <c r="U54" s="3"/>
      <c r="V54" s="3"/>
      <c r="W54" s="3"/>
      <c r="X54" s="3"/>
      <c r="Y54" s="3"/>
      <c r="Z54" s="3"/>
      <c r="AA54" s="72"/>
      <c r="AB54" s="3"/>
      <c r="AC54" s="3"/>
      <c r="AD54" s="3"/>
      <c r="AE54" s="3"/>
      <c r="AF54" s="3"/>
      <c r="AG54" s="3"/>
      <c r="AH54" s="72"/>
      <c r="AI54" s="3"/>
      <c r="AJ54" s="3"/>
      <c r="AK54" s="3"/>
      <c r="AL54" s="3"/>
      <c r="AM54" s="3"/>
      <c r="AN54" s="3"/>
      <c r="AO54" s="72"/>
      <c r="AP54" s="3"/>
      <c r="AQ54" s="3"/>
      <c r="AR54" s="3"/>
      <c r="AS54" s="3"/>
      <c r="AT54" s="72"/>
      <c r="AU54" s="72"/>
      <c r="AV54" s="3"/>
      <c r="AW54" s="3"/>
      <c r="AX54" s="3"/>
      <c r="AY54" s="3"/>
      <c r="AZ54" s="3"/>
      <c r="BA54" s="3"/>
      <c r="BB54" s="3"/>
      <c r="BC54" s="72"/>
      <c r="BD54" s="3"/>
      <c r="BE54" s="3"/>
      <c r="BG54" s="20">
        <f t="shared" si="2"/>
        <v>0</v>
      </c>
      <c r="BH54" s="20">
        <f t="shared" si="3"/>
        <v>0</v>
      </c>
    </row>
    <row r="55" spans="1:60" x14ac:dyDescent="0.2">
      <c r="A55" s="3" t="str">
        <f>IF('Service providers'!I57="Указать название точки 2", "", 'Service providers'!I57)</f>
        <v/>
      </c>
      <c r="B55" s="3"/>
      <c r="C55" s="3"/>
      <c r="D55" s="3"/>
      <c r="E55" s="3"/>
      <c r="F55" s="72"/>
      <c r="G55" s="3"/>
      <c r="H55" s="3"/>
      <c r="I55" s="3"/>
      <c r="J55" s="3"/>
      <c r="K55" s="3"/>
      <c r="L55" s="3"/>
      <c r="M55" s="72"/>
      <c r="N55" s="3"/>
      <c r="O55" s="3"/>
      <c r="P55" s="3"/>
      <c r="Q55" s="3"/>
      <c r="R55" s="3"/>
      <c r="S55" s="3"/>
      <c r="T55" s="72"/>
      <c r="U55" s="3"/>
      <c r="V55" s="3"/>
      <c r="W55" s="3"/>
      <c r="X55" s="3"/>
      <c r="Y55" s="3"/>
      <c r="Z55" s="3"/>
      <c r="AA55" s="72"/>
      <c r="AB55" s="3"/>
      <c r="AC55" s="3"/>
      <c r="AD55" s="3"/>
      <c r="AE55" s="3"/>
      <c r="AF55" s="3"/>
      <c r="AG55" s="3"/>
      <c r="AH55" s="72"/>
      <c r="AI55" s="3"/>
      <c r="AJ55" s="3"/>
      <c r="AK55" s="3"/>
      <c r="AL55" s="3"/>
      <c r="AM55" s="3"/>
      <c r="AN55" s="3"/>
      <c r="AO55" s="72"/>
      <c r="AP55" s="3"/>
      <c r="AQ55" s="3"/>
      <c r="AR55" s="3"/>
      <c r="AS55" s="3"/>
      <c r="AT55" s="72"/>
      <c r="AU55" s="72"/>
      <c r="AV55" s="3"/>
      <c r="AW55" s="3"/>
      <c r="AX55" s="3"/>
      <c r="AY55" s="3"/>
      <c r="AZ55" s="3"/>
      <c r="BA55" s="3"/>
      <c r="BB55" s="3"/>
      <c r="BC55" s="72"/>
      <c r="BD55" s="3"/>
      <c r="BE55" s="3"/>
      <c r="BG55" s="20">
        <f t="shared" si="2"/>
        <v>0</v>
      </c>
      <c r="BH55" s="20">
        <f t="shared" si="3"/>
        <v>0</v>
      </c>
    </row>
    <row r="56" spans="1:60" x14ac:dyDescent="0.2">
      <c r="A56" s="3" t="str">
        <f>IF('Service providers'!I58="Указать название точки 3", "", 'Service providers'!I58)</f>
        <v/>
      </c>
      <c r="B56" s="3"/>
      <c r="C56" s="3"/>
      <c r="D56" s="3"/>
      <c r="E56" s="3"/>
      <c r="F56" s="72"/>
      <c r="G56" s="3"/>
      <c r="H56" s="3"/>
      <c r="I56" s="3"/>
      <c r="J56" s="3"/>
      <c r="K56" s="3"/>
      <c r="L56" s="3"/>
      <c r="M56" s="72"/>
      <c r="N56" s="3"/>
      <c r="O56" s="3"/>
      <c r="P56" s="3"/>
      <c r="Q56" s="3"/>
      <c r="R56" s="3"/>
      <c r="S56" s="3"/>
      <c r="T56" s="72"/>
      <c r="U56" s="3"/>
      <c r="V56" s="3"/>
      <c r="W56" s="3"/>
      <c r="X56" s="3"/>
      <c r="Y56" s="3"/>
      <c r="Z56" s="3"/>
      <c r="AA56" s="72"/>
      <c r="AB56" s="3"/>
      <c r="AC56" s="3"/>
      <c r="AD56" s="3"/>
      <c r="AE56" s="3"/>
      <c r="AF56" s="3"/>
      <c r="AG56" s="3"/>
      <c r="AH56" s="72"/>
      <c r="AI56" s="3"/>
      <c r="AJ56" s="3"/>
      <c r="AK56" s="3"/>
      <c r="AL56" s="3"/>
      <c r="AM56" s="3"/>
      <c r="AN56" s="3"/>
      <c r="AO56" s="72"/>
      <c r="AP56" s="3"/>
      <c r="AQ56" s="3"/>
      <c r="AR56" s="3"/>
      <c r="AS56" s="3"/>
      <c r="AT56" s="72"/>
      <c r="AU56" s="72"/>
      <c r="AV56" s="3"/>
      <c r="AW56" s="3"/>
      <c r="AX56" s="3"/>
      <c r="AY56" s="3"/>
      <c r="AZ56" s="3"/>
      <c r="BA56" s="3"/>
      <c r="BB56" s="3"/>
      <c r="BC56" s="72"/>
      <c r="BD56" s="3"/>
      <c r="BE56" s="3"/>
      <c r="BG56" s="20">
        <f t="shared" si="2"/>
        <v>0</v>
      </c>
      <c r="BH56" s="20">
        <f t="shared" si="3"/>
        <v>0</v>
      </c>
    </row>
    <row r="57" spans="1:60" x14ac:dyDescent="0.2">
      <c r="A57" s="3" t="str">
        <f>IF('Service providers'!I59="Указать название точки 4", "", 'Service providers'!I59)</f>
        <v/>
      </c>
      <c r="B57" s="3"/>
      <c r="C57" s="3"/>
      <c r="D57" s="3"/>
      <c r="E57" s="3"/>
      <c r="F57" s="72"/>
      <c r="G57" s="3"/>
      <c r="H57" s="3"/>
      <c r="I57" s="3"/>
      <c r="J57" s="3"/>
      <c r="K57" s="3"/>
      <c r="L57" s="3"/>
      <c r="M57" s="72"/>
      <c r="N57" s="3"/>
      <c r="O57" s="3"/>
      <c r="P57" s="3"/>
      <c r="Q57" s="3"/>
      <c r="R57" s="3"/>
      <c r="S57" s="3"/>
      <c r="T57" s="72"/>
      <c r="U57" s="3"/>
      <c r="V57" s="3"/>
      <c r="W57" s="3"/>
      <c r="X57" s="3"/>
      <c r="Y57" s="3"/>
      <c r="Z57" s="3"/>
      <c r="AA57" s="72"/>
      <c r="AB57" s="3"/>
      <c r="AC57" s="3"/>
      <c r="AD57" s="3"/>
      <c r="AE57" s="3"/>
      <c r="AF57" s="3"/>
      <c r="AG57" s="3"/>
      <c r="AH57" s="72"/>
      <c r="AI57" s="3"/>
      <c r="AJ57" s="3"/>
      <c r="AK57" s="3"/>
      <c r="AL57" s="3"/>
      <c r="AM57" s="3"/>
      <c r="AN57" s="3"/>
      <c r="AO57" s="72"/>
      <c r="AP57" s="3"/>
      <c r="AQ57" s="3"/>
      <c r="AR57" s="3"/>
      <c r="AS57" s="3"/>
      <c r="AT57" s="72"/>
      <c r="AU57" s="72"/>
      <c r="AV57" s="3"/>
      <c r="AW57" s="3"/>
      <c r="AX57" s="3"/>
      <c r="AY57" s="3"/>
      <c r="AZ57" s="3"/>
      <c r="BA57" s="3"/>
      <c r="BB57" s="3"/>
      <c r="BC57" s="72"/>
      <c r="BD57" s="3"/>
      <c r="BE57" s="3"/>
      <c r="BG57" s="20">
        <f t="shared" si="2"/>
        <v>0</v>
      </c>
      <c r="BH57" s="20">
        <f t="shared" si="3"/>
        <v>0</v>
      </c>
    </row>
    <row r="58" spans="1:60" x14ac:dyDescent="0.2">
      <c r="A58" s="3" t="str">
        <f>IF('Service providers'!I60="Указать название точки 5", "", 'Service providers'!I60)</f>
        <v/>
      </c>
      <c r="B58" s="3"/>
      <c r="C58" s="3"/>
      <c r="D58" s="3"/>
      <c r="E58" s="3"/>
      <c r="F58" s="72"/>
      <c r="G58" s="3"/>
      <c r="H58" s="3"/>
      <c r="I58" s="3"/>
      <c r="J58" s="3"/>
      <c r="K58" s="3"/>
      <c r="L58" s="3"/>
      <c r="M58" s="72"/>
      <c r="N58" s="3"/>
      <c r="O58" s="3"/>
      <c r="P58" s="3"/>
      <c r="Q58" s="3"/>
      <c r="R58" s="3"/>
      <c r="S58" s="3"/>
      <c r="T58" s="72"/>
      <c r="U58" s="3"/>
      <c r="V58" s="3"/>
      <c r="W58" s="3"/>
      <c r="X58" s="3"/>
      <c r="Y58" s="3"/>
      <c r="Z58" s="3"/>
      <c r="AA58" s="72"/>
      <c r="AB58" s="3"/>
      <c r="AC58" s="3"/>
      <c r="AD58" s="3"/>
      <c r="AE58" s="3"/>
      <c r="AF58" s="3"/>
      <c r="AG58" s="3"/>
      <c r="AH58" s="72"/>
      <c r="AI58" s="3"/>
      <c r="AJ58" s="3"/>
      <c r="AK58" s="3"/>
      <c r="AL58" s="3"/>
      <c r="AM58" s="3"/>
      <c r="AN58" s="3"/>
      <c r="AO58" s="72"/>
      <c r="AP58" s="3"/>
      <c r="AQ58" s="3"/>
      <c r="AR58" s="3"/>
      <c r="AS58" s="3"/>
      <c r="AT58" s="72"/>
      <c r="AU58" s="72"/>
      <c r="AV58" s="3"/>
      <c r="AW58" s="3"/>
      <c r="AX58" s="3"/>
      <c r="AY58" s="3"/>
      <c r="AZ58" s="3"/>
      <c r="BA58" s="3"/>
      <c r="BB58" s="3"/>
      <c r="BC58" s="72"/>
      <c r="BD58" s="3"/>
      <c r="BE58" s="3"/>
      <c r="BG58" s="20">
        <f t="shared" si="2"/>
        <v>0</v>
      </c>
      <c r="BH58" s="20">
        <f t="shared" si="3"/>
        <v>0</v>
      </c>
    </row>
    <row r="59" spans="1:60" x14ac:dyDescent="0.2">
      <c r="A59" s="3" t="str">
        <f>IF('Service providers'!I61="Указать название точки 6", "", 'Service providers'!I61)</f>
        <v/>
      </c>
      <c r="B59" s="3"/>
      <c r="C59" s="3"/>
      <c r="D59" s="3"/>
      <c r="E59" s="3"/>
      <c r="F59" s="72"/>
      <c r="G59" s="3"/>
      <c r="H59" s="3"/>
      <c r="I59" s="3"/>
      <c r="J59" s="3"/>
      <c r="K59" s="3"/>
      <c r="L59" s="3"/>
      <c r="M59" s="72"/>
      <c r="N59" s="3"/>
      <c r="O59" s="3"/>
      <c r="P59" s="3"/>
      <c r="Q59" s="3"/>
      <c r="R59" s="3"/>
      <c r="S59" s="3"/>
      <c r="T59" s="72"/>
      <c r="U59" s="3"/>
      <c r="V59" s="3"/>
      <c r="W59" s="3"/>
      <c r="X59" s="3"/>
      <c r="Y59" s="3"/>
      <c r="Z59" s="3"/>
      <c r="AA59" s="72"/>
      <c r="AB59" s="3"/>
      <c r="AC59" s="3"/>
      <c r="AD59" s="3"/>
      <c r="AE59" s="3"/>
      <c r="AF59" s="3"/>
      <c r="AG59" s="3"/>
      <c r="AH59" s="72"/>
      <c r="AI59" s="3"/>
      <c r="AJ59" s="3"/>
      <c r="AK59" s="3"/>
      <c r="AL59" s="3"/>
      <c r="AM59" s="3"/>
      <c r="AN59" s="3"/>
      <c r="AO59" s="72"/>
      <c r="AP59" s="3"/>
      <c r="AQ59" s="3"/>
      <c r="AR59" s="3"/>
      <c r="AS59" s="3"/>
      <c r="AT59" s="72"/>
      <c r="AU59" s="72"/>
      <c r="AV59" s="3"/>
      <c r="AW59" s="3"/>
      <c r="AX59" s="3"/>
      <c r="AY59" s="3"/>
      <c r="AZ59" s="3"/>
      <c r="BA59" s="3"/>
      <c r="BB59" s="3"/>
      <c r="BC59" s="72"/>
      <c r="BD59" s="3"/>
      <c r="BE59" s="3"/>
      <c r="BG59" s="20">
        <f t="shared" si="2"/>
        <v>0</v>
      </c>
      <c r="BH59" s="20">
        <f t="shared" si="3"/>
        <v>0</v>
      </c>
    </row>
    <row r="60" spans="1:60" x14ac:dyDescent="0.2">
      <c r="A60" s="3" t="str">
        <f>IF('Service providers'!I62="Указать название точки 7", "", 'Service providers'!I62)</f>
        <v/>
      </c>
      <c r="B60" s="3"/>
      <c r="C60" s="3"/>
      <c r="D60" s="3"/>
      <c r="E60" s="3"/>
      <c r="F60" s="72"/>
      <c r="G60" s="3"/>
      <c r="H60" s="3"/>
      <c r="I60" s="3"/>
      <c r="J60" s="3"/>
      <c r="K60" s="3"/>
      <c r="L60" s="3"/>
      <c r="M60" s="72"/>
      <c r="N60" s="3"/>
      <c r="O60" s="3"/>
      <c r="P60" s="3"/>
      <c r="Q60" s="3"/>
      <c r="R60" s="3"/>
      <c r="S60" s="3"/>
      <c r="T60" s="72"/>
      <c r="U60" s="3"/>
      <c r="V60" s="3"/>
      <c r="W60" s="3"/>
      <c r="X60" s="3"/>
      <c r="Y60" s="3"/>
      <c r="Z60" s="3"/>
      <c r="AA60" s="72"/>
      <c r="AB60" s="3"/>
      <c r="AC60" s="3"/>
      <c r="AD60" s="3"/>
      <c r="AE60" s="3"/>
      <c r="AF60" s="3"/>
      <c r="AG60" s="3"/>
      <c r="AH60" s="72"/>
      <c r="AI60" s="3"/>
      <c r="AJ60" s="3"/>
      <c r="AK60" s="3"/>
      <c r="AL60" s="3"/>
      <c r="AM60" s="3"/>
      <c r="AN60" s="3"/>
      <c r="AO60" s="72"/>
      <c r="AP60" s="3"/>
      <c r="AQ60" s="3"/>
      <c r="AR60" s="3"/>
      <c r="AS60" s="3"/>
      <c r="AT60" s="72"/>
      <c r="AU60" s="72"/>
      <c r="AV60" s="3"/>
      <c r="AW60" s="3"/>
      <c r="AX60" s="3"/>
      <c r="AY60" s="3"/>
      <c r="AZ60" s="3"/>
      <c r="BA60" s="3"/>
      <c r="BB60" s="3"/>
      <c r="BC60" s="72"/>
      <c r="BD60" s="3"/>
      <c r="BE60" s="3"/>
      <c r="BG60" s="20">
        <f t="shared" si="2"/>
        <v>0</v>
      </c>
      <c r="BH60" s="20">
        <f t="shared" si="3"/>
        <v>0</v>
      </c>
    </row>
    <row r="61" spans="1:60" x14ac:dyDescent="0.2">
      <c r="A61" s="3" t="str">
        <f>IF('Service providers'!I63="Указать название точки 8", "", 'Service providers'!I63)</f>
        <v/>
      </c>
      <c r="B61" s="3"/>
      <c r="C61" s="3"/>
      <c r="D61" s="3"/>
      <c r="E61" s="3"/>
      <c r="F61" s="72"/>
      <c r="G61" s="3"/>
      <c r="H61" s="3"/>
      <c r="I61" s="3"/>
      <c r="J61" s="3"/>
      <c r="K61" s="3"/>
      <c r="L61" s="3"/>
      <c r="M61" s="72"/>
      <c r="N61" s="3"/>
      <c r="O61" s="3"/>
      <c r="P61" s="3"/>
      <c r="Q61" s="3"/>
      <c r="R61" s="3"/>
      <c r="S61" s="3"/>
      <c r="T61" s="72"/>
      <c r="U61" s="3"/>
      <c r="V61" s="3"/>
      <c r="W61" s="3"/>
      <c r="X61" s="3"/>
      <c r="Y61" s="3"/>
      <c r="Z61" s="3"/>
      <c r="AA61" s="72"/>
      <c r="AB61" s="3"/>
      <c r="AC61" s="3"/>
      <c r="AD61" s="3"/>
      <c r="AE61" s="3"/>
      <c r="AF61" s="3"/>
      <c r="AG61" s="3"/>
      <c r="AH61" s="72"/>
      <c r="AI61" s="3"/>
      <c r="AJ61" s="3"/>
      <c r="AK61" s="3"/>
      <c r="AL61" s="3"/>
      <c r="AM61" s="3"/>
      <c r="AN61" s="3"/>
      <c r="AO61" s="72"/>
      <c r="AP61" s="3"/>
      <c r="AQ61" s="3"/>
      <c r="AR61" s="3"/>
      <c r="AS61" s="3"/>
      <c r="AT61" s="72"/>
      <c r="AU61" s="72"/>
      <c r="AV61" s="3"/>
      <c r="AW61" s="3"/>
      <c r="AX61" s="3"/>
      <c r="AY61" s="3"/>
      <c r="AZ61" s="3"/>
      <c r="BA61" s="3"/>
      <c r="BB61" s="3"/>
      <c r="BC61" s="72"/>
      <c r="BD61" s="3"/>
      <c r="BE61" s="3"/>
      <c r="BG61" s="20">
        <f t="shared" si="2"/>
        <v>0</v>
      </c>
      <c r="BH61" s="20">
        <f t="shared" si="3"/>
        <v>0</v>
      </c>
    </row>
    <row r="62" spans="1:60" x14ac:dyDescent="0.2">
      <c r="A62" s="3" t="str">
        <f>IF('Service providers'!I64="Указать название точки 9", "", 'Service providers'!I64)</f>
        <v/>
      </c>
      <c r="B62" s="3"/>
      <c r="C62" s="3"/>
      <c r="D62" s="3"/>
      <c r="E62" s="3"/>
      <c r="F62" s="72"/>
      <c r="G62" s="3"/>
      <c r="H62" s="3"/>
      <c r="I62" s="3"/>
      <c r="J62" s="3"/>
      <c r="K62" s="3"/>
      <c r="L62" s="3"/>
      <c r="M62" s="72"/>
      <c r="N62" s="3"/>
      <c r="O62" s="3"/>
      <c r="P62" s="3"/>
      <c r="Q62" s="3"/>
      <c r="R62" s="3"/>
      <c r="S62" s="3"/>
      <c r="T62" s="72"/>
      <c r="U62" s="3"/>
      <c r="V62" s="3"/>
      <c r="W62" s="3"/>
      <c r="X62" s="3"/>
      <c r="Y62" s="3"/>
      <c r="Z62" s="3"/>
      <c r="AA62" s="72"/>
      <c r="AB62" s="3"/>
      <c r="AC62" s="3"/>
      <c r="AD62" s="3"/>
      <c r="AE62" s="3"/>
      <c r="AF62" s="3"/>
      <c r="AG62" s="3"/>
      <c r="AH62" s="72"/>
      <c r="AI62" s="3"/>
      <c r="AJ62" s="3"/>
      <c r="AK62" s="3"/>
      <c r="AL62" s="3"/>
      <c r="AM62" s="3"/>
      <c r="AN62" s="3"/>
      <c r="AO62" s="72"/>
      <c r="AP62" s="3"/>
      <c r="AQ62" s="3"/>
      <c r="AR62" s="3"/>
      <c r="AS62" s="3"/>
      <c r="AT62" s="72"/>
      <c r="AU62" s="72"/>
      <c r="AV62" s="3"/>
      <c r="AW62" s="3"/>
      <c r="AX62" s="3"/>
      <c r="AY62" s="3"/>
      <c r="AZ62" s="3"/>
      <c r="BA62" s="3"/>
      <c r="BB62" s="3"/>
      <c r="BC62" s="72"/>
      <c r="BD62" s="3"/>
      <c r="BE62" s="3"/>
      <c r="BG62" s="20">
        <f t="shared" si="2"/>
        <v>0</v>
      </c>
      <c r="BH62" s="20">
        <f t="shared" si="3"/>
        <v>0</v>
      </c>
    </row>
    <row r="63" spans="1:60" x14ac:dyDescent="0.2">
      <c r="A63" s="3" t="str">
        <f>IF('Service providers'!I65="Указать название точки 10", "", 'Service providers'!I65)</f>
        <v/>
      </c>
      <c r="B63" s="3"/>
      <c r="C63" s="3"/>
      <c r="D63" s="3"/>
      <c r="E63" s="3"/>
      <c r="F63" s="72"/>
      <c r="G63" s="3"/>
      <c r="H63" s="3"/>
      <c r="I63" s="3"/>
      <c r="J63" s="3"/>
      <c r="K63" s="3"/>
      <c r="L63" s="3"/>
      <c r="M63" s="72"/>
      <c r="N63" s="3"/>
      <c r="O63" s="3"/>
      <c r="P63" s="3"/>
      <c r="Q63" s="3"/>
      <c r="R63" s="3"/>
      <c r="S63" s="3"/>
      <c r="T63" s="72"/>
      <c r="U63" s="3"/>
      <c r="V63" s="3"/>
      <c r="W63" s="3"/>
      <c r="X63" s="3"/>
      <c r="Y63" s="3"/>
      <c r="Z63" s="3"/>
      <c r="AA63" s="72"/>
      <c r="AB63" s="3"/>
      <c r="AC63" s="3"/>
      <c r="AD63" s="3"/>
      <c r="AE63" s="3"/>
      <c r="AF63" s="3"/>
      <c r="AG63" s="3"/>
      <c r="AH63" s="72"/>
      <c r="AI63" s="3"/>
      <c r="AJ63" s="3"/>
      <c r="AK63" s="3"/>
      <c r="AL63" s="3"/>
      <c r="AM63" s="3"/>
      <c r="AN63" s="3"/>
      <c r="AO63" s="72"/>
      <c r="AP63" s="3"/>
      <c r="AQ63" s="3"/>
      <c r="AR63" s="3"/>
      <c r="AS63" s="3"/>
      <c r="AT63" s="72"/>
      <c r="AU63" s="72"/>
      <c r="AV63" s="3"/>
      <c r="AW63" s="3"/>
      <c r="AX63" s="3"/>
      <c r="AY63" s="3"/>
      <c r="AZ63" s="3"/>
      <c r="BA63" s="3"/>
      <c r="BB63" s="3"/>
      <c r="BC63" s="72"/>
      <c r="BD63" s="3"/>
      <c r="BE63" s="3"/>
      <c r="BG63" s="20">
        <f t="shared" si="2"/>
        <v>0</v>
      </c>
      <c r="BH63" s="20">
        <f t="shared" si="3"/>
        <v>0</v>
      </c>
    </row>
    <row r="64" spans="1:60" x14ac:dyDescent="0.2">
      <c r="A64" s="3" t="str">
        <f>IF('Service providers'!I66="Указать название точки 11", "", 'Service providers'!I66)</f>
        <v/>
      </c>
      <c r="B64" s="3"/>
      <c r="C64" s="3"/>
      <c r="D64" s="3"/>
      <c r="E64" s="3"/>
      <c r="F64" s="72"/>
      <c r="G64" s="3"/>
      <c r="H64" s="3"/>
      <c r="I64" s="3"/>
      <c r="J64" s="3"/>
      <c r="K64" s="3"/>
      <c r="L64" s="3"/>
      <c r="M64" s="72"/>
      <c r="N64" s="3"/>
      <c r="O64" s="3"/>
      <c r="P64" s="3"/>
      <c r="Q64" s="3"/>
      <c r="R64" s="3"/>
      <c r="S64" s="3"/>
      <c r="T64" s="72"/>
      <c r="U64" s="3"/>
      <c r="V64" s="3"/>
      <c r="W64" s="3"/>
      <c r="X64" s="3"/>
      <c r="Y64" s="3"/>
      <c r="Z64" s="3"/>
      <c r="AA64" s="72"/>
      <c r="AB64" s="3"/>
      <c r="AC64" s="3"/>
      <c r="AD64" s="3"/>
      <c r="AE64" s="3"/>
      <c r="AF64" s="3"/>
      <c r="AG64" s="3"/>
      <c r="AH64" s="72"/>
      <c r="AI64" s="3"/>
      <c r="AJ64" s="3"/>
      <c r="AK64" s="3"/>
      <c r="AL64" s="3"/>
      <c r="AM64" s="3"/>
      <c r="AN64" s="3"/>
      <c r="AO64" s="72"/>
      <c r="AP64" s="3"/>
      <c r="AQ64" s="3"/>
      <c r="AR64" s="3"/>
      <c r="AS64" s="3"/>
      <c r="AT64" s="72"/>
      <c r="AU64" s="72"/>
      <c r="AV64" s="3"/>
      <c r="AW64" s="3"/>
      <c r="AX64" s="3"/>
      <c r="AY64" s="3"/>
      <c r="AZ64" s="3"/>
      <c r="BA64" s="3"/>
      <c r="BB64" s="3"/>
      <c r="BC64" s="72"/>
      <c r="BD64" s="3"/>
      <c r="BE64" s="3"/>
      <c r="BG64" s="20">
        <f t="shared" si="2"/>
        <v>0</v>
      </c>
      <c r="BH64" s="20">
        <f t="shared" si="3"/>
        <v>0</v>
      </c>
    </row>
    <row r="65" spans="1:60" x14ac:dyDescent="0.2">
      <c r="A65" s="3" t="str">
        <f>IF('Service providers'!I67="Указать название точки 12", "", 'Service providers'!I67)</f>
        <v/>
      </c>
      <c r="B65" s="3"/>
      <c r="C65" s="3"/>
      <c r="D65" s="3"/>
      <c r="E65" s="3"/>
      <c r="F65" s="72"/>
      <c r="G65" s="3"/>
      <c r="H65" s="3"/>
      <c r="I65" s="3"/>
      <c r="J65" s="3"/>
      <c r="K65" s="3"/>
      <c r="L65" s="3"/>
      <c r="M65" s="72"/>
      <c r="N65" s="3"/>
      <c r="O65" s="3"/>
      <c r="P65" s="3"/>
      <c r="Q65" s="3"/>
      <c r="R65" s="3"/>
      <c r="S65" s="3"/>
      <c r="T65" s="72"/>
      <c r="U65" s="3"/>
      <c r="V65" s="3"/>
      <c r="W65" s="3"/>
      <c r="X65" s="3"/>
      <c r="Y65" s="3"/>
      <c r="Z65" s="3"/>
      <c r="AA65" s="72"/>
      <c r="AB65" s="3"/>
      <c r="AC65" s="3"/>
      <c r="AD65" s="3"/>
      <c r="AE65" s="3"/>
      <c r="AF65" s="3"/>
      <c r="AG65" s="3"/>
      <c r="AH65" s="72"/>
      <c r="AI65" s="3"/>
      <c r="AJ65" s="3"/>
      <c r="AK65" s="3"/>
      <c r="AL65" s="3"/>
      <c r="AM65" s="3"/>
      <c r="AN65" s="3"/>
      <c r="AO65" s="72"/>
      <c r="AP65" s="3"/>
      <c r="AQ65" s="3"/>
      <c r="AR65" s="3"/>
      <c r="AS65" s="3"/>
      <c r="AT65" s="72"/>
      <c r="AU65" s="72"/>
      <c r="AV65" s="3"/>
      <c r="AW65" s="3"/>
      <c r="AX65" s="3"/>
      <c r="AY65" s="3"/>
      <c r="AZ65" s="3"/>
      <c r="BA65" s="3"/>
      <c r="BB65" s="3"/>
      <c r="BC65" s="72"/>
      <c r="BD65" s="3"/>
      <c r="BE65" s="3"/>
      <c r="BG65" s="20">
        <f t="shared" si="2"/>
        <v>0</v>
      </c>
      <c r="BH65" s="20">
        <f t="shared" si="3"/>
        <v>0</v>
      </c>
    </row>
    <row r="66" spans="1:60" x14ac:dyDescent="0.2">
      <c r="A66" s="3" t="str">
        <f>IF('Service providers'!I68="Указать название точки 13", "", 'Service providers'!I68)</f>
        <v/>
      </c>
      <c r="B66" s="3"/>
      <c r="C66" s="3"/>
      <c r="D66" s="3"/>
      <c r="E66" s="3"/>
      <c r="F66" s="72"/>
      <c r="G66" s="3"/>
      <c r="H66" s="3"/>
      <c r="I66" s="3"/>
      <c r="J66" s="3"/>
      <c r="K66" s="3"/>
      <c r="L66" s="3"/>
      <c r="M66" s="72"/>
      <c r="N66" s="3"/>
      <c r="O66" s="3"/>
      <c r="P66" s="3"/>
      <c r="Q66" s="3"/>
      <c r="R66" s="3"/>
      <c r="S66" s="3"/>
      <c r="T66" s="72"/>
      <c r="U66" s="3"/>
      <c r="V66" s="3"/>
      <c r="W66" s="3"/>
      <c r="X66" s="3"/>
      <c r="Y66" s="3"/>
      <c r="Z66" s="3"/>
      <c r="AA66" s="72"/>
      <c r="AB66" s="3"/>
      <c r="AC66" s="3"/>
      <c r="AD66" s="3"/>
      <c r="AE66" s="3"/>
      <c r="AF66" s="3"/>
      <c r="AG66" s="3"/>
      <c r="AH66" s="72"/>
      <c r="AI66" s="3"/>
      <c r="AJ66" s="3"/>
      <c r="AK66" s="3"/>
      <c r="AL66" s="3"/>
      <c r="AM66" s="3"/>
      <c r="AN66" s="3"/>
      <c r="AO66" s="72"/>
      <c r="AP66" s="3"/>
      <c r="AQ66" s="3"/>
      <c r="AR66" s="3"/>
      <c r="AS66" s="3"/>
      <c r="AT66" s="72"/>
      <c r="AU66" s="72"/>
      <c r="AV66" s="3"/>
      <c r="AW66" s="3"/>
      <c r="AX66" s="3"/>
      <c r="AY66" s="3"/>
      <c r="AZ66" s="3"/>
      <c r="BA66" s="3"/>
      <c r="BB66" s="3"/>
      <c r="BC66" s="72"/>
      <c r="BD66" s="3"/>
      <c r="BE66" s="3"/>
      <c r="BG66" s="20">
        <f t="shared" si="2"/>
        <v>0</v>
      </c>
      <c r="BH66" s="20">
        <f t="shared" si="3"/>
        <v>0</v>
      </c>
    </row>
    <row r="67" spans="1:60" x14ac:dyDescent="0.2">
      <c r="A67" s="3" t="str">
        <f>IF('Service providers'!I69="Указать название точки 14", "", 'Service providers'!I69)</f>
        <v/>
      </c>
      <c r="B67" s="3"/>
      <c r="C67" s="3"/>
      <c r="D67" s="3"/>
      <c r="E67" s="3"/>
      <c r="F67" s="72"/>
      <c r="G67" s="3"/>
      <c r="H67" s="3"/>
      <c r="I67" s="3"/>
      <c r="J67" s="3"/>
      <c r="K67" s="3"/>
      <c r="L67" s="3"/>
      <c r="M67" s="72"/>
      <c r="N67" s="3"/>
      <c r="O67" s="3"/>
      <c r="P67" s="3"/>
      <c r="Q67" s="3"/>
      <c r="R67" s="3"/>
      <c r="S67" s="3"/>
      <c r="T67" s="72"/>
      <c r="U67" s="3"/>
      <c r="V67" s="3"/>
      <c r="W67" s="3"/>
      <c r="X67" s="3"/>
      <c r="Y67" s="3"/>
      <c r="Z67" s="3"/>
      <c r="AA67" s="72"/>
      <c r="AB67" s="3"/>
      <c r="AC67" s="3"/>
      <c r="AD67" s="3"/>
      <c r="AE67" s="3"/>
      <c r="AF67" s="3"/>
      <c r="AG67" s="3"/>
      <c r="AH67" s="72"/>
      <c r="AI67" s="3"/>
      <c r="AJ67" s="3"/>
      <c r="AK67" s="3"/>
      <c r="AL67" s="3"/>
      <c r="AM67" s="3"/>
      <c r="AN67" s="3"/>
      <c r="AO67" s="72"/>
      <c r="AP67" s="3"/>
      <c r="AQ67" s="3"/>
      <c r="AR67" s="3"/>
      <c r="AS67" s="3"/>
      <c r="AT67" s="72"/>
      <c r="AU67" s="72"/>
      <c r="AV67" s="3"/>
      <c r="AW67" s="3"/>
      <c r="AX67" s="3"/>
      <c r="AY67" s="3"/>
      <c r="AZ67" s="3"/>
      <c r="BA67" s="3"/>
      <c r="BB67" s="3"/>
      <c r="BC67" s="72"/>
      <c r="BD67" s="3"/>
      <c r="BE67" s="3"/>
      <c r="BG67" s="20">
        <f t="shared" si="2"/>
        <v>0</v>
      </c>
      <c r="BH67" s="20">
        <f t="shared" si="3"/>
        <v>0</v>
      </c>
    </row>
    <row r="68" spans="1:60" x14ac:dyDescent="0.2">
      <c r="A68" s="3" t="str">
        <f>IF('Service providers'!I70="Указать название точки 15", "", 'Service providers'!I70)</f>
        <v/>
      </c>
      <c r="B68" s="3"/>
      <c r="C68" s="3"/>
      <c r="D68" s="3"/>
      <c r="E68" s="3"/>
      <c r="F68" s="72"/>
      <c r="G68" s="3"/>
      <c r="H68" s="3"/>
      <c r="I68" s="3"/>
      <c r="J68" s="3"/>
      <c r="K68" s="3"/>
      <c r="L68" s="3"/>
      <c r="M68" s="72"/>
      <c r="N68" s="3"/>
      <c r="O68" s="3"/>
      <c r="P68" s="3"/>
      <c r="Q68" s="3"/>
      <c r="R68" s="3"/>
      <c r="S68" s="3"/>
      <c r="T68" s="72"/>
      <c r="U68" s="3"/>
      <c r="V68" s="3"/>
      <c r="W68" s="3"/>
      <c r="X68" s="3"/>
      <c r="Y68" s="3"/>
      <c r="Z68" s="3"/>
      <c r="AA68" s="72"/>
      <c r="AB68" s="3"/>
      <c r="AC68" s="3"/>
      <c r="AD68" s="3"/>
      <c r="AE68" s="3"/>
      <c r="AF68" s="3"/>
      <c r="AG68" s="3"/>
      <c r="AH68" s="72"/>
      <c r="AI68" s="3"/>
      <c r="AJ68" s="3"/>
      <c r="AK68" s="3"/>
      <c r="AL68" s="3"/>
      <c r="AM68" s="3"/>
      <c r="AN68" s="3"/>
      <c r="AO68" s="72"/>
      <c r="AP68" s="3"/>
      <c r="AQ68" s="3"/>
      <c r="AR68" s="3"/>
      <c r="AS68" s="3"/>
      <c r="AT68" s="72"/>
      <c r="AU68" s="72"/>
      <c r="AV68" s="3"/>
      <c r="AW68" s="3"/>
      <c r="AX68" s="3"/>
      <c r="AY68" s="3"/>
      <c r="AZ68" s="3"/>
      <c r="BA68" s="3"/>
      <c r="BB68" s="3"/>
      <c r="BC68" s="72"/>
      <c r="BD68" s="3"/>
      <c r="BE68" s="3"/>
      <c r="BG68" s="20">
        <f t="shared" si="2"/>
        <v>0</v>
      </c>
      <c r="BH68" s="20">
        <f t="shared" si="3"/>
        <v>0</v>
      </c>
    </row>
    <row r="69" spans="1:60" x14ac:dyDescent="0.2">
      <c r="A69" s="3" t="str">
        <f>IF('Service providers'!I71="Указать название точки 16", "", 'Service providers'!I71)</f>
        <v/>
      </c>
      <c r="B69" s="3"/>
      <c r="C69" s="3"/>
      <c r="D69" s="3"/>
      <c r="E69" s="3"/>
      <c r="F69" s="72"/>
      <c r="G69" s="3"/>
      <c r="H69" s="3"/>
      <c r="I69" s="3"/>
      <c r="J69" s="3"/>
      <c r="K69" s="3"/>
      <c r="L69" s="3"/>
      <c r="M69" s="72"/>
      <c r="N69" s="3"/>
      <c r="O69" s="3"/>
      <c r="P69" s="3"/>
      <c r="Q69" s="3"/>
      <c r="R69" s="3"/>
      <c r="S69" s="3"/>
      <c r="T69" s="72"/>
      <c r="U69" s="3"/>
      <c r="V69" s="3"/>
      <c r="W69" s="3"/>
      <c r="X69" s="3"/>
      <c r="Y69" s="3"/>
      <c r="Z69" s="3"/>
      <c r="AA69" s="72"/>
      <c r="AB69" s="3"/>
      <c r="AC69" s="3"/>
      <c r="AD69" s="3"/>
      <c r="AE69" s="3"/>
      <c r="AF69" s="3"/>
      <c r="AG69" s="3"/>
      <c r="AH69" s="72"/>
      <c r="AI69" s="3"/>
      <c r="AJ69" s="3"/>
      <c r="AK69" s="3"/>
      <c r="AL69" s="3"/>
      <c r="AM69" s="3"/>
      <c r="AN69" s="3"/>
      <c r="AO69" s="72"/>
      <c r="AP69" s="3"/>
      <c r="AQ69" s="3"/>
      <c r="AR69" s="3"/>
      <c r="AS69" s="3"/>
      <c r="AT69" s="72"/>
      <c r="AU69" s="72"/>
      <c r="AV69" s="3"/>
      <c r="AW69" s="3"/>
      <c r="AX69" s="3"/>
      <c r="AY69" s="3"/>
      <c r="AZ69" s="3"/>
      <c r="BA69" s="3"/>
      <c r="BB69" s="3"/>
      <c r="BC69" s="72"/>
      <c r="BD69" s="3"/>
      <c r="BE69" s="3"/>
      <c r="BG69" s="20">
        <f t="shared" si="2"/>
        <v>0</v>
      </c>
      <c r="BH69" s="20">
        <f t="shared" si="3"/>
        <v>0</v>
      </c>
    </row>
    <row r="70" spans="1:60" x14ac:dyDescent="0.2">
      <c r="A70" s="3" t="str">
        <f>IF('Service providers'!I72="Указать название точки 17", "", 'Service providers'!I72)</f>
        <v/>
      </c>
      <c r="B70" s="3"/>
      <c r="C70" s="3"/>
      <c r="D70" s="3"/>
      <c r="E70" s="3"/>
      <c r="F70" s="72"/>
      <c r="G70" s="3"/>
      <c r="H70" s="3"/>
      <c r="I70" s="3"/>
      <c r="J70" s="3"/>
      <c r="K70" s="3"/>
      <c r="L70" s="3"/>
      <c r="M70" s="72"/>
      <c r="N70" s="3"/>
      <c r="O70" s="3"/>
      <c r="P70" s="3"/>
      <c r="Q70" s="3"/>
      <c r="R70" s="3"/>
      <c r="S70" s="3"/>
      <c r="T70" s="72"/>
      <c r="U70" s="3"/>
      <c r="V70" s="3"/>
      <c r="W70" s="3"/>
      <c r="X70" s="3"/>
      <c r="Y70" s="3"/>
      <c r="Z70" s="3"/>
      <c r="AA70" s="72"/>
      <c r="AB70" s="3"/>
      <c r="AC70" s="3"/>
      <c r="AD70" s="3"/>
      <c r="AE70" s="3"/>
      <c r="AF70" s="3"/>
      <c r="AG70" s="3"/>
      <c r="AH70" s="72"/>
      <c r="AI70" s="3"/>
      <c r="AJ70" s="3"/>
      <c r="AK70" s="3"/>
      <c r="AL70" s="3"/>
      <c r="AM70" s="3"/>
      <c r="AN70" s="3"/>
      <c r="AO70" s="72"/>
      <c r="AP70" s="3"/>
      <c r="AQ70" s="3"/>
      <c r="AR70" s="3"/>
      <c r="AS70" s="3"/>
      <c r="AT70" s="72"/>
      <c r="AU70" s="72"/>
      <c r="AV70" s="3"/>
      <c r="AW70" s="3"/>
      <c r="AX70" s="3"/>
      <c r="AY70" s="3"/>
      <c r="AZ70" s="3"/>
      <c r="BA70" s="3"/>
      <c r="BB70" s="3"/>
      <c r="BC70" s="72"/>
      <c r="BD70" s="3"/>
      <c r="BE70" s="3"/>
      <c r="BG70" s="20">
        <f t="shared" si="2"/>
        <v>0</v>
      </c>
      <c r="BH70" s="20">
        <f t="shared" si="3"/>
        <v>0</v>
      </c>
    </row>
    <row r="71" spans="1:60" x14ac:dyDescent="0.2">
      <c r="A71" s="3" t="str">
        <f>IF('Service providers'!I73="Указать название точки 18", "", 'Service providers'!I73)</f>
        <v/>
      </c>
      <c r="B71" s="3"/>
      <c r="C71" s="3"/>
      <c r="D71" s="3"/>
      <c r="E71" s="3"/>
      <c r="F71" s="72"/>
      <c r="G71" s="3"/>
      <c r="H71" s="3"/>
      <c r="I71" s="3"/>
      <c r="J71" s="3"/>
      <c r="K71" s="3"/>
      <c r="L71" s="3"/>
      <c r="M71" s="72"/>
      <c r="N71" s="3"/>
      <c r="O71" s="3"/>
      <c r="P71" s="3"/>
      <c r="Q71" s="3"/>
      <c r="R71" s="3"/>
      <c r="S71" s="3"/>
      <c r="T71" s="72"/>
      <c r="U71" s="3"/>
      <c r="V71" s="3"/>
      <c r="W71" s="3"/>
      <c r="X71" s="3"/>
      <c r="Y71" s="3"/>
      <c r="Z71" s="3"/>
      <c r="AA71" s="72"/>
      <c r="AB71" s="3"/>
      <c r="AC71" s="3"/>
      <c r="AD71" s="3"/>
      <c r="AE71" s="3"/>
      <c r="AF71" s="3"/>
      <c r="AG71" s="3"/>
      <c r="AH71" s="72"/>
      <c r="AI71" s="3"/>
      <c r="AJ71" s="3"/>
      <c r="AK71" s="3"/>
      <c r="AL71" s="3"/>
      <c r="AM71" s="3"/>
      <c r="AN71" s="3"/>
      <c r="AO71" s="72"/>
      <c r="AP71" s="3"/>
      <c r="AQ71" s="3"/>
      <c r="AR71" s="3"/>
      <c r="AS71" s="3"/>
      <c r="AT71" s="72"/>
      <c r="AU71" s="72"/>
      <c r="AV71" s="3"/>
      <c r="AW71" s="3"/>
      <c r="AX71" s="3"/>
      <c r="AY71" s="3"/>
      <c r="AZ71" s="3"/>
      <c r="BA71" s="3"/>
      <c r="BB71" s="3"/>
      <c r="BC71" s="72"/>
      <c r="BD71" s="3"/>
      <c r="BE71" s="3"/>
      <c r="BG71" s="20">
        <f t="shared" si="2"/>
        <v>0</v>
      </c>
      <c r="BH71" s="20">
        <f t="shared" si="3"/>
        <v>0</v>
      </c>
    </row>
    <row r="72" spans="1:60" x14ac:dyDescent="0.2">
      <c r="A72" s="3" t="str">
        <f>IF('Service providers'!I74="Указать название точки 19", "", 'Service providers'!I74)</f>
        <v/>
      </c>
      <c r="B72" s="3"/>
      <c r="C72" s="3"/>
      <c r="D72" s="3"/>
      <c r="E72" s="3"/>
      <c r="F72" s="72"/>
      <c r="G72" s="3"/>
      <c r="H72" s="3"/>
      <c r="I72" s="3"/>
      <c r="J72" s="3"/>
      <c r="K72" s="3"/>
      <c r="L72" s="3"/>
      <c r="M72" s="72"/>
      <c r="N72" s="3"/>
      <c r="O72" s="3"/>
      <c r="P72" s="3"/>
      <c r="Q72" s="3"/>
      <c r="R72" s="3"/>
      <c r="S72" s="3"/>
      <c r="T72" s="72"/>
      <c r="U72" s="3"/>
      <c r="V72" s="3"/>
      <c r="W72" s="3"/>
      <c r="X72" s="3"/>
      <c r="Y72" s="3"/>
      <c r="Z72" s="3"/>
      <c r="AA72" s="72"/>
      <c r="AB72" s="3"/>
      <c r="AC72" s="3"/>
      <c r="AD72" s="3"/>
      <c r="AE72" s="3"/>
      <c r="AF72" s="3"/>
      <c r="AG72" s="3"/>
      <c r="AH72" s="72"/>
      <c r="AI72" s="3"/>
      <c r="AJ72" s="3"/>
      <c r="AK72" s="3"/>
      <c r="AL72" s="3"/>
      <c r="AM72" s="3"/>
      <c r="AN72" s="3"/>
      <c r="AO72" s="72"/>
      <c r="AP72" s="3"/>
      <c r="AQ72" s="3"/>
      <c r="AR72" s="3"/>
      <c r="AS72" s="3"/>
      <c r="AT72" s="72"/>
      <c r="AU72" s="72"/>
      <c r="AV72" s="3"/>
      <c r="AW72" s="3"/>
      <c r="AX72" s="3"/>
      <c r="AY72" s="3"/>
      <c r="AZ72" s="3"/>
      <c r="BA72" s="3"/>
      <c r="BB72" s="3"/>
      <c r="BC72" s="72"/>
      <c r="BD72" s="3"/>
      <c r="BE72" s="3"/>
      <c r="BG72" s="20">
        <f t="shared" si="2"/>
        <v>0</v>
      </c>
      <c r="BH72" s="20">
        <f t="shared" si="3"/>
        <v>0</v>
      </c>
    </row>
    <row r="73" spans="1:60" x14ac:dyDescent="0.2">
      <c r="A73" s="3" t="str">
        <f>IF('Service providers'!I75="Указать название точки 20", "", 'Service providers'!I75)</f>
        <v/>
      </c>
      <c r="B73" s="3"/>
      <c r="C73" s="3"/>
      <c r="D73" s="3"/>
      <c r="E73" s="3"/>
      <c r="F73" s="72"/>
      <c r="G73" s="3"/>
      <c r="H73" s="3"/>
      <c r="I73" s="3"/>
      <c r="J73" s="3"/>
      <c r="K73" s="3"/>
      <c r="L73" s="3"/>
      <c r="M73" s="72"/>
      <c r="N73" s="3"/>
      <c r="O73" s="3"/>
      <c r="P73" s="3"/>
      <c r="Q73" s="3"/>
      <c r="R73" s="3"/>
      <c r="S73" s="3"/>
      <c r="T73" s="72"/>
      <c r="U73" s="3"/>
      <c r="V73" s="3"/>
      <c r="W73" s="3"/>
      <c r="X73" s="3"/>
      <c r="Y73" s="3"/>
      <c r="Z73" s="3"/>
      <c r="AA73" s="72"/>
      <c r="AB73" s="3"/>
      <c r="AC73" s="3"/>
      <c r="AD73" s="3"/>
      <c r="AE73" s="3"/>
      <c r="AF73" s="3"/>
      <c r="AG73" s="3"/>
      <c r="AH73" s="72"/>
      <c r="AI73" s="3"/>
      <c r="AJ73" s="3"/>
      <c r="AK73" s="3"/>
      <c r="AL73" s="3"/>
      <c r="AM73" s="3"/>
      <c r="AN73" s="3"/>
      <c r="AO73" s="72"/>
      <c r="AP73" s="3"/>
      <c r="AQ73" s="3"/>
      <c r="AR73" s="3"/>
      <c r="AS73" s="3"/>
      <c r="AT73" s="72"/>
      <c r="AU73" s="72"/>
      <c r="AV73" s="3"/>
      <c r="AW73" s="3"/>
      <c r="AX73" s="3"/>
      <c r="AY73" s="3"/>
      <c r="AZ73" s="3"/>
      <c r="BA73" s="3"/>
      <c r="BB73" s="3"/>
      <c r="BC73" s="72"/>
      <c r="BD73" s="3"/>
      <c r="BE73" s="3"/>
      <c r="BG73" s="20">
        <f t="shared" si="2"/>
        <v>0</v>
      </c>
      <c r="BH73" s="20">
        <f t="shared" si="3"/>
        <v>0</v>
      </c>
    </row>
    <row r="74" spans="1:60" ht="15" x14ac:dyDescent="0.25">
      <c r="A74" s="69" t="str">
        <f>IF('Service providers'!I76="Указать название", "", 'Service providers'!I76)</f>
        <v/>
      </c>
      <c r="B74" s="70"/>
      <c r="C74" s="70"/>
      <c r="D74" s="70"/>
      <c r="E74" s="70"/>
      <c r="F74" s="71"/>
      <c r="G74" s="70"/>
      <c r="H74" s="70"/>
      <c r="I74" s="70"/>
      <c r="J74" s="71"/>
      <c r="K74" s="70"/>
      <c r="L74" s="70"/>
      <c r="M74" s="70"/>
      <c r="N74" s="70"/>
      <c r="O74" s="71"/>
      <c r="P74" s="70"/>
      <c r="Q74" s="71"/>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G74" s="20">
        <f t="shared" ref="BG74:BG94" si="4">G74+N74+U74+AB74+AI74+AP74+AW74+BD74</f>
        <v>0</v>
      </c>
      <c r="BH74" s="20">
        <f t="shared" ref="BH74:BH94" si="5">H74+O74+V74+AC74+AJ74+AQ74+AX74+BE74</f>
        <v>0</v>
      </c>
    </row>
    <row r="75" spans="1:60" x14ac:dyDescent="0.2">
      <c r="A75" s="3" t="str">
        <f>IF('Service providers'!I77="Указать название точки 1", "", 'Service providers'!I77)</f>
        <v/>
      </c>
      <c r="B75" s="3"/>
      <c r="C75" s="3"/>
      <c r="D75" s="3"/>
      <c r="E75" s="3"/>
      <c r="F75" s="72"/>
      <c r="G75" s="3"/>
      <c r="H75" s="3"/>
      <c r="I75" s="3"/>
      <c r="J75" s="3"/>
      <c r="K75" s="3"/>
      <c r="L75" s="3"/>
      <c r="M75" s="72"/>
      <c r="N75" s="3"/>
      <c r="O75" s="3"/>
      <c r="P75" s="3"/>
      <c r="Q75" s="3"/>
      <c r="R75" s="3"/>
      <c r="S75" s="3"/>
      <c r="T75" s="72"/>
      <c r="U75" s="3"/>
      <c r="V75" s="3"/>
      <c r="W75" s="3"/>
      <c r="X75" s="3"/>
      <c r="Y75" s="3"/>
      <c r="Z75" s="3"/>
      <c r="AA75" s="72"/>
      <c r="AB75" s="3"/>
      <c r="AC75" s="3"/>
      <c r="AD75" s="3"/>
      <c r="AE75" s="3"/>
      <c r="AF75" s="3"/>
      <c r="AG75" s="3"/>
      <c r="AH75" s="72"/>
      <c r="AI75" s="3"/>
      <c r="AJ75" s="3"/>
      <c r="AK75" s="3"/>
      <c r="AL75" s="3"/>
      <c r="AM75" s="3"/>
      <c r="AN75" s="3"/>
      <c r="AO75" s="72"/>
      <c r="AP75" s="3"/>
      <c r="AQ75" s="3"/>
      <c r="AR75" s="3"/>
      <c r="AS75" s="3"/>
      <c r="AT75" s="72"/>
      <c r="AU75" s="72"/>
      <c r="AV75" s="3"/>
      <c r="AW75" s="3"/>
      <c r="AX75" s="3"/>
      <c r="AY75" s="3"/>
      <c r="AZ75" s="3"/>
      <c r="BA75" s="3"/>
      <c r="BB75" s="3"/>
      <c r="BC75" s="72"/>
      <c r="BD75" s="3"/>
      <c r="BE75" s="3"/>
      <c r="BG75" s="20">
        <f t="shared" si="4"/>
        <v>0</v>
      </c>
      <c r="BH75" s="20">
        <f t="shared" si="5"/>
        <v>0</v>
      </c>
    </row>
    <row r="76" spans="1:60" x14ac:dyDescent="0.2">
      <c r="A76" s="3" t="str">
        <f>IF('Service providers'!I78="Указать название точки 2", "", 'Service providers'!I78)</f>
        <v/>
      </c>
      <c r="B76" s="3"/>
      <c r="C76" s="3"/>
      <c r="D76" s="3"/>
      <c r="E76" s="3"/>
      <c r="F76" s="72"/>
      <c r="G76" s="3"/>
      <c r="H76" s="3"/>
      <c r="I76" s="3"/>
      <c r="J76" s="3"/>
      <c r="K76" s="3"/>
      <c r="L76" s="3"/>
      <c r="M76" s="72"/>
      <c r="N76" s="3"/>
      <c r="O76" s="3"/>
      <c r="P76" s="3"/>
      <c r="Q76" s="3"/>
      <c r="R76" s="3"/>
      <c r="S76" s="3"/>
      <c r="T76" s="72"/>
      <c r="U76" s="3"/>
      <c r="V76" s="3"/>
      <c r="W76" s="3"/>
      <c r="X76" s="3"/>
      <c r="Y76" s="3"/>
      <c r="Z76" s="3"/>
      <c r="AA76" s="72"/>
      <c r="AB76" s="3"/>
      <c r="AC76" s="3"/>
      <c r="AD76" s="3"/>
      <c r="AE76" s="3"/>
      <c r="AF76" s="3"/>
      <c r="AG76" s="3"/>
      <c r="AH76" s="72"/>
      <c r="AI76" s="3"/>
      <c r="AJ76" s="3"/>
      <c r="AK76" s="3"/>
      <c r="AL76" s="3"/>
      <c r="AM76" s="3"/>
      <c r="AN76" s="3"/>
      <c r="AO76" s="72"/>
      <c r="AP76" s="3"/>
      <c r="AQ76" s="3"/>
      <c r="AR76" s="3"/>
      <c r="AS76" s="3"/>
      <c r="AT76" s="72"/>
      <c r="AU76" s="72"/>
      <c r="AV76" s="3"/>
      <c r="AW76" s="3"/>
      <c r="AX76" s="3"/>
      <c r="AY76" s="3"/>
      <c r="AZ76" s="3"/>
      <c r="BA76" s="3"/>
      <c r="BB76" s="3"/>
      <c r="BC76" s="72"/>
      <c r="BD76" s="3"/>
      <c r="BE76" s="3"/>
      <c r="BG76" s="20">
        <f t="shared" si="4"/>
        <v>0</v>
      </c>
      <c r="BH76" s="20">
        <f t="shared" si="5"/>
        <v>0</v>
      </c>
    </row>
    <row r="77" spans="1:60" x14ac:dyDescent="0.2">
      <c r="A77" s="3" t="str">
        <f>IF('Service providers'!I79="Указать название точки 3", "", 'Service providers'!I79)</f>
        <v/>
      </c>
      <c r="B77" s="3"/>
      <c r="C77" s="3"/>
      <c r="D77" s="3"/>
      <c r="E77" s="3"/>
      <c r="F77" s="72"/>
      <c r="G77" s="3"/>
      <c r="H77" s="3"/>
      <c r="I77" s="3"/>
      <c r="J77" s="3"/>
      <c r="K77" s="3"/>
      <c r="L77" s="3"/>
      <c r="M77" s="72"/>
      <c r="N77" s="3"/>
      <c r="O77" s="3"/>
      <c r="P77" s="3"/>
      <c r="Q77" s="3"/>
      <c r="R77" s="3"/>
      <c r="S77" s="3"/>
      <c r="T77" s="72"/>
      <c r="U77" s="3"/>
      <c r="V77" s="3"/>
      <c r="W77" s="3"/>
      <c r="X77" s="3"/>
      <c r="Y77" s="3"/>
      <c r="Z77" s="3"/>
      <c r="AA77" s="72"/>
      <c r="AB77" s="3"/>
      <c r="AC77" s="3"/>
      <c r="AD77" s="3"/>
      <c r="AE77" s="3"/>
      <c r="AF77" s="3"/>
      <c r="AG77" s="3"/>
      <c r="AH77" s="72"/>
      <c r="AI77" s="3"/>
      <c r="AJ77" s="3"/>
      <c r="AK77" s="3"/>
      <c r="AL77" s="3"/>
      <c r="AM77" s="3"/>
      <c r="AN77" s="3"/>
      <c r="AO77" s="72"/>
      <c r="AP77" s="3"/>
      <c r="AQ77" s="3"/>
      <c r="AR77" s="3"/>
      <c r="AS77" s="3"/>
      <c r="AT77" s="72"/>
      <c r="AU77" s="72"/>
      <c r="AV77" s="3"/>
      <c r="AW77" s="3"/>
      <c r="AX77" s="3"/>
      <c r="AY77" s="3"/>
      <c r="AZ77" s="3"/>
      <c r="BA77" s="3"/>
      <c r="BB77" s="3"/>
      <c r="BC77" s="72"/>
      <c r="BD77" s="3"/>
      <c r="BE77" s="3"/>
      <c r="BG77" s="20">
        <f t="shared" si="4"/>
        <v>0</v>
      </c>
      <c r="BH77" s="20">
        <f t="shared" si="5"/>
        <v>0</v>
      </c>
    </row>
    <row r="78" spans="1:60" x14ac:dyDescent="0.2">
      <c r="A78" s="3" t="str">
        <f>IF('Service providers'!I80="Указать название точки 4", "", 'Service providers'!I80)</f>
        <v/>
      </c>
      <c r="B78" s="3"/>
      <c r="C78" s="3"/>
      <c r="D78" s="3"/>
      <c r="E78" s="3"/>
      <c r="F78" s="72"/>
      <c r="G78" s="3"/>
      <c r="H78" s="3"/>
      <c r="I78" s="3"/>
      <c r="J78" s="3"/>
      <c r="K78" s="3"/>
      <c r="L78" s="3"/>
      <c r="M78" s="72"/>
      <c r="N78" s="3"/>
      <c r="O78" s="3"/>
      <c r="P78" s="3"/>
      <c r="Q78" s="3"/>
      <c r="R78" s="3"/>
      <c r="S78" s="3"/>
      <c r="T78" s="72"/>
      <c r="U78" s="3"/>
      <c r="V78" s="3"/>
      <c r="W78" s="3"/>
      <c r="X78" s="3"/>
      <c r="Y78" s="3"/>
      <c r="Z78" s="3"/>
      <c r="AA78" s="72"/>
      <c r="AB78" s="3"/>
      <c r="AC78" s="3"/>
      <c r="AD78" s="3"/>
      <c r="AE78" s="3"/>
      <c r="AF78" s="3"/>
      <c r="AG78" s="3"/>
      <c r="AH78" s="72"/>
      <c r="AI78" s="3"/>
      <c r="AJ78" s="3"/>
      <c r="AK78" s="3"/>
      <c r="AL78" s="3"/>
      <c r="AM78" s="3"/>
      <c r="AN78" s="3"/>
      <c r="AO78" s="72"/>
      <c r="AP78" s="3"/>
      <c r="AQ78" s="3"/>
      <c r="AR78" s="3"/>
      <c r="AS78" s="3"/>
      <c r="AT78" s="72"/>
      <c r="AU78" s="72"/>
      <c r="AV78" s="3"/>
      <c r="AW78" s="3"/>
      <c r="AX78" s="3"/>
      <c r="AY78" s="3"/>
      <c r="AZ78" s="3"/>
      <c r="BA78" s="3"/>
      <c r="BB78" s="3"/>
      <c r="BC78" s="72"/>
      <c r="BD78" s="3"/>
      <c r="BE78" s="3"/>
      <c r="BG78" s="20">
        <f t="shared" si="4"/>
        <v>0</v>
      </c>
      <c r="BH78" s="20">
        <f t="shared" si="5"/>
        <v>0</v>
      </c>
    </row>
    <row r="79" spans="1:60" x14ac:dyDescent="0.2">
      <c r="A79" s="3" t="str">
        <f>IF('Service providers'!I81="Указать название точки 5", "", 'Service providers'!I81)</f>
        <v/>
      </c>
      <c r="B79" s="3"/>
      <c r="C79" s="3"/>
      <c r="D79" s="3"/>
      <c r="E79" s="3"/>
      <c r="F79" s="72"/>
      <c r="G79" s="3"/>
      <c r="H79" s="3"/>
      <c r="I79" s="3"/>
      <c r="J79" s="3"/>
      <c r="K79" s="3"/>
      <c r="L79" s="3"/>
      <c r="M79" s="72"/>
      <c r="N79" s="3"/>
      <c r="O79" s="3"/>
      <c r="P79" s="3"/>
      <c r="Q79" s="3"/>
      <c r="R79" s="3"/>
      <c r="S79" s="3"/>
      <c r="T79" s="72"/>
      <c r="U79" s="3"/>
      <c r="V79" s="3"/>
      <c r="W79" s="3"/>
      <c r="X79" s="3"/>
      <c r="Y79" s="3"/>
      <c r="Z79" s="3"/>
      <c r="AA79" s="72"/>
      <c r="AB79" s="3"/>
      <c r="AC79" s="3"/>
      <c r="AD79" s="3"/>
      <c r="AE79" s="3"/>
      <c r="AF79" s="3"/>
      <c r="AG79" s="3"/>
      <c r="AH79" s="72"/>
      <c r="AI79" s="3"/>
      <c r="AJ79" s="3"/>
      <c r="AK79" s="3"/>
      <c r="AL79" s="3"/>
      <c r="AM79" s="3"/>
      <c r="AN79" s="3"/>
      <c r="AO79" s="72"/>
      <c r="AP79" s="3"/>
      <c r="AQ79" s="3"/>
      <c r="AR79" s="3"/>
      <c r="AS79" s="3"/>
      <c r="AT79" s="72"/>
      <c r="AU79" s="72"/>
      <c r="AV79" s="3"/>
      <c r="AW79" s="3"/>
      <c r="AX79" s="3"/>
      <c r="AY79" s="3"/>
      <c r="AZ79" s="3"/>
      <c r="BA79" s="3"/>
      <c r="BB79" s="3"/>
      <c r="BC79" s="72"/>
      <c r="BD79" s="3"/>
      <c r="BE79" s="3"/>
      <c r="BG79" s="20">
        <f t="shared" si="4"/>
        <v>0</v>
      </c>
      <c r="BH79" s="20">
        <f t="shared" si="5"/>
        <v>0</v>
      </c>
    </row>
    <row r="80" spans="1:60" x14ac:dyDescent="0.2">
      <c r="A80" s="3" t="str">
        <f>IF('Service providers'!I82="Указать название точки 6", "", 'Service providers'!I82)</f>
        <v/>
      </c>
      <c r="B80" s="3"/>
      <c r="C80" s="3"/>
      <c r="D80" s="3"/>
      <c r="E80" s="3"/>
      <c r="F80" s="72"/>
      <c r="G80" s="3"/>
      <c r="H80" s="3"/>
      <c r="I80" s="3"/>
      <c r="J80" s="3"/>
      <c r="K80" s="3"/>
      <c r="L80" s="3"/>
      <c r="M80" s="72"/>
      <c r="N80" s="3"/>
      <c r="O80" s="3"/>
      <c r="P80" s="3"/>
      <c r="Q80" s="3"/>
      <c r="R80" s="3"/>
      <c r="S80" s="3"/>
      <c r="T80" s="72"/>
      <c r="U80" s="3"/>
      <c r="V80" s="3"/>
      <c r="W80" s="3"/>
      <c r="X80" s="3"/>
      <c r="Y80" s="3"/>
      <c r="Z80" s="3"/>
      <c r="AA80" s="72"/>
      <c r="AB80" s="3"/>
      <c r="AC80" s="3"/>
      <c r="AD80" s="3"/>
      <c r="AE80" s="3"/>
      <c r="AF80" s="3"/>
      <c r="AG80" s="3"/>
      <c r="AH80" s="72"/>
      <c r="AI80" s="3"/>
      <c r="AJ80" s="3"/>
      <c r="AK80" s="3"/>
      <c r="AL80" s="3"/>
      <c r="AM80" s="3"/>
      <c r="AN80" s="3"/>
      <c r="AO80" s="72"/>
      <c r="AP80" s="3"/>
      <c r="AQ80" s="3"/>
      <c r="AR80" s="3"/>
      <c r="AS80" s="3"/>
      <c r="AT80" s="72"/>
      <c r="AU80" s="72"/>
      <c r="AV80" s="3"/>
      <c r="AW80" s="3"/>
      <c r="AX80" s="3"/>
      <c r="AY80" s="3"/>
      <c r="AZ80" s="3"/>
      <c r="BA80" s="3"/>
      <c r="BB80" s="3"/>
      <c r="BC80" s="72"/>
      <c r="BD80" s="3"/>
      <c r="BE80" s="3"/>
      <c r="BG80" s="20">
        <f t="shared" si="4"/>
        <v>0</v>
      </c>
      <c r="BH80" s="20">
        <f t="shared" si="5"/>
        <v>0</v>
      </c>
    </row>
    <row r="81" spans="1:60" x14ac:dyDescent="0.2">
      <c r="A81" s="3" t="str">
        <f>IF('Service providers'!I83="Указать название точки 7", "", 'Service providers'!I83)</f>
        <v/>
      </c>
      <c r="B81" s="3"/>
      <c r="C81" s="3"/>
      <c r="D81" s="3"/>
      <c r="E81" s="3"/>
      <c r="F81" s="72"/>
      <c r="G81" s="3"/>
      <c r="H81" s="3"/>
      <c r="I81" s="3"/>
      <c r="J81" s="3"/>
      <c r="K81" s="3"/>
      <c r="L81" s="3"/>
      <c r="M81" s="72"/>
      <c r="N81" s="3"/>
      <c r="O81" s="3"/>
      <c r="P81" s="3"/>
      <c r="Q81" s="3"/>
      <c r="R81" s="3"/>
      <c r="S81" s="3"/>
      <c r="T81" s="72"/>
      <c r="U81" s="3"/>
      <c r="V81" s="3"/>
      <c r="W81" s="3"/>
      <c r="X81" s="3"/>
      <c r="Y81" s="3"/>
      <c r="Z81" s="3"/>
      <c r="AA81" s="72"/>
      <c r="AB81" s="3"/>
      <c r="AC81" s="3"/>
      <c r="AD81" s="3"/>
      <c r="AE81" s="3"/>
      <c r="AF81" s="3"/>
      <c r="AG81" s="3"/>
      <c r="AH81" s="72"/>
      <c r="AI81" s="3"/>
      <c r="AJ81" s="3"/>
      <c r="AK81" s="3"/>
      <c r="AL81" s="3"/>
      <c r="AM81" s="3"/>
      <c r="AN81" s="3"/>
      <c r="AO81" s="72"/>
      <c r="AP81" s="3"/>
      <c r="AQ81" s="3"/>
      <c r="AR81" s="3"/>
      <c r="AS81" s="3"/>
      <c r="AT81" s="72"/>
      <c r="AU81" s="72"/>
      <c r="AV81" s="3"/>
      <c r="AW81" s="3"/>
      <c r="AX81" s="3"/>
      <c r="AY81" s="3"/>
      <c r="AZ81" s="3"/>
      <c r="BA81" s="3"/>
      <c r="BB81" s="3"/>
      <c r="BC81" s="72"/>
      <c r="BD81" s="3"/>
      <c r="BE81" s="3"/>
      <c r="BG81" s="20">
        <f t="shared" si="4"/>
        <v>0</v>
      </c>
      <c r="BH81" s="20">
        <f t="shared" si="5"/>
        <v>0</v>
      </c>
    </row>
    <row r="82" spans="1:60" x14ac:dyDescent="0.2">
      <c r="A82" s="3" t="str">
        <f>IF('Service providers'!I84="Указать название точки 8", "", 'Service providers'!I84)</f>
        <v/>
      </c>
      <c r="B82" s="3"/>
      <c r="C82" s="3"/>
      <c r="D82" s="3"/>
      <c r="E82" s="3"/>
      <c r="F82" s="72"/>
      <c r="G82" s="3"/>
      <c r="H82" s="3"/>
      <c r="I82" s="3"/>
      <c r="J82" s="3"/>
      <c r="K82" s="3"/>
      <c r="L82" s="3"/>
      <c r="M82" s="72"/>
      <c r="N82" s="3"/>
      <c r="O82" s="3"/>
      <c r="P82" s="3"/>
      <c r="Q82" s="3"/>
      <c r="R82" s="3"/>
      <c r="S82" s="3"/>
      <c r="T82" s="72"/>
      <c r="U82" s="3"/>
      <c r="V82" s="3"/>
      <c r="W82" s="3"/>
      <c r="X82" s="3"/>
      <c r="Y82" s="3"/>
      <c r="Z82" s="3"/>
      <c r="AA82" s="72"/>
      <c r="AB82" s="3"/>
      <c r="AC82" s="3"/>
      <c r="AD82" s="3"/>
      <c r="AE82" s="3"/>
      <c r="AF82" s="3"/>
      <c r="AG82" s="3"/>
      <c r="AH82" s="72"/>
      <c r="AI82" s="3"/>
      <c r="AJ82" s="3"/>
      <c r="AK82" s="3"/>
      <c r="AL82" s="3"/>
      <c r="AM82" s="3"/>
      <c r="AN82" s="3"/>
      <c r="AO82" s="72"/>
      <c r="AP82" s="3"/>
      <c r="AQ82" s="3"/>
      <c r="AR82" s="3"/>
      <c r="AS82" s="3"/>
      <c r="AT82" s="72"/>
      <c r="AU82" s="72"/>
      <c r="AV82" s="3"/>
      <c r="AW82" s="3"/>
      <c r="AX82" s="3"/>
      <c r="AY82" s="3"/>
      <c r="AZ82" s="3"/>
      <c r="BA82" s="3"/>
      <c r="BB82" s="3"/>
      <c r="BC82" s="72"/>
      <c r="BD82" s="3"/>
      <c r="BE82" s="3"/>
      <c r="BG82" s="20">
        <f t="shared" si="4"/>
        <v>0</v>
      </c>
      <c r="BH82" s="20">
        <f t="shared" si="5"/>
        <v>0</v>
      </c>
    </row>
    <row r="83" spans="1:60" x14ac:dyDescent="0.2">
      <c r="A83" s="3" t="str">
        <f>IF('Service providers'!I85="Указать название точки 9", "", 'Service providers'!I85)</f>
        <v/>
      </c>
      <c r="B83" s="3"/>
      <c r="C83" s="3"/>
      <c r="D83" s="3"/>
      <c r="E83" s="3"/>
      <c r="F83" s="72"/>
      <c r="G83" s="3"/>
      <c r="H83" s="3"/>
      <c r="I83" s="3"/>
      <c r="J83" s="3"/>
      <c r="K83" s="3"/>
      <c r="L83" s="3"/>
      <c r="M83" s="72"/>
      <c r="N83" s="3"/>
      <c r="O83" s="3"/>
      <c r="P83" s="3"/>
      <c r="Q83" s="3"/>
      <c r="R83" s="3"/>
      <c r="S83" s="3"/>
      <c r="T83" s="72"/>
      <c r="U83" s="3"/>
      <c r="V83" s="3"/>
      <c r="W83" s="3"/>
      <c r="X83" s="3"/>
      <c r="Y83" s="3"/>
      <c r="Z83" s="3"/>
      <c r="AA83" s="72"/>
      <c r="AB83" s="3"/>
      <c r="AC83" s="3"/>
      <c r="AD83" s="3"/>
      <c r="AE83" s="3"/>
      <c r="AF83" s="3"/>
      <c r="AG83" s="3"/>
      <c r="AH83" s="72"/>
      <c r="AI83" s="3"/>
      <c r="AJ83" s="3"/>
      <c r="AK83" s="3"/>
      <c r="AL83" s="3"/>
      <c r="AM83" s="3"/>
      <c r="AN83" s="3"/>
      <c r="AO83" s="72"/>
      <c r="AP83" s="3"/>
      <c r="AQ83" s="3"/>
      <c r="AR83" s="3"/>
      <c r="AS83" s="3"/>
      <c r="AT83" s="72"/>
      <c r="AU83" s="72"/>
      <c r="AV83" s="3"/>
      <c r="AW83" s="3"/>
      <c r="AX83" s="3"/>
      <c r="AY83" s="3"/>
      <c r="AZ83" s="3"/>
      <c r="BA83" s="3"/>
      <c r="BB83" s="3"/>
      <c r="BC83" s="72"/>
      <c r="BD83" s="3"/>
      <c r="BE83" s="3"/>
      <c r="BG83" s="20">
        <f t="shared" si="4"/>
        <v>0</v>
      </c>
      <c r="BH83" s="20">
        <f t="shared" si="5"/>
        <v>0</v>
      </c>
    </row>
    <row r="84" spans="1:60" x14ac:dyDescent="0.2">
      <c r="A84" s="3" t="str">
        <f>IF('Service providers'!I86="Указать название точки 10", "", 'Service providers'!I86)</f>
        <v/>
      </c>
      <c r="B84" s="3"/>
      <c r="C84" s="3"/>
      <c r="D84" s="3"/>
      <c r="E84" s="3"/>
      <c r="F84" s="72"/>
      <c r="G84" s="3"/>
      <c r="H84" s="3"/>
      <c r="I84" s="3"/>
      <c r="J84" s="3"/>
      <c r="K84" s="3"/>
      <c r="L84" s="3"/>
      <c r="M84" s="72"/>
      <c r="N84" s="3"/>
      <c r="O84" s="3"/>
      <c r="P84" s="3"/>
      <c r="Q84" s="3"/>
      <c r="R84" s="3"/>
      <c r="S84" s="3"/>
      <c r="T84" s="72"/>
      <c r="U84" s="3"/>
      <c r="V84" s="3"/>
      <c r="W84" s="3"/>
      <c r="X84" s="3"/>
      <c r="Y84" s="3"/>
      <c r="Z84" s="3"/>
      <c r="AA84" s="72"/>
      <c r="AB84" s="3"/>
      <c r="AC84" s="3"/>
      <c r="AD84" s="3"/>
      <c r="AE84" s="3"/>
      <c r="AF84" s="3"/>
      <c r="AG84" s="3"/>
      <c r="AH84" s="72"/>
      <c r="AI84" s="3"/>
      <c r="AJ84" s="3"/>
      <c r="AK84" s="3"/>
      <c r="AL84" s="3"/>
      <c r="AM84" s="3"/>
      <c r="AN84" s="3"/>
      <c r="AO84" s="72"/>
      <c r="AP84" s="3"/>
      <c r="AQ84" s="3"/>
      <c r="AR84" s="3"/>
      <c r="AS84" s="3"/>
      <c r="AT84" s="72"/>
      <c r="AU84" s="72"/>
      <c r="AV84" s="3"/>
      <c r="AW84" s="3"/>
      <c r="AX84" s="3"/>
      <c r="AY84" s="3"/>
      <c r="AZ84" s="3"/>
      <c r="BA84" s="3"/>
      <c r="BB84" s="3"/>
      <c r="BC84" s="72"/>
      <c r="BD84" s="3"/>
      <c r="BE84" s="3"/>
      <c r="BG84" s="20">
        <f t="shared" si="4"/>
        <v>0</v>
      </c>
      <c r="BH84" s="20">
        <f t="shared" si="5"/>
        <v>0</v>
      </c>
    </row>
    <row r="85" spans="1:60" x14ac:dyDescent="0.2">
      <c r="A85" s="3" t="str">
        <f>IF('Service providers'!I87="Указать название точки 11", "", 'Service providers'!I87)</f>
        <v/>
      </c>
      <c r="B85" s="3"/>
      <c r="C85" s="3"/>
      <c r="D85" s="3"/>
      <c r="E85" s="3"/>
      <c r="F85" s="72"/>
      <c r="G85" s="3"/>
      <c r="H85" s="3"/>
      <c r="I85" s="3"/>
      <c r="J85" s="3"/>
      <c r="K85" s="3"/>
      <c r="L85" s="3"/>
      <c r="M85" s="72"/>
      <c r="N85" s="3"/>
      <c r="O85" s="3"/>
      <c r="P85" s="3"/>
      <c r="Q85" s="3"/>
      <c r="R85" s="3"/>
      <c r="S85" s="3"/>
      <c r="T85" s="72"/>
      <c r="U85" s="3"/>
      <c r="V85" s="3"/>
      <c r="W85" s="3"/>
      <c r="X85" s="3"/>
      <c r="Y85" s="3"/>
      <c r="Z85" s="3"/>
      <c r="AA85" s="72"/>
      <c r="AB85" s="3"/>
      <c r="AC85" s="3"/>
      <c r="AD85" s="3"/>
      <c r="AE85" s="3"/>
      <c r="AF85" s="3"/>
      <c r="AG85" s="3"/>
      <c r="AH85" s="72"/>
      <c r="AI85" s="3"/>
      <c r="AJ85" s="3"/>
      <c r="AK85" s="3"/>
      <c r="AL85" s="3"/>
      <c r="AM85" s="3"/>
      <c r="AN85" s="3"/>
      <c r="AO85" s="72"/>
      <c r="AP85" s="3"/>
      <c r="AQ85" s="3"/>
      <c r="AR85" s="3"/>
      <c r="AS85" s="3"/>
      <c r="AT85" s="72"/>
      <c r="AU85" s="72"/>
      <c r="AV85" s="3"/>
      <c r="AW85" s="3"/>
      <c r="AX85" s="3"/>
      <c r="AY85" s="3"/>
      <c r="AZ85" s="3"/>
      <c r="BA85" s="3"/>
      <c r="BB85" s="3"/>
      <c r="BC85" s="72"/>
      <c r="BD85" s="3"/>
      <c r="BE85" s="3"/>
      <c r="BG85" s="20">
        <f t="shared" si="4"/>
        <v>0</v>
      </c>
      <c r="BH85" s="20">
        <f t="shared" si="5"/>
        <v>0</v>
      </c>
    </row>
    <row r="86" spans="1:60" x14ac:dyDescent="0.2">
      <c r="A86" s="3" t="str">
        <f>IF('Service providers'!I88="Указать название точки 12", "", 'Service providers'!I88)</f>
        <v/>
      </c>
      <c r="B86" s="3"/>
      <c r="C86" s="3"/>
      <c r="D86" s="3"/>
      <c r="E86" s="3"/>
      <c r="F86" s="72"/>
      <c r="G86" s="3"/>
      <c r="H86" s="3"/>
      <c r="I86" s="3"/>
      <c r="J86" s="3"/>
      <c r="K86" s="3"/>
      <c r="L86" s="3"/>
      <c r="M86" s="72"/>
      <c r="N86" s="3"/>
      <c r="O86" s="3"/>
      <c r="P86" s="3"/>
      <c r="Q86" s="3"/>
      <c r="R86" s="3"/>
      <c r="S86" s="3"/>
      <c r="T86" s="72"/>
      <c r="U86" s="3"/>
      <c r="V86" s="3"/>
      <c r="W86" s="3"/>
      <c r="X86" s="3"/>
      <c r="Y86" s="3"/>
      <c r="Z86" s="3"/>
      <c r="AA86" s="72"/>
      <c r="AB86" s="3"/>
      <c r="AC86" s="3"/>
      <c r="AD86" s="3"/>
      <c r="AE86" s="3"/>
      <c r="AF86" s="3"/>
      <c r="AG86" s="3"/>
      <c r="AH86" s="72"/>
      <c r="AI86" s="3"/>
      <c r="AJ86" s="3"/>
      <c r="AK86" s="3"/>
      <c r="AL86" s="3"/>
      <c r="AM86" s="3"/>
      <c r="AN86" s="3"/>
      <c r="AO86" s="72"/>
      <c r="AP86" s="3"/>
      <c r="AQ86" s="3"/>
      <c r="AR86" s="3"/>
      <c r="AS86" s="3"/>
      <c r="AT86" s="72"/>
      <c r="AU86" s="72"/>
      <c r="AV86" s="3"/>
      <c r="AW86" s="3"/>
      <c r="AX86" s="3"/>
      <c r="AY86" s="3"/>
      <c r="AZ86" s="3"/>
      <c r="BA86" s="3"/>
      <c r="BB86" s="3"/>
      <c r="BC86" s="72"/>
      <c r="BD86" s="3"/>
      <c r="BE86" s="3"/>
      <c r="BG86" s="20">
        <f t="shared" si="4"/>
        <v>0</v>
      </c>
      <c r="BH86" s="20">
        <f t="shared" si="5"/>
        <v>0</v>
      </c>
    </row>
    <row r="87" spans="1:60" x14ac:dyDescent="0.2">
      <c r="A87" s="3" t="str">
        <f>IF('Service providers'!I89="Указать название точки 13", "", 'Service providers'!I89)</f>
        <v/>
      </c>
      <c r="B87" s="3"/>
      <c r="C87" s="3"/>
      <c r="D87" s="3"/>
      <c r="E87" s="3"/>
      <c r="F87" s="72"/>
      <c r="G87" s="3"/>
      <c r="H87" s="3"/>
      <c r="I87" s="3"/>
      <c r="J87" s="3"/>
      <c r="K87" s="3"/>
      <c r="L87" s="3"/>
      <c r="M87" s="72"/>
      <c r="N87" s="3"/>
      <c r="O87" s="3"/>
      <c r="P87" s="3"/>
      <c r="Q87" s="3"/>
      <c r="R87" s="3"/>
      <c r="S87" s="3"/>
      <c r="T87" s="72"/>
      <c r="U87" s="3"/>
      <c r="V87" s="3"/>
      <c r="W87" s="3"/>
      <c r="X87" s="3"/>
      <c r="Y87" s="3"/>
      <c r="Z87" s="3"/>
      <c r="AA87" s="72"/>
      <c r="AB87" s="3"/>
      <c r="AC87" s="3"/>
      <c r="AD87" s="3"/>
      <c r="AE87" s="3"/>
      <c r="AF87" s="3"/>
      <c r="AG87" s="3"/>
      <c r="AH87" s="72"/>
      <c r="AI87" s="3"/>
      <c r="AJ87" s="3"/>
      <c r="AK87" s="3"/>
      <c r="AL87" s="3"/>
      <c r="AM87" s="3"/>
      <c r="AN87" s="3"/>
      <c r="AO87" s="72"/>
      <c r="AP87" s="3"/>
      <c r="AQ87" s="3"/>
      <c r="AR87" s="3"/>
      <c r="AS87" s="3"/>
      <c r="AT87" s="72"/>
      <c r="AU87" s="72"/>
      <c r="AV87" s="3"/>
      <c r="AW87" s="3"/>
      <c r="AX87" s="3"/>
      <c r="AY87" s="3"/>
      <c r="AZ87" s="3"/>
      <c r="BA87" s="3"/>
      <c r="BB87" s="3"/>
      <c r="BC87" s="72"/>
      <c r="BD87" s="3"/>
      <c r="BE87" s="3"/>
      <c r="BG87" s="20">
        <f t="shared" si="4"/>
        <v>0</v>
      </c>
      <c r="BH87" s="20">
        <f t="shared" si="5"/>
        <v>0</v>
      </c>
    </row>
    <row r="88" spans="1:60" x14ac:dyDescent="0.2">
      <c r="A88" s="3" t="str">
        <f>IF('Service providers'!I90="Указать название точки 14", "", 'Service providers'!I90)</f>
        <v/>
      </c>
      <c r="B88" s="3"/>
      <c r="C88" s="3"/>
      <c r="D88" s="3"/>
      <c r="E88" s="3"/>
      <c r="F88" s="72"/>
      <c r="G88" s="3"/>
      <c r="H88" s="3"/>
      <c r="I88" s="3"/>
      <c r="J88" s="3"/>
      <c r="K88" s="3"/>
      <c r="L88" s="3"/>
      <c r="M88" s="72"/>
      <c r="N88" s="3"/>
      <c r="O88" s="3"/>
      <c r="P88" s="3"/>
      <c r="Q88" s="3"/>
      <c r="R88" s="3"/>
      <c r="S88" s="3"/>
      <c r="T88" s="72"/>
      <c r="U88" s="3"/>
      <c r="V88" s="3"/>
      <c r="W88" s="3"/>
      <c r="X88" s="3"/>
      <c r="Y88" s="3"/>
      <c r="Z88" s="3"/>
      <c r="AA88" s="72"/>
      <c r="AB88" s="3"/>
      <c r="AC88" s="3"/>
      <c r="AD88" s="3"/>
      <c r="AE88" s="3"/>
      <c r="AF88" s="3"/>
      <c r="AG88" s="3"/>
      <c r="AH88" s="72"/>
      <c r="AI88" s="3"/>
      <c r="AJ88" s="3"/>
      <c r="AK88" s="3"/>
      <c r="AL88" s="3"/>
      <c r="AM88" s="3"/>
      <c r="AN88" s="3"/>
      <c r="AO88" s="72"/>
      <c r="AP88" s="3"/>
      <c r="AQ88" s="3"/>
      <c r="AR88" s="3"/>
      <c r="AS88" s="3"/>
      <c r="AT88" s="72"/>
      <c r="AU88" s="72"/>
      <c r="AV88" s="3"/>
      <c r="AW88" s="3"/>
      <c r="AX88" s="3"/>
      <c r="AY88" s="3"/>
      <c r="AZ88" s="3"/>
      <c r="BA88" s="3"/>
      <c r="BB88" s="3"/>
      <c r="BC88" s="72"/>
      <c r="BD88" s="3"/>
      <c r="BE88" s="3"/>
      <c r="BG88" s="20">
        <f t="shared" si="4"/>
        <v>0</v>
      </c>
      <c r="BH88" s="20">
        <f t="shared" si="5"/>
        <v>0</v>
      </c>
    </row>
    <row r="89" spans="1:60" x14ac:dyDescent="0.2">
      <c r="A89" s="3" t="str">
        <f>IF('Service providers'!I91="Указать название точки 15", "", 'Service providers'!I91)</f>
        <v/>
      </c>
      <c r="B89" s="3"/>
      <c r="C89" s="3"/>
      <c r="D89" s="3"/>
      <c r="E89" s="3"/>
      <c r="F89" s="72"/>
      <c r="G89" s="3"/>
      <c r="H89" s="3"/>
      <c r="I89" s="3"/>
      <c r="J89" s="3"/>
      <c r="K89" s="3"/>
      <c r="L89" s="3"/>
      <c r="M89" s="72"/>
      <c r="N89" s="3"/>
      <c r="O89" s="3"/>
      <c r="P89" s="3"/>
      <c r="Q89" s="3"/>
      <c r="R89" s="3"/>
      <c r="S89" s="3"/>
      <c r="T89" s="72"/>
      <c r="U89" s="3"/>
      <c r="V89" s="3"/>
      <c r="W89" s="3"/>
      <c r="X89" s="3"/>
      <c r="Y89" s="3"/>
      <c r="Z89" s="3"/>
      <c r="AA89" s="72"/>
      <c r="AB89" s="3"/>
      <c r="AC89" s="3"/>
      <c r="AD89" s="3"/>
      <c r="AE89" s="3"/>
      <c r="AF89" s="3"/>
      <c r="AG89" s="3"/>
      <c r="AH89" s="72"/>
      <c r="AI89" s="3"/>
      <c r="AJ89" s="3"/>
      <c r="AK89" s="3"/>
      <c r="AL89" s="3"/>
      <c r="AM89" s="3"/>
      <c r="AN89" s="3"/>
      <c r="AO89" s="72"/>
      <c r="AP89" s="3"/>
      <c r="AQ89" s="3"/>
      <c r="AR89" s="3"/>
      <c r="AS89" s="3"/>
      <c r="AT89" s="72"/>
      <c r="AU89" s="72"/>
      <c r="AV89" s="3"/>
      <c r="AW89" s="3"/>
      <c r="AX89" s="3"/>
      <c r="AY89" s="3"/>
      <c r="AZ89" s="3"/>
      <c r="BA89" s="3"/>
      <c r="BB89" s="3"/>
      <c r="BC89" s="72"/>
      <c r="BD89" s="3"/>
      <c r="BE89" s="3"/>
      <c r="BG89" s="20">
        <f t="shared" si="4"/>
        <v>0</v>
      </c>
      <c r="BH89" s="20">
        <f t="shared" si="5"/>
        <v>0</v>
      </c>
    </row>
    <row r="90" spans="1:60" x14ac:dyDescent="0.2">
      <c r="A90" s="3" t="str">
        <f>IF('Service providers'!I92="Указать название точки 16", "", 'Service providers'!I92)</f>
        <v/>
      </c>
      <c r="B90" s="3"/>
      <c r="C90" s="3"/>
      <c r="D90" s="3"/>
      <c r="E90" s="3"/>
      <c r="F90" s="72"/>
      <c r="G90" s="3"/>
      <c r="H90" s="3"/>
      <c r="I90" s="3"/>
      <c r="J90" s="3"/>
      <c r="K90" s="3"/>
      <c r="L90" s="3"/>
      <c r="M90" s="72"/>
      <c r="N90" s="3"/>
      <c r="O90" s="3"/>
      <c r="P90" s="3"/>
      <c r="Q90" s="3"/>
      <c r="R90" s="3"/>
      <c r="S90" s="3"/>
      <c r="T90" s="72"/>
      <c r="U90" s="3"/>
      <c r="V90" s="3"/>
      <c r="W90" s="3"/>
      <c r="X90" s="3"/>
      <c r="Y90" s="3"/>
      <c r="Z90" s="3"/>
      <c r="AA90" s="72"/>
      <c r="AB90" s="3"/>
      <c r="AC90" s="3"/>
      <c r="AD90" s="3"/>
      <c r="AE90" s="3"/>
      <c r="AF90" s="3"/>
      <c r="AG90" s="3"/>
      <c r="AH90" s="72"/>
      <c r="AI90" s="3"/>
      <c r="AJ90" s="3"/>
      <c r="AK90" s="3"/>
      <c r="AL90" s="3"/>
      <c r="AM90" s="3"/>
      <c r="AN90" s="3"/>
      <c r="AO90" s="72"/>
      <c r="AP90" s="3"/>
      <c r="AQ90" s="3"/>
      <c r="AR90" s="3"/>
      <c r="AS90" s="3"/>
      <c r="AT90" s="72"/>
      <c r="AU90" s="72"/>
      <c r="AV90" s="3"/>
      <c r="AW90" s="3"/>
      <c r="AX90" s="3"/>
      <c r="AY90" s="3"/>
      <c r="AZ90" s="3"/>
      <c r="BA90" s="3"/>
      <c r="BB90" s="3"/>
      <c r="BC90" s="72"/>
      <c r="BD90" s="3"/>
      <c r="BE90" s="3"/>
      <c r="BG90" s="20">
        <f t="shared" si="4"/>
        <v>0</v>
      </c>
      <c r="BH90" s="20">
        <f t="shared" si="5"/>
        <v>0</v>
      </c>
    </row>
    <row r="91" spans="1:60" x14ac:dyDescent="0.2">
      <c r="A91" s="3" t="str">
        <f>IF('Service providers'!I93="Указать название точки 17", "", 'Service providers'!I93)</f>
        <v/>
      </c>
      <c r="B91" s="3"/>
      <c r="C91" s="3"/>
      <c r="D91" s="3"/>
      <c r="E91" s="3"/>
      <c r="F91" s="72"/>
      <c r="G91" s="3"/>
      <c r="H91" s="3"/>
      <c r="I91" s="3"/>
      <c r="J91" s="3"/>
      <c r="K91" s="3"/>
      <c r="L91" s="3"/>
      <c r="M91" s="72"/>
      <c r="N91" s="3"/>
      <c r="O91" s="3"/>
      <c r="P91" s="3"/>
      <c r="Q91" s="3"/>
      <c r="R91" s="3"/>
      <c r="S91" s="3"/>
      <c r="T91" s="72"/>
      <c r="U91" s="3"/>
      <c r="V91" s="3"/>
      <c r="W91" s="3"/>
      <c r="X91" s="3"/>
      <c r="Y91" s="3"/>
      <c r="Z91" s="3"/>
      <c r="AA91" s="72"/>
      <c r="AB91" s="3"/>
      <c r="AC91" s="3"/>
      <c r="AD91" s="3"/>
      <c r="AE91" s="3"/>
      <c r="AF91" s="3"/>
      <c r="AG91" s="3"/>
      <c r="AH91" s="72"/>
      <c r="AI91" s="3"/>
      <c r="AJ91" s="3"/>
      <c r="AK91" s="3"/>
      <c r="AL91" s="3"/>
      <c r="AM91" s="3"/>
      <c r="AN91" s="3"/>
      <c r="AO91" s="72"/>
      <c r="AP91" s="3"/>
      <c r="AQ91" s="3"/>
      <c r="AR91" s="3"/>
      <c r="AS91" s="3"/>
      <c r="AT91" s="72"/>
      <c r="AU91" s="72"/>
      <c r="AV91" s="3"/>
      <c r="AW91" s="3"/>
      <c r="AX91" s="3"/>
      <c r="AY91" s="3"/>
      <c r="AZ91" s="3"/>
      <c r="BA91" s="3"/>
      <c r="BB91" s="3"/>
      <c r="BC91" s="72"/>
      <c r="BD91" s="3"/>
      <c r="BE91" s="3"/>
      <c r="BG91" s="20">
        <f t="shared" si="4"/>
        <v>0</v>
      </c>
      <c r="BH91" s="20">
        <f t="shared" si="5"/>
        <v>0</v>
      </c>
    </row>
    <row r="92" spans="1:60" x14ac:dyDescent="0.2">
      <c r="A92" s="3" t="str">
        <f>IF('Service providers'!I94="Указать название точки 18", "", 'Service providers'!I94)</f>
        <v/>
      </c>
      <c r="B92" s="3"/>
      <c r="C92" s="3"/>
      <c r="D92" s="3"/>
      <c r="E92" s="3"/>
      <c r="F92" s="72"/>
      <c r="G92" s="3"/>
      <c r="H92" s="3"/>
      <c r="I92" s="3"/>
      <c r="J92" s="3"/>
      <c r="K92" s="3"/>
      <c r="L92" s="3"/>
      <c r="M92" s="72"/>
      <c r="N92" s="3"/>
      <c r="O92" s="3"/>
      <c r="P92" s="3"/>
      <c r="Q92" s="3"/>
      <c r="R92" s="3"/>
      <c r="S92" s="3"/>
      <c r="T92" s="72"/>
      <c r="U92" s="3"/>
      <c r="V92" s="3"/>
      <c r="W92" s="3"/>
      <c r="X92" s="3"/>
      <c r="Y92" s="3"/>
      <c r="Z92" s="3"/>
      <c r="AA92" s="72"/>
      <c r="AB92" s="3"/>
      <c r="AC92" s="3"/>
      <c r="AD92" s="3"/>
      <c r="AE92" s="3"/>
      <c r="AF92" s="3"/>
      <c r="AG92" s="3"/>
      <c r="AH92" s="72"/>
      <c r="AI92" s="3"/>
      <c r="AJ92" s="3"/>
      <c r="AK92" s="3"/>
      <c r="AL92" s="3"/>
      <c r="AM92" s="3"/>
      <c r="AN92" s="3"/>
      <c r="AO92" s="72"/>
      <c r="AP92" s="3"/>
      <c r="AQ92" s="3"/>
      <c r="AR92" s="3"/>
      <c r="AS92" s="3"/>
      <c r="AT92" s="72"/>
      <c r="AU92" s="72"/>
      <c r="AV92" s="3"/>
      <c r="AW92" s="3"/>
      <c r="AX92" s="3"/>
      <c r="AY92" s="3"/>
      <c r="AZ92" s="3"/>
      <c r="BA92" s="3"/>
      <c r="BB92" s="3"/>
      <c r="BC92" s="72"/>
      <c r="BD92" s="3"/>
      <c r="BE92" s="3"/>
      <c r="BG92" s="20">
        <f t="shared" si="4"/>
        <v>0</v>
      </c>
      <c r="BH92" s="20">
        <f t="shared" si="5"/>
        <v>0</v>
      </c>
    </row>
    <row r="93" spans="1:60" x14ac:dyDescent="0.2">
      <c r="A93" s="3" t="str">
        <f>IF('Service providers'!I95="Указать название точки 19", "", 'Service providers'!I95)</f>
        <v/>
      </c>
      <c r="B93" s="3"/>
      <c r="C93" s="3"/>
      <c r="D93" s="3"/>
      <c r="E93" s="3"/>
      <c r="F93" s="72"/>
      <c r="G93" s="3"/>
      <c r="H93" s="3"/>
      <c r="I93" s="3"/>
      <c r="J93" s="3"/>
      <c r="K93" s="3"/>
      <c r="L93" s="3"/>
      <c r="M93" s="72"/>
      <c r="N93" s="3"/>
      <c r="O93" s="3"/>
      <c r="P93" s="3"/>
      <c r="Q93" s="3"/>
      <c r="R93" s="3"/>
      <c r="S93" s="3"/>
      <c r="T93" s="72"/>
      <c r="U93" s="3"/>
      <c r="V93" s="3"/>
      <c r="W93" s="3"/>
      <c r="X93" s="3"/>
      <c r="Y93" s="3"/>
      <c r="Z93" s="3"/>
      <c r="AA93" s="72"/>
      <c r="AB93" s="3"/>
      <c r="AC93" s="3"/>
      <c r="AD93" s="3"/>
      <c r="AE93" s="3"/>
      <c r="AF93" s="3"/>
      <c r="AG93" s="3"/>
      <c r="AH93" s="72"/>
      <c r="AI93" s="3"/>
      <c r="AJ93" s="3"/>
      <c r="AK93" s="3"/>
      <c r="AL93" s="3"/>
      <c r="AM93" s="3"/>
      <c r="AN93" s="3"/>
      <c r="AO93" s="72"/>
      <c r="AP93" s="3"/>
      <c r="AQ93" s="3"/>
      <c r="AR93" s="3"/>
      <c r="AS93" s="3"/>
      <c r="AT93" s="72"/>
      <c r="AU93" s="72"/>
      <c r="AV93" s="3"/>
      <c r="AW93" s="3"/>
      <c r="AX93" s="3"/>
      <c r="AY93" s="3"/>
      <c r="AZ93" s="3"/>
      <c r="BA93" s="3"/>
      <c r="BB93" s="3"/>
      <c r="BC93" s="72"/>
      <c r="BD93" s="3"/>
      <c r="BE93" s="3"/>
      <c r="BG93" s="20">
        <f t="shared" si="4"/>
        <v>0</v>
      </c>
      <c r="BH93" s="20">
        <f t="shared" si="5"/>
        <v>0</v>
      </c>
    </row>
    <row r="94" spans="1:60" x14ac:dyDescent="0.2">
      <c r="A94" s="3" t="str">
        <f>IF('Service providers'!I96="Указать название точки 20", "", 'Service providers'!I96)</f>
        <v/>
      </c>
      <c r="B94" s="3"/>
      <c r="C94" s="3"/>
      <c r="D94" s="3"/>
      <c r="E94" s="3"/>
      <c r="F94" s="72"/>
      <c r="G94" s="3"/>
      <c r="H94" s="3"/>
      <c r="I94" s="3"/>
      <c r="J94" s="3"/>
      <c r="K94" s="3"/>
      <c r="L94" s="3"/>
      <c r="M94" s="72"/>
      <c r="N94" s="3"/>
      <c r="O94" s="3"/>
      <c r="P94" s="3"/>
      <c r="Q94" s="3"/>
      <c r="R94" s="3"/>
      <c r="S94" s="3"/>
      <c r="T94" s="72"/>
      <c r="U94" s="3"/>
      <c r="V94" s="3"/>
      <c r="W94" s="3"/>
      <c r="X94" s="3"/>
      <c r="Y94" s="3"/>
      <c r="Z94" s="3"/>
      <c r="AA94" s="72"/>
      <c r="AB94" s="3"/>
      <c r="AC94" s="3"/>
      <c r="AD94" s="3"/>
      <c r="AE94" s="3"/>
      <c r="AF94" s="3"/>
      <c r="AG94" s="3"/>
      <c r="AH94" s="72"/>
      <c r="AI94" s="3"/>
      <c r="AJ94" s="3"/>
      <c r="AK94" s="3"/>
      <c r="AL94" s="3"/>
      <c r="AM94" s="3"/>
      <c r="AN94" s="3"/>
      <c r="AO94" s="72"/>
      <c r="AP94" s="3"/>
      <c r="AQ94" s="3"/>
      <c r="AR94" s="3"/>
      <c r="AS94" s="3"/>
      <c r="AT94" s="72"/>
      <c r="AU94" s="72"/>
      <c r="AV94" s="3"/>
      <c r="AW94" s="3"/>
      <c r="AX94" s="3"/>
      <c r="AY94" s="3"/>
      <c r="AZ94" s="3"/>
      <c r="BA94" s="3"/>
      <c r="BB94" s="3"/>
      <c r="BC94" s="72"/>
      <c r="BD94" s="3"/>
      <c r="BE94" s="3"/>
      <c r="BG94" s="20">
        <f t="shared" si="4"/>
        <v>0</v>
      </c>
      <c r="BH94" s="20">
        <f t="shared" si="5"/>
        <v>0</v>
      </c>
    </row>
    <row r="95" spans="1:60" ht="15" x14ac:dyDescent="0.25">
      <c r="A95" s="69" t="str">
        <f>IF('Service providers'!I97="Указать название", "", 'Service providers'!I97)</f>
        <v/>
      </c>
      <c r="B95" s="70"/>
      <c r="C95" s="70"/>
      <c r="D95" s="70"/>
      <c r="E95" s="70"/>
      <c r="F95" s="71"/>
      <c r="G95" s="70"/>
      <c r="H95" s="70"/>
      <c r="I95" s="70"/>
      <c r="J95" s="71"/>
      <c r="K95" s="70"/>
      <c r="L95" s="70"/>
      <c r="M95" s="70"/>
      <c r="N95" s="70"/>
      <c r="O95" s="71"/>
      <c r="P95" s="70"/>
      <c r="Q95" s="71"/>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G95" s="20">
        <f t="shared" si="0"/>
        <v>0</v>
      </c>
      <c r="BH95" s="20">
        <f t="shared" si="1"/>
        <v>0</v>
      </c>
    </row>
    <row r="96" spans="1:60" x14ac:dyDescent="0.2">
      <c r="A96" s="3" t="str">
        <f>IF('Service providers'!I98="Указать название точки 1", "", 'Service providers'!I98)</f>
        <v/>
      </c>
      <c r="B96" s="3"/>
      <c r="C96" s="3"/>
      <c r="D96" s="3"/>
      <c r="E96" s="3"/>
      <c r="F96" s="72"/>
      <c r="G96" s="3"/>
      <c r="H96" s="3"/>
      <c r="I96" s="3"/>
      <c r="J96" s="3"/>
      <c r="K96" s="3"/>
      <c r="L96" s="3"/>
      <c r="M96" s="72"/>
      <c r="N96" s="3"/>
      <c r="O96" s="3"/>
      <c r="P96" s="3"/>
      <c r="Q96" s="3"/>
      <c r="R96" s="3"/>
      <c r="S96" s="3"/>
      <c r="T96" s="72"/>
      <c r="U96" s="3"/>
      <c r="V96" s="3"/>
      <c r="W96" s="3"/>
      <c r="X96" s="3"/>
      <c r="Y96" s="3"/>
      <c r="Z96" s="3"/>
      <c r="AA96" s="72"/>
      <c r="AB96" s="3"/>
      <c r="AC96" s="3"/>
      <c r="AD96" s="3"/>
      <c r="AE96" s="3"/>
      <c r="AF96" s="3"/>
      <c r="AG96" s="3"/>
      <c r="AH96" s="72"/>
      <c r="AI96" s="3"/>
      <c r="AJ96" s="3"/>
      <c r="AK96" s="3"/>
      <c r="AL96" s="3"/>
      <c r="AM96" s="3"/>
      <c r="AN96" s="3"/>
      <c r="AO96" s="72"/>
      <c r="AP96" s="3"/>
      <c r="AQ96" s="3"/>
      <c r="AR96" s="3"/>
      <c r="AS96" s="3"/>
      <c r="AT96" s="72"/>
      <c r="AU96" s="72"/>
      <c r="AV96" s="3"/>
      <c r="AW96" s="3"/>
      <c r="AX96" s="3"/>
      <c r="AY96" s="3"/>
      <c r="AZ96" s="3"/>
      <c r="BA96" s="3"/>
      <c r="BB96" s="3"/>
      <c r="BC96" s="72"/>
      <c r="BD96" s="3"/>
      <c r="BE96" s="3"/>
      <c r="BG96" s="20">
        <f t="shared" si="0"/>
        <v>0</v>
      </c>
      <c r="BH96" s="20">
        <f t="shared" si="1"/>
        <v>0</v>
      </c>
    </row>
    <row r="97" spans="1:60" x14ac:dyDescent="0.2">
      <c r="A97" s="3" t="str">
        <f>IF('Service providers'!I99="Указать название точки 2", "", 'Service providers'!I99)</f>
        <v/>
      </c>
      <c r="B97" s="3"/>
      <c r="C97" s="3"/>
      <c r="D97" s="3"/>
      <c r="E97" s="3"/>
      <c r="F97" s="72"/>
      <c r="G97" s="3"/>
      <c r="H97" s="3"/>
      <c r="I97" s="3"/>
      <c r="J97" s="3"/>
      <c r="K97" s="3"/>
      <c r="L97" s="3"/>
      <c r="M97" s="72"/>
      <c r="N97" s="3"/>
      <c r="O97" s="3"/>
      <c r="P97" s="3"/>
      <c r="Q97" s="3"/>
      <c r="R97" s="3"/>
      <c r="S97" s="3"/>
      <c r="T97" s="72"/>
      <c r="U97" s="3"/>
      <c r="V97" s="3"/>
      <c r="W97" s="3"/>
      <c r="X97" s="3"/>
      <c r="Y97" s="3"/>
      <c r="Z97" s="3"/>
      <c r="AA97" s="72"/>
      <c r="AB97" s="3"/>
      <c r="AC97" s="3"/>
      <c r="AD97" s="3"/>
      <c r="AE97" s="3"/>
      <c r="AF97" s="3"/>
      <c r="AG97" s="3"/>
      <c r="AH97" s="72"/>
      <c r="AI97" s="3"/>
      <c r="AJ97" s="3"/>
      <c r="AK97" s="3"/>
      <c r="AL97" s="3"/>
      <c r="AM97" s="3"/>
      <c r="AN97" s="3"/>
      <c r="AO97" s="72"/>
      <c r="AP97" s="3"/>
      <c r="AQ97" s="3"/>
      <c r="AR97" s="3"/>
      <c r="AS97" s="3"/>
      <c r="AT97" s="72"/>
      <c r="AU97" s="72"/>
      <c r="AV97" s="3"/>
      <c r="AW97" s="3"/>
      <c r="AX97" s="3"/>
      <c r="AY97" s="3"/>
      <c r="AZ97" s="3"/>
      <c r="BA97" s="3"/>
      <c r="BB97" s="3"/>
      <c r="BC97" s="72"/>
      <c r="BD97" s="3"/>
      <c r="BE97" s="3"/>
      <c r="BG97" s="20">
        <f t="shared" si="0"/>
        <v>0</v>
      </c>
      <c r="BH97" s="20">
        <f t="shared" si="1"/>
        <v>0</v>
      </c>
    </row>
    <row r="98" spans="1:60" x14ac:dyDescent="0.2">
      <c r="A98" s="3" t="str">
        <f>IF('Service providers'!I100="Указать название точки 3", "", 'Service providers'!I100)</f>
        <v/>
      </c>
      <c r="B98" s="3"/>
      <c r="C98" s="3"/>
      <c r="D98" s="3"/>
      <c r="E98" s="3"/>
      <c r="F98" s="72"/>
      <c r="G98" s="3"/>
      <c r="H98" s="3"/>
      <c r="I98" s="3"/>
      <c r="J98" s="3"/>
      <c r="K98" s="3"/>
      <c r="L98" s="3"/>
      <c r="M98" s="72"/>
      <c r="N98" s="3"/>
      <c r="O98" s="3"/>
      <c r="P98" s="3"/>
      <c r="Q98" s="3"/>
      <c r="R98" s="3"/>
      <c r="S98" s="3"/>
      <c r="T98" s="72"/>
      <c r="U98" s="3"/>
      <c r="V98" s="3"/>
      <c r="W98" s="3"/>
      <c r="X98" s="3"/>
      <c r="Y98" s="3"/>
      <c r="Z98" s="3"/>
      <c r="AA98" s="72"/>
      <c r="AB98" s="3"/>
      <c r="AC98" s="3"/>
      <c r="AD98" s="3"/>
      <c r="AE98" s="3"/>
      <c r="AF98" s="3"/>
      <c r="AG98" s="3"/>
      <c r="AH98" s="72"/>
      <c r="AI98" s="3"/>
      <c r="AJ98" s="3"/>
      <c r="AK98" s="3"/>
      <c r="AL98" s="3"/>
      <c r="AM98" s="3"/>
      <c r="AN98" s="3"/>
      <c r="AO98" s="72"/>
      <c r="AP98" s="3"/>
      <c r="AQ98" s="3"/>
      <c r="AR98" s="3"/>
      <c r="AS98" s="3"/>
      <c r="AT98" s="72"/>
      <c r="AU98" s="72"/>
      <c r="AV98" s="3"/>
      <c r="AW98" s="3"/>
      <c r="AX98" s="3"/>
      <c r="AY98" s="3"/>
      <c r="AZ98" s="3"/>
      <c r="BA98" s="3"/>
      <c r="BB98" s="3"/>
      <c r="BC98" s="72"/>
      <c r="BD98" s="3"/>
      <c r="BE98" s="3"/>
      <c r="BG98" s="20">
        <f t="shared" si="0"/>
        <v>0</v>
      </c>
      <c r="BH98" s="20">
        <f t="shared" si="1"/>
        <v>0</v>
      </c>
    </row>
    <row r="99" spans="1:60" x14ac:dyDescent="0.2">
      <c r="A99" s="3" t="str">
        <f>IF('Service providers'!I101="Указать название точки 4", "", 'Service providers'!I101)</f>
        <v/>
      </c>
      <c r="B99" s="3"/>
      <c r="C99" s="3"/>
      <c r="D99" s="3"/>
      <c r="E99" s="3"/>
      <c r="F99" s="72"/>
      <c r="G99" s="3"/>
      <c r="H99" s="3"/>
      <c r="I99" s="3"/>
      <c r="J99" s="3"/>
      <c r="K99" s="3"/>
      <c r="L99" s="3"/>
      <c r="M99" s="72"/>
      <c r="N99" s="3"/>
      <c r="O99" s="3"/>
      <c r="P99" s="3"/>
      <c r="Q99" s="3"/>
      <c r="R99" s="3"/>
      <c r="S99" s="3"/>
      <c r="T99" s="72"/>
      <c r="U99" s="3"/>
      <c r="V99" s="3"/>
      <c r="W99" s="3"/>
      <c r="X99" s="3"/>
      <c r="Y99" s="3"/>
      <c r="Z99" s="3"/>
      <c r="AA99" s="72"/>
      <c r="AB99" s="3"/>
      <c r="AC99" s="3"/>
      <c r="AD99" s="3"/>
      <c r="AE99" s="3"/>
      <c r="AF99" s="3"/>
      <c r="AG99" s="3"/>
      <c r="AH99" s="72"/>
      <c r="AI99" s="3"/>
      <c r="AJ99" s="3"/>
      <c r="AK99" s="3"/>
      <c r="AL99" s="3"/>
      <c r="AM99" s="3"/>
      <c r="AN99" s="3"/>
      <c r="AO99" s="72"/>
      <c r="AP99" s="3"/>
      <c r="AQ99" s="3"/>
      <c r="AR99" s="3"/>
      <c r="AS99" s="3"/>
      <c r="AT99" s="72"/>
      <c r="AU99" s="72"/>
      <c r="AV99" s="3"/>
      <c r="AW99" s="3"/>
      <c r="AX99" s="3"/>
      <c r="AY99" s="3"/>
      <c r="AZ99" s="3"/>
      <c r="BA99" s="3"/>
      <c r="BB99" s="3"/>
      <c r="BC99" s="72"/>
      <c r="BD99" s="3"/>
      <c r="BE99" s="3"/>
      <c r="BG99" s="20">
        <f t="shared" si="0"/>
        <v>0</v>
      </c>
      <c r="BH99" s="20">
        <f t="shared" si="1"/>
        <v>0</v>
      </c>
    </row>
    <row r="100" spans="1:60" x14ac:dyDescent="0.2">
      <c r="A100" s="3" t="str">
        <f>IF('Service providers'!I102="Указать название точки 5", "", 'Service providers'!I102)</f>
        <v/>
      </c>
      <c r="B100" s="3"/>
      <c r="C100" s="3"/>
      <c r="D100" s="3"/>
      <c r="E100" s="3"/>
      <c r="F100" s="72"/>
      <c r="G100" s="3"/>
      <c r="H100" s="3"/>
      <c r="I100" s="3"/>
      <c r="J100" s="3"/>
      <c r="K100" s="3"/>
      <c r="L100" s="3"/>
      <c r="M100" s="72"/>
      <c r="N100" s="3"/>
      <c r="O100" s="3"/>
      <c r="P100" s="3"/>
      <c r="Q100" s="3"/>
      <c r="R100" s="3"/>
      <c r="S100" s="3"/>
      <c r="T100" s="72"/>
      <c r="U100" s="3"/>
      <c r="V100" s="3"/>
      <c r="W100" s="3"/>
      <c r="X100" s="3"/>
      <c r="Y100" s="3"/>
      <c r="Z100" s="3"/>
      <c r="AA100" s="72"/>
      <c r="AB100" s="3"/>
      <c r="AC100" s="3"/>
      <c r="AD100" s="3"/>
      <c r="AE100" s="3"/>
      <c r="AF100" s="3"/>
      <c r="AG100" s="3"/>
      <c r="AH100" s="72"/>
      <c r="AI100" s="3"/>
      <c r="AJ100" s="3"/>
      <c r="AK100" s="3"/>
      <c r="AL100" s="3"/>
      <c r="AM100" s="3"/>
      <c r="AN100" s="3"/>
      <c r="AO100" s="72"/>
      <c r="AP100" s="3"/>
      <c r="AQ100" s="3"/>
      <c r="AR100" s="3"/>
      <c r="AS100" s="3"/>
      <c r="AT100" s="72"/>
      <c r="AU100" s="72"/>
      <c r="AV100" s="3"/>
      <c r="AW100" s="3"/>
      <c r="AX100" s="3"/>
      <c r="AY100" s="3"/>
      <c r="AZ100" s="3"/>
      <c r="BA100" s="3"/>
      <c r="BB100" s="3"/>
      <c r="BC100" s="72"/>
      <c r="BD100" s="3"/>
      <c r="BE100" s="3"/>
      <c r="BG100" s="20">
        <f t="shared" si="0"/>
        <v>0</v>
      </c>
      <c r="BH100" s="20">
        <f t="shared" si="1"/>
        <v>0</v>
      </c>
    </row>
    <row r="101" spans="1:60" x14ac:dyDescent="0.2">
      <c r="A101" s="3" t="str">
        <f>IF('Service providers'!I103="Указать название точки 6", "", 'Service providers'!I103)</f>
        <v/>
      </c>
      <c r="B101" s="3"/>
      <c r="C101" s="3"/>
      <c r="D101" s="3"/>
      <c r="E101" s="3"/>
      <c r="F101" s="72"/>
      <c r="G101" s="3"/>
      <c r="H101" s="3"/>
      <c r="I101" s="3"/>
      <c r="J101" s="3"/>
      <c r="K101" s="3"/>
      <c r="L101" s="3"/>
      <c r="M101" s="72"/>
      <c r="N101" s="3"/>
      <c r="O101" s="3"/>
      <c r="P101" s="3"/>
      <c r="Q101" s="3"/>
      <c r="R101" s="3"/>
      <c r="S101" s="3"/>
      <c r="T101" s="72"/>
      <c r="U101" s="3"/>
      <c r="V101" s="3"/>
      <c r="W101" s="3"/>
      <c r="X101" s="3"/>
      <c r="Y101" s="3"/>
      <c r="Z101" s="3"/>
      <c r="AA101" s="72"/>
      <c r="AB101" s="3"/>
      <c r="AC101" s="3"/>
      <c r="AD101" s="3"/>
      <c r="AE101" s="3"/>
      <c r="AF101" s="3"/>
      <c r="AG101" s="3"/>
      <c r="AH101" s="72"/>
      <c r="AI101" s="3"/>
      <c r="AJ101" s="3"/>
      <c r="AK101" s="3"/>
      <c r="AL101" s="3"/>
      <c r="AM101" s="3"/>
      <c r="AN101" s="3"/>
      <c r="AO101" s="72"/>
      <c r="AP101" s="3"/>
      <c r="AQ101" s="3"/>
      <c r="AR101" s="3"/>
      <c r="AS101" s="3"/>
      <c r="AT101" s="72"/>
      <c r="AU101" s="72"/>
      <c r="AV101" s="3"/>
      <c r="AW101" s="3"/>
      <c r="AX101" s="3"/>
      <c r="AY101" s="3"/>
      <c r="AZ101" s="3"/>
      <c r="BA101" s="3"/>
      <c r="BB101" s="3"/>
      <c r="BC101" s="72"/>
      <c r="BD101" s="3"/>
      <c r="BE101" s="3"/>
      <c r="BG101" s="20">
        <f t="shared" si="0"/>
        <v>0</v>
      </c>
      <c r="BH101" s="20">
        <f t="shared" si="1"/>
        <v>0</v>
      </c>
    </row>
    <row r="102" spans="1:60" x14ac:dyDescent="0.2">
      <c r="A102" s="3" t="str">
        <f>IF('Service providers'!I104="Указать название точки 7", "", 'Service providers'!I104)</f>
        <v/>
      </c>
      <c r="B102" s="3"/>
      <c r="C102" s="3"/>
      <c r="D102" s="3"/>
      <c r="E102" s="3"/>
      <c r="F102" s="72"/>
      <c r="G102" s="3"/>
      <c r="H102" s="3"/>
      <c r="I102" s="3"/>
      <c r="J102" s="3"/>
      <c r="K102" s="3"/>
      <c r="L102" s="3"/>
      <c r="M102" s="72"/>
      <c r="N102" s="3"/>
      <c r="O102" s="3"/>
      <c r="P102" s="3"/>
      <c r="Q102" s="3"/>
      <c r="R102" s="3"/>
      <c r="S102" s="3"/>
      <c r="T102" s="72"/>
      <c r="U102" s="3"/>
      <c r="V102" s="3"/>
      <c r="W102" s="3"/>
      <c r="X102" s="3"/>
      <c r="Y102" s="3"/>
      <c r="Z102" s="3"/>
      <c r="AA102" s="72"/>
      <c r="AB102" s="3"/>
      <c r="AC102" s="3"/>
      <c r="AD102" s="3"/>
      <c r="AE102" s="3"/>
      <c r="AF102" s="3"/>
      <c r="AG102" s="3"/>
      <c r="AH102" s="72"/>
      <c r="AI102" s="3"/>
      <c r="AJ102" s="3"/>
      <c r="AK102" s="3"/>
      <c r="AL102" s="3"/>
      <c r="AM102" s="3"/>
      <c r="AN102" s="3"/>
      <c r="AO102" s="72"/>
      <c r="AP102" s="3"/>
      <c r="AQ102" s="3"/>
      <c r="AR102" s="3"/>
      <c r="AS102" s="3"/>
      <c r="AT102" s="72"/>
      <c r="AU102" s="72"/>
      <c r="AV102" s="3"/>
      <c r="AW102" s="3"/>
      <c r="AX102" s="3"/>
      <c r="AY102" s="3"/>
      <c r="AZ102" s="3"/>
      <c r="BA102" s="3"/>
      <c r="BB102" s="3"/>
      <c r="BC102" s="72"/>
      <c r="BD102" s="3"/>
      <c r="BE102" s="3"/>
      <c r="BG102" s="20">
        <f t="shared" si="0"/>
        <v>0</v>
      </c>
      <c r="BH102" s="20">
        <f t="shared" si="1"/>
        <v>0</v>
      </c>
    </row>
    <row r="103" spans="1:60" x14ac:dyDescent="0.2">
      <c r="A103" s="3" t="str">
        <f>IF('Service providers'!I105="Указать название точки 8", "", 'Service providers'!I105)</f>
        <v/>
      </c>
      <c r="B103" s="3"/>
      <c r="C103" s="3"/>
      <c r="D103" s="3"/>
      <c r="E103" s="3"/>
      <c r="F103" s="72"/>
      <c r="G103" s="3"/>
      <c r="H103" s="3"/>
      <c r="I103" s="3"/>
      <c r="J103" s="3"/>
      <c r="K103" s="3"/>
      <c r="L103" s="3"/>
      <c r="M103" s="72"/>
      <c r="N103" s="3"/>
      <c r="O103" s="3"/>
      <c r="P103" s="3"/>
      <c r="Q103" s="3"/>
      <c r="R103" s="3"/>
      <c r="S103" s="3"/>
      <c r="T103" s="72"/>
      <c r="U103" s="3"/>
      <c r="V103" s="3"/>
      <c r="W103" s="3"/>
      <c r="X103" s="3"/>
      <c r="Y103" s="3"/>
      <c r="Z103" s="3"/>
      <c r="AA103" s="72"/>
      <c r="AB103" s="3"/>
      <c r="AC103" s="3"/>
      <c r="AD103" s="3"/>
      <c r="AE103" s="3"/>
      <c r="AF103" s="3"/>
      <c r="AG103" s="3"/>
      <c r="AH103" s="72"/>
      <c r="AI103" s="3"/>
      <c r="AJ103" s="3"/>
      <c r="AK103" s="3"/>
      <c r="AL103" s="3"/>
      <c r="AM103" s="3"/>
      <c r="AN103" s="3"/>
      <c r="AO103" s="72"/>
      <c r="AP103" s="3"/>
      <c r="AQ103" s="3"/>
      <c r="AR103" s="3"/>
      <c r="AS103" s="3"/>
      <c r="AT103" s="72"/>
      <c r="AU103" s="72"/>
      <c r="AV103" s="3"/>
      <c r="AW103" s="3"/>
      <c r="AX103" s="3"/>
      <c r="AY103" s="3"/>
      <c r="AZ103" s="3"/>
      <c r="BA103" s="3"/>
      <c r="BB103" s="3"/>
      <c r="BC103" s="72"/>
      <c r="BD103" s="3"/>
      <c r="BE103" s="3"/>
      <c r="BG103" s="20">
        <f t="shared" si="0"/>
        <v>0</v>
      </c>
      <c r="BH103" s="20">
        <f t="shared" si="1"/>
        <v>0</v>
      </c>
    </row>
    <row r="104" spans="1:60" x14ac:dyDescent="0.2">
      <c r="A104" s="3" t="str">
        <f>IF('Service providers'!I106="Указать название точки 9", "", 'Service providers'!I106)</f>
        <v/>
      </c>
      <c r="B104" s="3"/>
      <c r="C104" s="3"/>
      <c r="D104" s="3"/>
      <c r="E104" s="3"/>
      <c r="F104" s="72"/>
      <c r="G104" s="3"/>
      <c r="H104" s="3"/>
      <c r="I104" s="3"/>
      <c r="J104" s="3"/>
      <c r="K104" s="3"/>
      <c r="L104" s="3"/>
      <c r="M104" s="72"/>
      <c r="N104" s="3"/>
      <c r="O104" s="3"/>
      <c r="P104" s="3"/>
      <c r="Q104" s="3"/>
      <c r="R104" s="3"/>
      <c r="S104" s="3"/>
      <c r="T104" s="72"/>
      <c r="U104" s="3"/>
      <c r="V104" s="3"/>
      <c r="W104" s="3"/>
      <c r="X104" s="3"/>
      <c r="Y104" s="3"/>
      <c r="Z104" s="3"/>
      <c r="AA104" s="72"/>
      <c r="AB104" s="3"/>
      <c r="AC104" s="3"/>
      <c r="AD104" s="3"/>
      <c r="AE104" s="3"/>
      <c r="AF104" s="3"/>
      <c r="AG104" s="3"/>
      <c r="AH104" s="72"/>
      <c r="AI104" s="3"/>
      <c r="AJ104" s="3"/>
      <c r="AK104" s="3"/>
      <c r="AL104" s="3"/>
      <c r="AM104" s="3"/>
      <c r="AN104" s="3"/>
      <c r="AO104" s="72"/>
      <c r="AP104" s="3"/>
      <c r="AQ104" s="3"/>
      <c r="AR104" s="3"/>
      <c r="AS104" s="3"/>
      <c r="AT104" s="72"/>
      <c r="AU104" s="72"/>
      <c r="AV104" s="3"/>
      <c r="AW104" s="3"/>
      <c r="AX104" s="3"/>
      <c r="AY104" s="3"/>
      <c r="AZ104" s="3"/>
      <c r="BA104" s="3"/>
      <c r="BB104" s="3"/>
      <c r="BC104" s="72"/>
      <c r="BD104" s="3"/>
      <c r="BE104" s="3"/>
      <c r="BG104" s="20">
        <f t="shared" si="0"/>
        <v>0</v>
      </c>
      <c r="BH104" s="20">
        <f t="shared" si="1"/>
        <v>0</v>
      </c>
    </row>
    <row r="105" spans="1:60" x14ac:dyDescent="0.2">
      <c r="A105" s="3" t="str">
        <f>IF('Service providers'!I107="Указать название точки 10", "", 'Service providers'!I107)</f>
        <v/>
      </c>
      <c r="B105" s="3"/>
      <c r="C105" s="3"/>
      <c r="D105" s="3"/>
      <c r="E105" s="3"/>
      <c r="F105" s="72"/>
      <c r="G105" s="3"/>
      <c r="H105" s="3"/>
      <c r="I105" s="3"/>
      <c r="J105" s="3"/>
      <c r="K105" s="3"/>
      <c r="L105" s="3"/>
      <c r="M105" s="72"/>
      <c r="N105" s="3"/>
      <c r="O105" s="3"/>
      <c r="P105" s="3"/>
      <c r="Q105" s="3"/>
      <c r="R105" s="3"/>
      <c r="S105" s="3"/>
      <c r="T105" s="72"/>
      <c r="U105" s="3"/>
      <c r="V105" s="3"/>
      <c r="W105" s="3"/>
      <c r="X105" s="3"/>
      <c r="Y105" s="3"/>
      <c r="Z105" s="3"/>
      <c r="AA105" s="72"/>
      <c r="AB105" s="3"/>
      <c r="AC105" s="3"/>
      <c r="AD105" s="3"/>
      <c r="AE105" s="3"/>
      <c r="AF105" s="3"/>
      <c r="AG105" s="3"/>
      <c r="AH105" s="72"/>
      <c r="AI105" s="3"/>
      <c r="AJ105" s="3"/>
      <c r="AK105" s="3"/>
      <c r="AL105" s="3"/>
      <c r="AM105" s="3"/>
      <c r="AN105" s="3"/>
      <c r="AO105" s="72"/>
      <c r="AP105" s="3"/>
      <c r="AQ105" s="3"/>
      <c r="AR105" s="3"/>
      <c r="AS105" s="3"/>
      <c r="AT105" s="72"/>
      <c r="AU105" s="72"/>
      <c r="AV105" s="3"/>
      <c r="AW105" s="3"/>
      <c r="AX105" s="3"/>
      <c r="AY105" s="3"/>
      <c r="AZ105" s="3"/>
      <c r="BA105" s="3"/>
      <c r="BB105" s="3"/>
      <c r="BC105" s="72"/>
      <c r="BD105" s="3"/>
      <c r="BE105" s="3"/>
      <c r="BG105" s="20">
        <f t="shared" si="0"/>
        <v>0</v>
      </c>
      <c r="BH105" s="20">
        <f t="shared" si="1"/>
        <v>0</v>
      </c>
    </row>
    <row r="106" spans="1:60" x14ac:dyDescent="0.2">
      <c r="A106" s="3" t="str">
        <f>IF('Service providers'!I108="Указать название точки 11", "", 'Service providers'!I108)</f>
        <v/>
      </c>
      <c r="B106" s="3"/>
      <c r="C106" s="3"/>
      <c r="D106" s="3"/>
      <c r="E106" s="3"/>
      <c r="F106" s="72"/>
      <c r="G106" s="3"/>
      <c r="H106" s="3"/>
      <c r="I106" s="3"/>
      <c r="J106" s="3"/>
      <c r="K106" s="3"/>
      <c r="L106" s="3"/>
      <c r="M106" s="72"/>
      <c r="N106" s="3"/>
      <c r="O106" s="3"/>
      <c r="P106" s="3"/>
      <c r="Q106" s="3"/>
      <c r="R106" s="3"/>
      <c r="S106" s="3"/>
      <c r="T106" s="72"/>
      <c r="U106" s="3"/>
      <c r="V106" s="3"/>
      <c r="W106" s="3"/>
      <c r="X106" s="3"/>
      <c r="Y106" s="3"/>
      <c r="Z106" s="3"/>
      <c r="AA106" s="72"/>
      <c r="AB106" s="3"/>
      <c r="AC106" s="3"/>
      <c r="AD106" s="3"/>
      <c r="AE106" s="3"/>
      <c r="AF106" s="3"/>
      <c r="AG106" s="3"/>
      <c r="AH106" s="72"/>
      <c r="AI106" s="3"/>
      <c r="AJ106" s="3"/>
      <c r="AK106" s="3"/>
      <c r="AL106" s="3"/>
      <c r="AM106" s="3"/>
      <c r="AN106" s="3"/>
      <c r="AO106" s="72"/>
      <c r="AP106" s="3"/>
      <c r="AQ106" s="3"/>
      <c r="AR106" s="3"/>
      <c r="AS106" s="3"/>
      <c r="AT106" s="72"/>
      <c r="AU106" s="72"/>
      <c r="AV106" s="3"/>
      <c r="AW106" s="3"/>
      <c r="AX106" s="3"/>
      <c r="AY106" s="3"/>
      <c r="AZ106" s="3"/>
      <c r="BA106" s="3"/>
      <c r="BB106" s="3"/>
      <c r="BC106" s="72"/>
      <c r="BD106" s="3"/>
      <c r="BE106" s="3"/>
      <c r="BG106" s="20">
        <f t="shared" si="0"/>
        <v>0</v>
      </c>
      <c r="BH106" s="20">
        <f t="shared" si="1"/>
        <v>0</v>
      </c>
    </row>
    <row r="107" spans="1:60" x14ac:dyDescent="0.2">
      <c r="A107" s="3" t="str">
        <f>IF('Service providers'!I109="Указать название точки 12", "", 'Service providers'!I109)</f>
        <v/>
      </c>
      <c r="B107" s="3"/>
      <c r="C107" s="3"/>
      <c r="D107" s="3"/>
      <c r="E107" s="3"/>
      <c r="F107" s="72"/>
      <c r="G107" s="3"/>
      <c r="H107" s="3"/>
      <c r="I107" s="3"/>
      <c r="J107" s="3"/>
      <c r="K107" s="3"/>
      <c r="L107" s="3"/>
      <c r="M107" s="72"/>
      <c r="N107" s="3"/>
      <c r="O107" s="3"/>
      <c r="P107" s="3"/>
      <c r="Q107" s="3"/>
      <c r="R107" s="3"/>
      <c r="S107" s="3"/>
      <c r="T107" s="72"/>
      <c r="U107" s="3"/>
      <c r="V107" s="3"/>
      <c r="W107" s="3"/>
      <c r="X107" s="3"/>
      <c r="Y107" s="3"/>
      <c r="Z107" s="3"/>
      <c r="AA107" s="72"/>
      <c r="AB107" s="3"/>
      <c r="AC107" s="3"/>
      <c r="AD107" s="3"/>
      <c r="AE107" s="3"/>
      <c r="AF107" s="3"/>
      <c r="AG107" s="3"/>
      <c r="AH107" s="72"/>
      <c r="AI107" s="3"/>
      <c r="AJ107" s="3"/>
      <c r="AK107" s="3"/>
      <c r="AL107" s="3"/>
      <c r="AM107" s="3"/>
      <c r="AN107" s="3"/>
      <c r="AO107" s="72"/>
      <c r="AP107" s="3"/>
      <c r="AQ107" s="3"/>
      <c r="AR107" s="3"/>
      <c r="AS107" s="3"/>
      <c r="AT107" s="72"/>
      <c r="AU107" s="72"/>
      <c r="AV107" s="3"/>
      <c r="AW107" s="3"/>
      <c r="AX107" s="3"/>
      <c r="AY107" s="3"/>
      <c r="AZ107" s="3"/>
      <c r="BA107" s="3"/>
      <c r="BB107" s="3"/>
      <c r="BC107" s="72"/>
      <c r="BD107" s="3"/>
      <c r="BE107" s="3"/>
      <c r="BG107" s="20">
        <f t="shared" si="0"/>
        <v>0</v>
      </c>
      <c r="BH107" s="20">
        <f t="shared" si="1"/>
        <v>0</v>
      </c>
    </row>
    <row r="108" spans="1:60" x14ac:dyDescent="0.2">
      <c r="A108" s="3" t="str">
        <f>IF('Service providers'!I110="Указать название точки 13", "", 'Service providers'!I110)</f>
        <v/>
      </c>
      <c r="B108" s="3"/>
      <c r="C108" s="3"/>
      <c r="D108" s="3"/>
      <c r="E108" s="3"/>
      <c r="F108" s="72"/>
      <c r="G108" s="3"/>
      <c r="H108" s="3"/>
      <c r="I108" s="3"/>
      <c r="J108" s="3"/>
      <c r="K108" s="3"/>
      <c r="L108" s="3"/>
      <c r="M108" s="72"/>
      <c r="N108" s="3"/>
      <c r="O108" s="3"/>
      <c r="P108" s="3"/>
      <c r="Q108" s="3"/>
      <c r="R108" s="3"/>
      <c r="S108" s="3"/>
      <c r="T108" s="72"/>
      <c r="U108" s="3"/>
      <c r="V108" s="3"/>
      <c r="W108" s="3"/>
      <c r="X108" s="3"/>
      <c r="Y108" s="3"/>
      <c r="Z108" s="3"/>
      <c r="AA108" s="72"/>
      <c r="AB108" s="3"/>
      <c r="AC108" s="3"/>
      <c r="AD108" s="3"/>
      <c r="AE108" s="3"/>
      <c r="AF108" s="3"/>
      <c r="AG108" s="3"/>
      <c r="AH108" s="72"/>
      <c r="AI108" s="3"/>
      <c r="AJ108" s="3"/>
      <c r="AK108" s="3"/>
      <c r="AL108" s="3"/>
      <c r="AM108" s="3"/>
      <c r="AN108" s="3"/>
      <c r="AO108" s="72"/>
      <c r="AP108" s="3"/>
      <c r="AQ108" s="3"/>
      <c r="AR108" s="3"/>
      <c r="AS108" s="3"/>
      <c r="AT108" s="72"/>
      <c r="AU108" s="72"/>
      <c r="AV108" s="3"/>
      <c r="AW108" s="3"/>
      <c r="AX108" s="3"/>
      <c r="AY108" s="3"/>
      <c r="AZ108" s="3"/>
      <c r="BA108" s="3"/>
      <c r="BB108" s="3"/>
      <c r="BC108" s="72"/>
      <c r="BD108" s="3"/>
      <c r="BE108" s="3"/>
      <c r="BG108" s="20">
        <f t="shared" si="0"/>
        <v>0</v>
      </c>
      <c r="BH108" s="20">
        <f t="shared" si="1"/>
        <v>0</v>
      </c>
    </row>
    <row r="109" spans="1:60" x14ac:dyDescent="0.2">
      <c r="A109" s="3" t="str">
        <f>IF('Service providers'!I111="Указать название точки 14", "", 'Service providers'!I111)</f>
        <v/>
      </c>
      <c r="B109" s="3"/>
      <c r="C109" s="3"/>
      <c r="D109" s="3"/>
      <c r="E109" s="3"/>
      <c r="F109" s="72"/>
      <c r="G109" s="3"/>
      <c r="H109" s="3"/>
      <c r="I109" s="3"/>
      <c r="J109" s="3"/>
      <c r="K109" s="3"/>
      <c r="L109" s="3"/>
      <c r="M109" s="72"/>
      <c r="N109" s="3"/>
      <c r="O109" s="3"/>
      <c r="P109" s="3"/>
      <c r="Q109" s="3"/>
      <c r="R109" s="3"/>
      <c r="S109" s="3"/>
      <c r="T109" s="72"/>
      <c r="U109" s="3"/>
      <c r="V109" s="3"/>
      <c r="W109" s="3"/>
      <c r="X109" s="3"/>
      <c r="Y109" s="3"/>
      <c r="Z109" s="3"/>
      <c r="AA109" s="72"/>
      <c r="AB109" s="3"/>
      <c r="AC109" s="3"/>
      <c r="AD109" s="3"/>
      <c r="AE109" s="3"/>
      <c r="AF109" s="3"/>
      <c r="AG109" s="3"/>
      <c r="AH109" s="72"/>
      <c r="AI109" s="3"/>
      <c r="AJ109" s="3"/>
      <c r="AK109" s="3"/>
      <c r="AL109" s="3"/>
      <c r="AM109" s="3"/>
      <c r="AN109" s="3"/>
      <c r="AO109" s="72"/>
      <c r="AP109" s="3"/>
      <c r="AQ109" s="3"/>
      <c r="AR109" s="3"/>
      <c r="AS109" s="3"/>
      <c r="AT109" s="72"/>
      <c r="AU109" s="72"/>
      <c r="AV109" s="3"/>
      <c r="AW109" s="3"/>
      <c r="AX109" s="3"/>
      <c r="AY109" s="3"/>
      <c r="AZ109" s="3"/>
      <c r="BA109" s="3"/>
      <c r="BB109" s="3"/>
      <c r="BC109" s="72"/>
      <c r="BD109" s="3"/>
      <c r="BE109" s="3"/>
      <c r="BG109" s="20">
        <f t="shared" si="0"/>
        <v>0</v>
      </c>
      <c r="BH109" s="20">
        <f t="shared" si="1"/>
        <v>0</v>
      </c>
    </row>
    <row r="110" spans="1:60" x14ac:dyDescent="0.2">
      <c r="A110" s="3" t="str">
        <f>IF('Service providers'!I112="Указать название точки 15", "", 'Service providers'!I112)</f>
        <v/>
      </c>
      <c r="B110" s="3"/>
      <c r="C110" s="3"/>
      <c r="D110" s="3"/>
      <c r="E110" s="3"/>
      <c r="F110" s="72"/>
      <c r="G110" s="3"/>
      <c r="H110" s="3"/>
      <c r="I110" s="3"/>
      <c r="J110" s="3"/>
      <c r="K110" s="3"/>
      <c r="L110" s="3"/>
      <c r="M110" s="72"/>
      <c r="N110" s="3"/>
      <c r="O110" s="3"/>
      <c r="P110" s="3"/>
      <c r="Q110" s="3"/>
      <c r="R110" s="3"/>
      <c r="S110" s="3"/>
      <c r="T110" s="72"/>
      <c r="U110" s="3"/>
      <c r="V110" s="3"/>
      <c r="W110" s="3"/>
      <c r="X110" s="3"/>
      <c r="Y110" s="3"/>
      <c r="Z110" s="3"/>
      <c r="AA110" s="72"/>
      <c r="AB110" s="3"/>
      <c r="AC110" s="3"/>
      <c r="AD110" s="3"/>
      <c r="AE110" s="3"/>
      <c r="AF110" s="3"/>
      <c r="AG110" s="3"/>
      <c r="AH110" s="72"/>
      <c r="AI110" s="3"/>
      <c r="AJ110" s="3"/>
      <c r="AK110" s="3"/>
      <c r="AL110" s="3"/>
      <c r="AM110" s="3"/>
      <c r="AN110" s="3"/>
      <c r="AO110" s="72"/>
      <c r="AP110" s="3"/>
      <c r="AQ110" s="3"/>
      <c r="AR110" s="3"/>
      <c r="AS110" s="3"/>
      <c r="AT110" s="72"/>
      <c r="AU110" s="72"/>
      <c r="AV110" s="3"/>
      <c r="AW110" s="3"/>
      <c r="AX110" s="3"/>
      <c r="AY110" s="3"/>
      <c r="AZ110" s="3"/>
      <c r="BA110" s="3"/>
      <c r="BB110" s="3"/>
      <c r="BC110" s="72"/>
      <c r="BD110" s="3"/>
      <c r="BE110" s="3"/>
      <c r="BG110" s="20">
        <f t="shared" si="0"/>
        <v>0</v>
      </c>
      <c r="BH110" s="20">
        <f t="shared" si="1"/>
        <v>0</v>
      </c>
    </row>
    <row r="111" spans="1:60" x14ac:dyDescent="0.2">
      <c r="A111" s="3" t="str">
        <f>IF('Service providers'!I113="Указать название точки 16", "", 'Service providers'!I113)</f>
        <v/>
      </c>
      <c r="B111" s="3"/>
      <c r="C111" s="3"/>
      <c r="D111" s="3"/>
      <c r="E111" s="3"/>
      <c r="F111" s="72"/>
      <c r="G111" s="3"/>
      <c r="H111" s="3"/>
      <c r="I111" s="3"/>
      <c r="J111" s="3"/>
      <c r="K111" s="3"/>
      <c r="L111" s="3"/>
      <c r="M111" s="72"/>
      <c r="N111" s="3"/>
      <c r="O111" s="3"/>
      <c r="P111" s="3"/>
      <c r="Q111" s="3"/>
      <c r="R111" s="3"/>
      <c r="S111" s="3"/>
      <c r="T111" s="72"/>
      <c r="U111" s="3"/>
      <c r="V111" s="3"/>
      <c r="W111" s="3"/>
      <c r="X111" s="3"/>
      <c r="Y111" s="3"/>
      <c r="Z111" s="3"/>
      <c r="AA111" s="72"/>
      <c r="AB111" s="3"/>
      <c r="AC111" s="3"/>
      <c r="AD111" s="3"/>
      <c r="AE111" s="3"/>
      <c r="AF111" s="3"/>
      <c r="AG111" s="3"/>
      <c r="AH111" s="72"/>
      <c r="AI111" s="3"/>
      <c r="AJ111" s="3"/>
      <c r="AK111" s="3"/>
      <c r="AL111" s="3"/>
      <c r="AM111" s="3"/>
      <c r="AN111" s="3"/>
      <c r="AO111" s="72"/>
      <c r="AP111" s="3"/>
      <c r="AQ111" s="3"/>
      <c r="AR111" s="3"/>
      <c r="AS111" s="3"/>
      <c r="AT111" s="72"/>
      <c r="AU111" s="72"/>
      <c r="AV111" s="3"/>
      <c r="AW111" s="3"/>
      <c r="AX111" s="3"/>
      <c r="AY111" s="3"/>
      <c r="AZ111" s="3"/>
      <c r="BA111" s="3"/>
      <c r="BB111" s="3"/>
      <c r="BC111" s="72"/>
      <c r="BD111" s="3"/>
      <c r="BE111" s="3"/>
      <c r="BG111" s="20">
        <f t="shared" si="0"/>
        <v>0</v>
      </c>
      <c r="BH111" s="20">
        <f t="shared" si="1"/>
        <v>0</v>
      </c>
    </row>
    <row r="112" spans="1:60" x14ac:dyDescent="0.2">
      <c r="A112" s="3" t="str">
        <f>IF('Service providers'!I114="Указать название точки 17", "", 'Service providers'!I114)</f>
        <v/>
      </c>
      <c r="B112" s="3"/>
      <c r="C112" s="3"/>
      <c r="D112" s="3"/>
      <c r="E112" s="3"/>
      <c r="F112" s="72"/>
      <c r="G112" s="3"/>
      <c r="H112" s="3"/>
      <c r="I112" s="3"/>
      <c r="J112" s="3"/>
      <c r="K112" s="3"/>
      <c r="L112" s="3"/>
      <c r="M112" s="72"/>
      <c r="N112" s="3"/>
      <c r="O112" s="3"/>
      <c r="P112" s="3"/>
      <c r="Q112" s="3"/>
      <c r="R112" s="3"/>
      <c r="S112" s="3"/>
      <c r="T112" s="72"/>
      <c r="U112" s="3"/>
      <c r="V112" s="3"/>
      <c r="W112" s="3"/>
      <c r="X112" s="3"/>
      <c r="Y112" s="3"/>
      <c r="Z112" s="3"/>
      <c r="AA112" s="72"/>
      <c r="AB112" s="3"/>
      <c r="AC112" s="3"/>
      <c r="AD112" s="3"/>
      <c r="AE112" s="3"/>
      <c r="AF112" s="3"/>
      <c r="AG112" s="3"/>
      <c r="AH112" s="72"/>
      <c r="AI112" s="3"/>
      <c r="AJ112" s="3"/>
      <c r="AK112" s="3"/>
      <c r="AL112" s="3"/>
      <c r="AM112" s="3"/>
      <c r="AN112" s="3"/>
      <c r="AO112" s="72"/>
      <c r="AP112" s="3"/>
      <c r="AQ112" s="3"/>
      <c r="AR112" s="3"/>
      <c r="AS112" s="3"/>
      <c r="AT112" s="72"/>
      <c r="AU112" s="72"/>
      <c r="AV112" s="3"/>
      <c r="AW112" s="3"/>
      <c r="AX112" s="3"/>
      <c r="AY112" s="3"/>
      <c r="AZ112" s="3"/>
      <c r="BA112" s="3"/>
      <c r="BB112" s="3"/>
      <c r="BC112" s="72"/>
      <c r="BD112" s="3"/>
      <c r="BE112" s="3"/>
      <c r="BG112" s="20">
        <f t="shared" si="0"/>
        <v>0</v>
      </c>
      <c r="BH112" s="20">
        <f t="shared" si="1"/>
        <v>0</v>
      </c>
    </row>
    <row r="113" spans="1:60" x14ac:dyDescent="0.2">
      <c r="A113" s="3" t="str">
        <f>IF('Service providers'!I115="Указать название точки 18", "", 'Service providers'!I115)</f>
        <v/>
      </c>
      <c r="B113" s="3"/>
      <c r="C113" s="3"/>
      <c r="D113" s="3"/>
      <c r="E113" s="3"/>
      <c r="F113" s="72"/>
      <c r="G113" s="3"/>
      <c r="H113" s="3"/>
      <c r="I113" s="3"/>
      <c r="J113" s="3"/>
      <c r="K113" s="3"/>
      <c r="L113" s="3"/>
      <c r="M113" s="72"/>
      <c r="N113" s="3"/>
      <c r="O113" s="3"/>
      <c r="P113" s="3"/>
      <c r="Q113" s="3"/>
      <c r="R113" s="3"/>
      <c r="S113" s="3"/>
      <c r="T113" s="72"/>
      <c r="U113" s="3"/>
      <c r="V113" s="3"/>
      <c r="W113" s="3"/>
      <c r="X113" s="3"/>
      <c r="Y113" s="3"/>
      <c r="Z113" s="3"/>
      <c r="AA113" s="72"/>
      <c r="AB113" s="3"/>
      <c r="AC113" s="3"/>
      <c r="AD113" s="3"/>
      <c r="AE113" s="3"/>
      <c r="AF113" s="3"/>
      <c r="AG113" s="3"/>
      <c r="AH113" s="72"/>
      <c r="AI113" s="3"/>
      <c r="AJ113" s="3"/>
      <c r="AK113" s="3"/>
      <c r="AL113" s="3"/>
      <c r="AM113" s="3"/>
      <c r="AN113" s="3"/>
      <c r="AO113" s="72"/>
      <c r="AP113" s="3"/>
      <c r="AQ113" s="3"/>
      <c r="AR113" s="3"/>
      <c r="AS113" s="3"/>
      <c r="AT113" s="72"/>
      <c r="AU113" s="72"/>
      <c r="AV113" s="3"/>
      <c r="AW113" s="3"/>
      <c r="AX113" s="3"/>
      <c r="AY113" s="3"/>
      <c r="AZ113" s="3"/>
      <c r="BA113" s="3"/>
      <c r="BB113" s="3"/>
      <c r="BC113" s="72"/>
      <c r="BD113" s="3"/>
      <c r="BE113" s="3"/>
      <c r="BG113" s="20">
        <f t="shared" si="0"/>
        <v>0</v>
      </c>
      <c r="BH113" s="20">
        <f t="shared" si="1"/>
        <v>0</v>
      </c>
    </row>
    <row r="114" spans="1:60" x14ac:dyDescent="0.2">
      <c r="A114" s="3" t="str">
        <f>IF('Service providers'!I116="Указать название точки 19", "", 'Service providers'!I116)</f>
        <v/>
      </c>
      <c r="B114" s="3"/>
      <c r="C114" s="3"/>
      <c r="D114" s="3"/>
      <c r="E114" s="3"/>
      <c r="F114" s="72"/>
      <c r="G114" s="3"/>
      <c r="H114" s="3"/>
      <c r="I114" s="3"/>
      <c r="J114" s="3"/>
      <c r="K114" s="3"/>
      <c r="L114" s="3"/>
      <c r="M114" s="72"/>
      <c r="N114" s="3"/>
      <c r="O114" s="3"/>
      <c r="P114" s="3"/>
      <c r="Q114" s="3"/>
      <c r="R114" s="3"/>
      <c r="S114" s="3"/>
      <c r="T114" s="72"/>
      <c r="U114" s="3"/>
      <c r="V114" s="3"/>
      <c r="W114" s="3"/>
      <c r="X114" s="3"/>
      <c r="Y114" s="3"/>
      <c r="Z114" s="3"/>
      <c r="AA114" s="72"/>
      <c r="AB114" s="3"/>
      <c r="AC114" s="3"/>
      <c r="AD114" s="3"/>
      <c r="AE114" s="3"/>
      <c r="AF114" s="3"/>
      <c r="AG114" s="3"/>
      <c r="AH114" s="72"/>
      <c r="AI114" s="3"/>
      <c r="AJ114" s="3"/>
      <c r="AK114" s="3"/>
      <c r="AL114" s="3"/>
      <c r="AM114" s="3"/>
      <c r="AN114" s="3"/>
      <c r="AO114" s="72"/>
      <c r="AP114" s="3"/>
      <c r="AQ114" s="3"/>
      <c r="AR114" s="3"/>
      <c r="AS114" s="3"/>
      <c r="AT114" s="72"/>
      <c r="AU114" s="72"/>
      <c r="AV114" s="3"/>
      <c r="AW114" s="3"/>
      <c r="AX114" s="3"/>
      <c r="AY114" s="3"/>
      <c r="AZ114" s="3"/>
      <c r="BA114" s="3"/>
      <c r="BB114" s="3"/>
      <c r="BC114" s="72"/>
      <c r="BD114" s="3"/>
      <c r="BE114" s="3"/>
      <c r="BG114" s="20">
        <f t="shared" si="0"/>
        <v>0</v>
      </c>
      <c r="BH114" s="20">
        <f t="shared" si="1"/>
        <v>0</v>
      </c>
    </row>
    <row r="115" spans="1:60" x14ac:dyDescent="0.2">
      <c r="A115" s="3" t="str">
        <f>IF('Service providers'!I117="Указать название точки 20", "", 'Service providers'!I117)</f>
        <v/>
      </c>
      <c r="B115" s="3"/>
      <c r="C115" s="3"/>
      <c r="D115" s="3"/>
      <c r="E115" s="3"/>
      <c r="F115" s="72"/>
      <c r="G115" s="3"/>
      <c r="H115" s="3"/>
      <c r="I115" s="3"/>
      <c r="J115" s="3"/>
      <c r="K115" s="3"/>
      <c r="L115" s="3"/>
      <c r="M115" s="72"/>
      <c r="N115" s="3"/>
      <c r="O115" s="3"/>
      <c r="P115" s="3"/>
      <c r="Q115" s="3"/>
      <c r="R115" s="3"/>
      <c r="S115" s="3"/>
      <c r="T115" s="72"/>
      <c r="U115" s="3"/>
      <c r="V115" s="3"/>
      <c r="W115" s="3"/>
      <c r="X115" s="3"/>
      <c r="Y115" s="3"/>
      <c r="Z115" s="3"/>
      <c r="AA115" s="72"/>
      <c r="AB115" s="3"/>
      <c r="AC115" s="3"/>
      <c r="AD115" s="3"/>
      <c r="AE115" s="3"/>
      <c r="AF115" s="3"/>
      <c r="AG115" s="3"/>
      <c r="AH115" s="72"/>
      <c r="AI115" s="3"/>
      <c r="AJ115" s="3"/>
      <c r="AK115" s="3"/>
      <c r="AL115" s="3"/>
      <c r="AM115" s="3"/>
      <c r="AN115" s="3"/>
      <c r="AO115" s="72"/>
      <c r="AP115" s="3"/>
      <c r="AQ115" s="3"/>
      <c r="AR115" s="3"/>
      <c r="AS115" s="3"/>
      <c r="AT115" s="72"/>
      <c r="AU115" s="72"/>
      <c r="AV115" s="3"/>
      <c r="AW115" s="3"/>
      <c r="AX115" s="3"/>
      <c r="AY115" s="3"/>
      <c r="AZ115" s="3"/>
      <c r="BA115" s="3"/>
      <c r="BB115" s="3"/>
      <c r="BC115" s="72"/>
      <c r="BD115" s="3"/>
      <c r="BE115" s="3"/>
      <c r="BG115" s="20">
        <f t="shared" si="0"/>
        <v>0</v>
      </c>
      <c r="BH115" s="20">
        <f t="shared" si="1"/>
        <v>0</v>
      </c>
    </row>
    <row r="116" spans="1:60" ht="15" x14ac:dyDescent="0.25">
      <c r="A116" s="69" t="str">
        <f>IF('Service providers'!I118="Указать название", "", 'Service providers'!I118)</f>
        <v/>
      </c>
      <c r="B116" s="70"/>
      <c r="C116" s="70"/>
      <c r="D116" s="70"/>
      <c r="E116" s="70"/>
      <c r="F116" s="71"/>
      <c r="G116" s="70"/>
      <c r="H116" s="70"/>
      <c r="I116" s="70"/>
      <c r="J116" s="71"/>
      <c r="K116" s="70"/>
      <c r="L116" s="70"/>
      <c r="M116" s="70"/>
      <c r="N116" s="70"/>
      <c r="O116" s="71"/>
      <c r="P116" s="70"/>
      <c r="Q116" s="71"/>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G116" s="20">
        <f t="shared" si="0"/>
        <v>0</v>
      </c>
      <c r="BH116" s="20">
        <f t="shared" si="1"/>
        <v>0</v>
      </c>
    </row>
    <row r="117" spans="1:60" x14ac:dyDescent="0.2">
      <c r="A117" s="3" t="str">
        <f>IF('Service providers'!I119="Указать название точки 1", "", 'Service providers'!I119)</f>
        <v/>
      </c>
      <c r="B117" s="3"/>
      <c r="C117" s="3"/>
      <c r="D117" s="3"/>
      <c r="E117" s="3"/>
      <c r="F117" s="72"/>
      <c r="G117" s="3"/>
      <c r="H117" s="3"/>
      <c r="I117" s="3"/>
      <c r="J117" s="3"/>
      <c r="K117" s="3"/>
      <c r="L117" s="3"/>
      <c r="M117" s="72"/>
      <c r="N117" s="3"/>
      <c r="O117" s="3"/>
      <c r="P117" s="3"/>
      <c r="Q117" s="3"/>
      <c r="R117" s="3"/>
      <c r="S117" s="3"/>
      <c r="T117" s="72"/>
      <c r="U117" s="3"/>
      <c r="V117" s="3"/>
      <c r="W117" s="3"/>
      <c r="X117" s="3"/>
      <c r="Y117" s="3"/>
      <c r="Z117" s="3"/>
      <c r="AA117" s="72"/>
      <c r="AB117" s="3"/>
      <c r="AC117" s="3"/>
      <c r="AD117" s="3"/>
      <c r="AE117" s="3"/>
      <c r="AF117" s="3"/>
      <c r="AG117" s="3"/>
      <c r="AH117" s="72"/>
      <c r="AI117" s="3"/>
      <c r="AJ117" s="3"/>
      <c r="AK117" s="3"/>
      <c r="AL117" s="3"/>
      <c r="AM117" s="3"/>
      <c r="AN117" s="3"/>
      <c r="AO117" s="72"/>
      <c r="AP117" s="3"/>
      <c r="AQ117" s="3"/>
      <c r="AR117" s="3"/>
      <c r="AS117" s="3"/>
      <c r="AT117" s="72"/>
      <c r="AU117" s="72"/>
      <c r="AV117" s="3"/>
      <c r="AW117" s="3"/>
      <c r="AX117" s="3"/>
      <c r="AY117" s="3"/>
      <c r="AZ117" s="3"/>
      <c r="BA117" s="3"/>
      <c r="BB117" s="3"/>
      <c r="BC117" s="72"/>
      <c r="BD117" s="3"/>
      <c r="BE117" s="3"/>
      <c r="BG117" s="20">
        <f t="shared" si="0"/>
        <v>0</v>
      </c>
      <c r="BH117" s="20">
        <f t="shared" si="1"/>
        <v>0</v>
      </c>
    </row>
    <row r="118" spans="1:60" x14ac:dyDescent="0.2">
      <c r="A118" s="3" t="str">
        <f>IF('Service providers'!I120="Указать название точки 2", "", 'Service providers'!I120)</f>
        <v/>
      </c>
      <c r="B118" s="3"/>
      <c r="C118" s="3"/>
      <c r="D118" s="3"/>
      <c r="E118" s="3"/>
      <c r="F118" s="72"/>
      <c r="G118" s="3"/>
      <c r="H118" s="3"/>
      <c r="I118" s="3"/>
      <c r="J118" s="3"/>
      <c r="K118" s="3"/>
      <c r="L118" s="3"/>
      <c r="M118" s="72"/>
      <c r="N118" s="3"/>
      <c r="O118" s="3"/>
      <c r="P118" s="3"/>
      <c r="Q118" s="3"/>
      <c r="R118" s="3"/>
      <c r="S118" s="3"/>
      <c r="T118" s="72"/>
      <c r="U118" s="3"/>
      <c r="V118" s="3"/>
      <c r="W118" s="3"/>
      <c r="X118" s="3"/>
      <c r="Y118" s="3"/>
      <c r="Z118" s="3"/>
      <c r="AA118" s="72"/>
      <c r="AB118" s="3"/>
      <c r="AC118" s="3"/>
      <c r="AD118" s="3"/>
      <c r="AE118" s="3"/>
      <c r="AF118" s="3"/>
      <c r="AG118" s="3"/>
      <c r="AH118" s="72"/>
      <c r="AI118" s="3"/>
      <c r="AJ118" s="3"/>
      <c r="AK118" s="3"/>
      <c r="AL118" s="3"/>
      <c r="AM118" s="3"/>
      <c r="AN118" s="3"/>
      <c r="AO118" s="72"/>
      <c r="AP118" s="3"/>
      <c r="AQ118" s="3"/>
      <c r="AR118" s="3"/>
      <c r="AS118" s="3"/>
      <c r="AT118" s="72"/>
      <c r="AU118" s="72"/>
      <c r="AV118" s="3"/>
      <c r="AW118" s="3"/>
      <c r="AX118" s="3"/>
      <c r="AY118" s="3"/>
      <c r="AZ118" s="3"/>
      <c r="BA118" s="3"/>
      <c r="BB118" s="3"/>
      <c r="BC118" s="72"/>
      <c r="BD118" s="3"/>
      <c r="BE118" s="3"/>
      <c r="BG118" s="20">
        <f t="shared" si="0"/>
        <v>0</v>
      </c>
      <c r="BH118" s="20">
        <f t="shared" si="1"/>
        <v>0</v>
      </c>
    </row>
    <row r="119" spans="1:60" x14ac:dyDescent="0.2">
      <c r="A119" s="3" t="str">
        <f>IF('Service providers'!I121="Указать название точки 3", "", 'Service providers'!I121)</f>
        <v/>
      </c>
      <c r="B119" s="3"/>
      <c r="C119" s="3"/>
      <c r="D119" s="3"/>
      <c r="E119" s="3"/>
      <c r="F119" s="72"/>
      <c r="G119" s="3"/>
      <c r="H119" s="3"/>
      <c r="I119" s="3"/>
      <c r="J119" s="3"/>
      <c r="K119" s="3"/>
      <c r="L119" s="3"/>
      <c r="M119" s="72"/>
      <c r="N119" s="3"/>
      <c r="O119" s="3"/>
      <c r="P119" s="3"/>
      <c r="Q119" s="3"/>
      <c r="R119" s="3"/>
      <c r="S119" s="3"/>
      <c r="T119" s="72"/>
      <c r="U119" s="3"/>
      <c r="V119" s="3"/>
      <c r="W119" s="3"/>
      <c r="X119" s="3"/>
      <c r="Y119" s="3"/>
      <c r="Z119" s="3"/>
      <c r="AA119" s="72"/>
      <c r="AB119" s="3"/>
      <c r="AC119" s="3"/>
      <c r="AD119" s="3"/>
      <c r="AE119" s="3"/>
      <c r="AF119" s="3"/>
      <c r="AG119" s="3"/>
      <c r="AH119" s="72"/>
      <c r="AI119" s="3"/>
      <c r="AJ119" s="3"/>
      <c r="AK119" s="3"/>
      <c r="AL119" s="3"/>
      <c r="AM119" s="3"/>
      <c r="AN119" s="3"/>
      <c r="AO119" s="72"/>
      <c r="AP119" s="3"/>
      <c r="AQ119" s="3"/>
      <c r="AR119" s="3"/>
      <c r="AS119" s="3"/>
      <c r="AT119" s="72"/>
      <c r="AU119" s="72"/>
      <c r="AV119" s="3"/>
      <c r="AW119" s="3"/>
      <c r="AX119" s="3"/>
      <c r="AY119" s="3"/>
      <c r="AZ119" s="3"/>
      <c r="BA119" s="3"/>
      <c r="BB119" s="3"/>
      <c r="BC119" s="72"/>
      <c r="BD119" s="3"/>
      <c r="BE119" s="3"/>
      <c r="BG119" s="20">
        <f t="shared" ref="BG119:BG157" si="6">G119+N119+U119+AB119+AI119+AP119+AW119+BD119</f>
        <v>0</v>
      </c>
      <c r="BH119" s="20">
        <f t="shared" ref="BH119:BH157" si="7">H119+O119+V119+AC119+AJ119+AQ119+AX119+BE119</f>
        <v>0</v>
      </c>
    </row>
    <row r="120" spans="1:60" x14ac:dyDescent="0.2">
      <c r="A120" s="3" t="str">
        <f>IF('Service providers'!I122="Указать название точки 4", "", 'Service providers'!I122)</f>
        <v/>
      </c>
      <c r="B120" s="3"/>
      <c r="C120" s="3"/>
      <c r="D120" s="3"/>
      <c r="E120" s="3"/>
      <c r="F120" s="72"/>
      <c r="G120" s="3"/>
      <c r="H120" s="3"/>
      <c r="I120" s="3"/>
      <c r="J120" s="3"/>
      <c r="K120" s="3"/>
      <c r="L120" s="3"/>
      <c r="M120" s="72"/>
      <c r="N120" s="3"/>
      <c r="O120" s="3"/>
      <c r="P120" s="3"/>
      <c r="Q120" s="3"/>
      <c r="R120" s="3"/>
      <c r="S120" s="3"/>
      <c r="T120" s="72"/>
      <c r="U120" s="3"/>
      <c r="V120" s="3"/>
      <c r="W120" s="3"/>
      <c r="X120" s="3"/>
      <c r="Y120" s="3"/>
      <c r="Z120" s="3"/>
      <c r="AA120" s="72"/>
      <c r="AB120" s="3"/>
      <c r="AC120" s="3"/>
      <c r="AD120" s="3"/>
      <c r="AE120" s="3"/>
      <c r="AF120" s="3"/>
      <c r="AG120" s="3"/>
      <c r="AH120" s="72"/>
      <c r="AI120" s="3"/>
      <c r="AJ120" s="3"/>
      <c r="AK120" s="3"/>
      <c r="AL120" s="3"/>
      <c r="AM120" s="3"/>
      <c r="AN120" s="3"/>
      <c r="AO120" s="72"/>
      <c r="AP120" s="3"/>
      <c r="AQ120" s="3"/>
      <c r="AR120" s="3"/>
      <c r="AS120" s="3"/>
      <c r="AT120" s="72"/>
      <c r="AU120" s="72"/>
      <c r="AV120" s="3"/>
      <c r="AW120" s="3"/>
      <c r="AX120" s="3"/>
      <c r="AY120" s="3"/>
      <c r="AZ120" s="3"/>
      <c r="BA120" s="3"/>
      <c r="BB120" s="3"/>
      <c r="BC120" s="72"/>
      <c r="BD120" s="3"/>
      <c r="BE120" s="3"/>
      <c r="BG120" s="20">
        <f t="shared" si="6"/>
        <v>0</v>
      </c>
      <c r="BH120" s="20">
        <f t="shared" si="7"/>
        <v>0</v>
      </c>
    </row>
    <row r="121" spans="1:60" x14ac:dyDescent="0.2">
      <c r="A121" s="3" t="str">
        <f>IF('Service providers'!I123="Указать название точки 5", "", 'Service providers'!I123)</f>
        <v/>
      </c>
      <c r="B121" s="3"/>
      <c r="C121" s="3"/>
      <c r="D121" s="3"/>
      <c r="E121" s="3"/>
      <c r="F121" s="72"/>
      <c r="G121" s="3"/>
      <c r="H121" s="3"/>
      <c r="I121" s="3"/>
      <c r="J121" s="3"/>
      <c r="K121" s="3"/>
      <c r="L121" s="3"/>
      <c r="M121" s="72"/>
      <c r="N121" s="3"/>
      <c r="O121" s="3"/>
      <c r="P121" s="3"/>
      <c r="Q121" s="3"/>
      <c r="R121" s="3"/>
      <c r="S121" s="3"/>
      <c r="T121" s="72"/>
      <c r="U121" s="3"/>
      <c r="V121" s="3"/>
      <c r="W121" s="3"/>
      <c r="X121" s="3"/>
      <c r="Y121" s="3"/>
      <c r="Z121" s="3"/>
      <c r="AA121" s="72"/>
      <c r="AB121" s="3"/>
      <c r="AC121" s="3"/>
      <c r="AD121" s="3"/>
      <c r="AE121" s="3"/>
      <c r="AF121" s="3"/>
      <c r="AG121" s="3"/>
      <c r="AH121" s="72"/>
      <c r="AI121" s="3"/>
      <c r="AJ121" s="3"/>
      <c r="AK121" s="3"/>
      <c r="AL121" s="3"/>
      <c r="AM121" s="3"/>
      <c r="AN121" s="3"/>
      <c r="AO121" s="72"/>
      <c r="AP121" s="3"/>
      <c r="AQ121" s="3"/>
      <c r="AR121" s="3"/>
      <c r="AS121" s="3"/>
      <c r="AT121" s="72"/>
      <c r="AU121" s="72"/>
      <c r="AV121" s="3"/>
      <c r="AW121" s="3"/>
      <c r="AX121" s="3"/>
      <c r="AY121" s="3"/>
      <c r="AZ121" s="3"/>
      <c r="BA121" s="3"/>
      <c r="BB121" s="3"/>
      <c r="BC121" s="72"/>
      <c r="BD121" s="3"/>
      <c r="BE121" s="3"/>
      <c r="BG121" s="20">
        <f t="shared" si="6"/>
        <v>0</v>
      </c>
      <c r="BH121" s="20">
        <f t="shared" si="7"/>
        <v>0</v>
      </c>
    </row>
    <row r="122" spans="1:60" x14ac:dyDescent="0.2">
      <c r="A122" s="3" t="str">
        <f>IF('Service providers'!I124="Указать название точки 6", "", 'Service providers'!I124)</f>
        <v/>
      </c>
      <c r="B122" s="3"/>
      <c r="C122" s="3"/>
      <c r="D122" s="3"/>
      <c r="E122" s="3"/>
      <c r="F122" s="72"/>
      <c r="G122" s="3"/>
      <c r="H122" s="3"/>
      <c r="I122" s="3"/>
      <c r="J122" s="3"/>
      <c r="K122" s="3"/>
      <c r="L122" s="3"/>
      <c r="M122" s="72"/>
      <c r="N122" s="3"/>
      <c r="O122" s="3"/>
      <c r="P122" s="3"/>
      <c r="Q122" s="3"/>
      <c r="R122" s="3"/>
      <c r="S122" s="3"/>
      <c r="T122" s="72"/>
      <c r="U122" s="3"/>
      <c r="V122" s="3"/>
      <c r="W122" s="3"/>
      <c r="X122" s="3"/>
      <c r="Y122" s="3"/>
      <c r="Z122" s="3"/>
      <c r="AA122" s="72"/>
      <c r="AB122" s="3"/>
      <c r="AC122" s="3"/>
      <c r="AD122" s="3"/>
      <c r="AE122" s="3"/>
      <c r="AF122" s="3"/>
      <c r="AG122" s="3"/>
      <c r="AH122" s="72"/>
      <c r="AI122" s="3"/>
      <c r="AJ122" s="3"/>
      <c r="AK122" s="3"/>
      <c r="AL122" s="3"/>
      <c r="AM122" s="3"/>
      <c r="AN122" s="3"/>
      <c r="AO122" s="72"/>
      <c r="AP122" s="3"/>
      <c r="AQ122" s="3"/>
      <c r="AR122" s="3"/>
      <c r="AS122" s="3"/>
      <c r="AT122" s="72"/>
      <c r="AU122" s="72"/>
      <c r="AV122" s="3"/>
      <c r="AW122" s="3"/>
      <c r="AX122" s="3"/>
      <c r="AY122" s="3"/>
      <c r="AZ122" s="3"/>
      <c r="BA122" s="3"/>
      <c r="BB122" s="3"/>
      <c r="BC122" s="72"/>
      <c r="BD122" s="3"/>
      <c r="BE122" s="3"/>
      <c r="BG122" s="20">
        <f t="shared" si="6"/>
        <v>0</v>
      </c>
      <c r="BH122" s="20">
        <f t="shared" si="7"/>
        <v>0</v>
      </c>
    </row>
    <row r="123" spans="1:60" x14ac:dyDescent="0.2">
      <c r="A123" s="3" t="str">
        <f>IF('Service providers'!I125="Указать название точки 7", "", 'Service providers'!I125)</f>
        <v/>
      </c>
      <c r="B123" s="3"/>
      <c r="C123" s="3"/>
      <c r="D123" s="3"/>
      <c r="E123" s="3"/>
      <c r="F123" s="72"/>
      <c r="G123" s="3"/>
      <c r="H123" s="3"/>
      <c r="I123" s="3"/>
      <c r="J123" s="3"/>
      <c r="K123" s="3"/>
      <c r="L123" s="3"/>
      <c r="M123" s="72"/>
      <c r="N123" s="3"/>
      <c r="O123" s="3"/>
      <c r="P123" s="3"/>
      <c r="Q123" s="3"/>
      <c r="R123" s="3"/>
      <c r="S123" s="3"/>
      <c r="T123" s="72"/>
      <c r="U123" s="3"/>
      <c r="V123" s="3"/>
      <c r="W123" s="3"/>
      <c r="X123" s="3"/>
      <c r="Y123" s="3"/>
      <c r="Z123" s="3"/>
      <c r="AA123" s="72"/>
      <c r="AB123" s="3"/>
      <c r="AC123" s="3"/>
      <c r="AD123" s="3"/>
      <c r="AE123" s="3"/>
      <c r="AF123" s="3"/>
      <c r="AG123" s="3"/>
      <c r="AH123" s="72"/>
      <c r="AI123" s="3"/>
      <c r="AJ123" s="3"/>
      <c r="AK123" s="3"/>
      <c r="AL123" s="3"/>
      <c r="AM123" s="3"/>
      <c r="AN123" s="3"/>
      <c r="AO123" s="72"/>
      <c r="AP123" s="3"/>
      <c r="AQ123" s="3"/>
      <c r="AR123" s="3"/>
      <c r="AS123" s="3"/>
      <c r="AT123" s="72"/>
      <c r="AU123" s="72"/>
      <c r="AV123" s="3"/>
      <c r="AW123" s="3"/>
      <c r="AX123" s="3"/>
      <c r="AY123" s="3"/>
      <c r="AZ123" s="3"/>
      <c r="BA123" s="3"/>
      <c r="BB123" s="3"/>
      <c r="BC123" s="72"/>
      <c r="BD123" s="3"/>
      <c r="BE123" s="3"/>
      <c r="BG123" s="20">
        <f t="shared" si="6"/>
        <v>0</v>
      </c>
      <c r="BH123" s="20">
        <f t="shared" si="7"/>
        <v>0</v>
      </c>
    </row>
    <row r="124" spans="1:60" x14ac:dyDescent="0.2">
      <c r="A124" s="3" t="str">
        <f>IF('Service providers'!I126="Указать название точки 8", "", 'Service providers'!I126)</f>
        <v/>
      </c>
      <c r="B124" s="3"/>
      <c r="C124" s="3"/>
      <c r="D124" s="3"/>
      <c r="E124" s="3"/>
      <c r="F124" s="72"/>
      <c r="G124" s="3"/>
      <c r="H124" s="3"/>
      <c r="I124" s="3"/>
      <c r="J124" s="3"/>
      <c r="K124" s="3"/>
      <c r="L124" s="3"/>
      <c r="M124" s="72"/>
      <c r="N124" s="3"/>
      <c r="O124" s="3"/>
      <c r="P124" s="3"/>
      <c r="Q124" s="3"/>
      <c r="R124" s="3"/>
      <c r="S124" s="3"/>
      <c r="T124" s="72"/>
      <c r="U124" s="3"/>
      <c r="V124" s="3"/>
      <c r="W124" s="3"/>
      <c r="X124" s="3"/>
      <c r="Y124" s="3"/>
      <c r="Z124" s="3"/>
      <c r="AA124" s="72"/>
      <c r="AB124" s="3"/>
      <c r="AC124" s="3"/>
      <c r="AD124" s="3"/>
      <c r="AE124" s="3"/>
      <c r="AF124" s="3"/>
      <c r="AG124" s="3"/>
      <c r="AH124" s="72"/>
      <c r="AI124" s="3"/>
      <c r="AJ124" s="3"/>
      <c r="AK124" s="3"/>
      <c r="AL124" s="3"/>
      <c r="AM124" s="3"/>
      <c r="AN124" s="3"/>
      <c r="AO124" s="72"/>
      <c r="AP124" s="3"/>
      <c r="AQ124" s="3"/>
      <c r="AR124" s="3"/>
      <c r="AS124" s="3"/>
      <c r="AT124" s="72"/>
      <c r="AU124" s="72"/>
      <c r="AV124" s="3"/>
      <c r="AW124" s="3"/>
      <c r="AX124" s="3"/>
      <c r="AY124" s="3"/>
      <c r="AZ124" s="3"/>
      <c r="BA124" s="3"/>
      <c r="BB124" s="3"/>
      <c r="BC124" s="72"/>
      <c r="BD124" s="3"/>
      <c r="BE124" s="3"/>
      <c r="BG124" s="20">
        <f t="shared" si="6"/>
        <v>0</v>
      </c>
      <c r="BH124" s="20">
        <f t="shared" si="7"/>
        <v>0</v>
      </c>
    </row>
    <row r="125" spans="1:60" x14ac:dyDescent="0.2">
      <c r="A125" s="3" t="str">
        <f>IF('Service providers'!I127="Указать название точки 9", "", 'Service providers'!I127)</f>
        <v/>
      </c>
      <c r="B125" s="3"/>
      <c r="C125" s="3"/>
      <c r="D125" s="3"/>
      <c r="E125" s="3"/>
      <c r="F125" s="72"/>
      <c r="G125" s="3"/>
      <c r="H125" s="3"/>
      <c r="I125" s="3"/>
      <c r="J125" s="3"/>
      <c r="K125" s="3"/>
      <c r="L125" s="3"/>
      <c r="M125" s="72"/>
      <c r="N125" s="3"/>
      <c r="O125" s="3"/>
      <c r="P125" s="3"/>
      <c r="Q125" s="3"/>
      <c r="R125" s="3"/>
      <c r="S125" s="3"/>
      <c r="T125" s="72"/>
      <c r="U125" s="3"/>
      <c r="V125" s="3"/>
      <c r="W125" s="3"/>
      <c r="X125" s="3"/>
      <c r="Y125" s="3"/>
      <c r="Z125" s="3"/>
      <c r="AA125" s="72"/>
      <c r="AB125" s="3"/>
      <c r="AC125" s="3"/>
      <c r="AD125" s="3"/>
      <c r="AE125" s="3"/>
      <c r="AF125" s="3"/>
      <c r="AG125" s="3"/>
      <c r="AH125" s="72"/>
      <c r="AI125" s="3"/>
      <c r="AJ125" s="3"/>
      <c r="AK125" s="3"/>
      <c r="AL125" s="3"/>
      <c r="AM125" s="3"/>
      <c r="AN125" s="3"/>
      <c r="AO125" s="72"/>
      <c r="AP125" s="3"/>
      <c r="AQ125" s="3"/>
      <c r="AR125" s="3"/>
      <c r="AS125" s="3"/>
      <c r="AT125" s="72"/>
      <c r="AU125" s="72"/>
      <c r="AV125" s="3"/>
      <c r="AW125" s="3"/>
      <c r="AX125" s="3"/>
      <c r="AY125" s="3"/>
      <c r="AZ125" s="3"/>
      <c r="BA125" s="3"/>
      <c r="BB125" s="3"/>
      <c r="BC125" s="72"/>
      <c r="BD125" s="3"/>
      <c r="BE125" s="3"/>
      <c r="BG125" s="20">
        <f t="shared" si="6"/>
        <v>0</v>
      </c>
      <c r="BH125" s="20">
        <f t="shared" si="7"/>
        <v>0</v>
      </c>
    </row>
    <row r="126" spans="1:60" x14ac:dyDescent="0.2">
      <c r="A126" s="3" t="str">
        <f>IF('Service providers'!I128="Указать название точки 10", "", 'Service providers'!I128)</f>
        <v/>
      </c>
      <c r="B126" s="3"/>
      <c r="C126" s="3"/>
      <c r="D126" s="3"/>
      <c r="E126" s="3"/>
      <c r="F126" s="72"/>
      <c r="G126" s="3"/>
      <c r="H126" s="3"/>
      <c r="I126" s="3"/>
      <c r="J126" s="3"/>
      <c r="K126" s="3"/>
      <c r="L126" s="3"/>
      <c r="M126" s="72"/>
      <c r="N126" s="3"/>
      <c r="O126" s="3"/>
      <c r="P126" s="3"/>
      <c r="Q126" s="3"/>
      <c r="R126" s="3"/>
      <c r="S126" s="3"/>
      <c r="T126" s="72"/>
      <c r="U126" s="3"/>
      <c r="V126" s="3"/>
      <c r="W126" s="3"/>
      <c r="X126" s="3"/>
      <c r="Y126" s="3"/>
      <c r="Z126" s="3"/>
      <c r="AA126" s="72"/>
      <c r="AB126" s="3"/>
      <c r="AC126" s="3"/>
      <c r="AD126" s="3"/>
      <c r="AE126" s="3"/>
      <c r="AF126" s="3"/>
      <c r="AG126" s="3"/>
      <c r="AH126" s="72"/>
      <c r="AI126" s="3"/>
      <c r="AJ126" s="3"/>
      <c r="AK126" s="3"/>
      <c r="AL126" s="3"/>
      <c r="AM126" s="3"/>
      <c r="AN126" s="3"/>
      <c r="AO126" s="72"/>
      <c r="AP126" s="3"/>
      <c r="AQ126" s="3"/>
      <c r="AR126" s="3"/>
      <c r="AS126" s="3"/>
      <c r="AT126" s="72"/>
      <c r="AU126" s="72"/>
      <c r="AV126" s="3"/>
      <c r="AW126" s="3"/>
      <c r="AX126" s="3"/>
      <c r="AY126" s="3"/>
      <c r="AZ126" s="3"/>
      <c r="BA126" s="3"/>
      <c r="BB126" s="3"/>
      <c r="BC126" s="72"/>
      <c r="BD126" s="3"/>
      <c r="BE126" s="3"/>
      <c r="BG126" s="20">
        <f t="shared" si="6"/>
        <v>0</v>
      </c>
      <c r="BH126" s="20">
        <f t="shared" si="7"/>
        <v>0</v>
      </c>
    </row>
    <row r="127" spans="1:60" x14ac:dyDescent="0.2">
      <c r="A127" s="3" t="str">
        <f>IF('Service providers'!I129="Указать название точки 11", "", 'Service providers'!I129)</f>
        <v/>
      </c>
      <c r="B127" s="3"/>
      <c r="C127" s="3"/>
      <c r="D127" s="3"/>
      <c r="E127" s="3"/>
      <c r="F127" s="72"/>
      <c r="G127" s="3"/>
      <c r="H127" s="3"/>
      <c r="I127" s="3"/>
      <c r="J127" s="3"/>
      <c r="K127" s="3"/>
      <c r="L127" s="3"/>
      <c r="M127" s="72"/>
      <c r="N127" s="3"/>
      <c r="O127" s="3"/>
      <c r="P127" s="3"/>
      <c r="Q127" s="3"/>
      <c r="R127" s="3"/>
      <c r="S127" s="3"/>
      <c r="T127" s="72"/>
      <c r="U127" s="3"/>
      <c r="V127" s="3"/>
      <c r="W127" s="3"/>
      <c r="X127" s="3"/>
      <c r="Y127" s="3"/>
      <c r="Z127" s="3"/>
      <c r="AA127" s="72"/>
      <c r="AB127" s="3"/>
      <c r="AC127" s="3"/>
      <c r="AD127" s="3"/>
      <c r="AE127" s="3"/>
      <c r="AF127" s="3"/>
      <c r="AG127" s="3"/>
      <c r="AH127" s="72"/>
      <c r="AI127" s="3"/>
      <c r="AJ127" s="3"/>
      <c r="AK127" s="3"/>
      <c r="AL127" s="3"/>
      <c r="AM127" s="3"/>
      <c r="AN127" s="3"/>
      <c r="AO127" s="72"/>
      <c r="AP127" s="3"/>
      <c r="AQ127" s="3"/>
      <c r="AR127" s="3"/>
      <c r="AS127" s="3"/>
      <c r="AT127" s="72"/>
      <c r="AU127" s="72"/>
      <c r="AV127" s="3"/>
      <c r="AW127" s="3"/>
      <c r="AX127" s="3"/>
      <c r="AY127" s="3"/>
      <c r="AZ127" s="3"/>
      <c r="BA127" s="3"/>
      <c r="BB127" s="3"/>
      <c r="BC127" s="72"/>
      <c r="BD127" s="3"/>
      <c r="BE127" s="3"/>
      <c r="BG127" s="20">
        <f t="shared" si="6"/>
        <v>0</v>
      </c>
      <c r="BH127" s="20">
        <f t="shared" si="7"/>
        <v>0</v>
      </c>
    </row>
    <row r="128" spans="1:60" x14ac:dyDescent="0.2">
      <c r="A128" s="3" t="str">
        <f>IF('Service providers'!I130="Указать название точки 12", "", 'Service providers'!I130)</f>
        <v/>
      </c>
      <c r="B128" s="3"/>
      <c r="C128" s="3"/>
      <c r="D128" s="3"/>
      <c r="E128" s="3"/>
      <c r="F128" s="72"/>
      <c r="G128" s="3"/>
      <c r="H128" s="3"/>
      <c r="I128" s="3"/>
      <c r="J128" s="3"/>
      <c r="K128" s="3"/>
      <c r="L128" s="3"/>
      <c r="M128" s="72"/>
      <c r="N128" s="3"/>
      <c r="O128" s="3"/>
      <c r="P128" s="3"/>
      <c r="Q128" s="3"/>
      <c r="R128" s="3"/>
      <c r="S128" s="3"/>
      <c r="T128" s="72"/>
      <c r="U128" s="3"/>
      <c r="V128" s="3"/>
      <c r="W128" s="3"/>
      <c r="X128" s="3"/>
      <c r="Y128" s="3"/>
      <c r="Z128" s="3"/>
      <c r="AA128" s="72"/>
      <c r="AB128" s="3"/>
      <c r="AC128" s="3"/>
      <c r="AD128" s="3"/>
      <c r="AE128" s="3"/>
      <c r="AF128" s="3"/>
      <c r="AG128" s="3"/>
      <c r="AH128" s="72"/>
      <c r="AI128" s="3"/>
      <c r="AJ128" s="3"/>
      <c r="AK128" s="3"/>
      <c r="AL128" s="3"/>
      <c r="AM128" s="3"/>
      <c r="AN128" s="3"/>
      <c r="AO128" s="72"/>
      <c r="AP128" s="3"/>
      <c r="AQ128" s="3"/>
      <c r="AR128" s="3"/>
      <c r="AS128" s="3"/>
      <c r="AT128" s="72"/>
      <c r="AU128" s="72"/>
      <c r="AV128" s="3"/>
      <c r="AW128" s="3"/>
      <c r="AX128" s="3"/>
      <c r="AY128" s="3"/>
      <c r="AZ128" s="3"/>
      <c r="BA128" s="3"/>
      <c r="BB128" s="3"/>
      <c r="BC128" s="72"/>
      <c r="BD128" s="3"/>
      <c r="BE128" s="3"/>
      <c r="BG128" s="20">
        <f t="shared" si="6"/>
        <v>0</v>
      </c>
      <c r="BH128" s="20">
        <f t="shared" si="7"/>
        <v>0</v>
      </c>
    </row>
    <row r="129" spans="1:60" x14ac:dyDescent="0.2">
      <c r="A129" s="3" t="str">
        <f>IF('Service providers'!I131="Указать название точки 13", "", 'Service providers'!I131)</f>
        <v/>
      </c>
      <c r="B129" s="3"/>
      <c r="C129" s="3"/>
      <c r="D129" s="3"/>
      <c r="E129" s="3"/>
      <c r="F129" s="72"/>
      <c r="G129" s="3"/>
      <c r="H129" s="3"/>
      <c r="I129" s="3"/>
      <c r="J129" s="3"/>
      <c r="K129" s="3"/>
      <c r="L129" s="3"/>
      <c r="M129" s="72"/>
      <c r="N129" s="3"/>
      <c r="O129" s="3"/>
      <c r="P129" s="3"/>
      <c r="Q129" s="3"/>
      <c r="R129" s="3"/>
      <c r="S129" s="3"/>
      <c r="T129" s="72"/>
      <c r="U129" s="3"/>
      <c r="V129" s="3"/>
      <c r="W129" s="3"/>
      <c r="X129" s="3"/>
      <c r="Y129" s="3"/>
      <c r="Z129" s="3"/>
      <c r="AA129" s="72"/>
      <c r="AB129" s="3"/>
      <c r="AC129" s="3"/>
      <c r="AD129" s="3"/>
      <c r="AE129" s="3"/>
      <c r="AF129" s="3"/>
      <c r="AG129" s="3"/>
      <c r="AH129" s="72"/>
      <c r="AI129" s="3"/>
      <c r="AJ129" s="3"/>
      <c r="AK129" s="3"/>
      <c r="AL129" s="3"/>
      <c r="AM129" s="3"/>
      <c r="AN129" s="3"/>
      <c r="AO129" s="72"/>
      <c r="AP129" s="3"/>
      <c r="AQ129" s="3"/>
      <c r="AR129" s="3"/>
      <c r="AS129" s="3"/>
      <c r="AT129" s="72"/>
      <c r="AU129" s="72"/>
      <c r="AV129" s="3"/>
      <c r="AW129" s="3"/>
      <c r="AX129" s="3"/>
      <c r="AY129" s="3"/>
      <c r="AZ129" s="3"/>
      <c r="BA129" s="3"/>
      <c r="BB129" s="3"/>
      <c r="BC129" s="72"/>
      <c r="BD129" s="3"/>
      <c r="BE129" s="3"/>
      <c r="BG129" s="20">
        <f t="shared" si="6"/>
        <v>0</v>
      </c>
      <c r="BH129" s="20">
        <f t="shared" si="7"/>
        <v>0</v>
      </c>
    </row>
    <row r="130" spans="1:60" x14ac:dyDescent="0.2">
      <c r="A130" s="3" t="str">
        <f>IF('Service providers'!I132="Указать название точки 14", "", 'Service providers'!I132)</f>
        <v/>
      </c>
      <c r="B130" s="3"/>
      <c r="C130" s="3"/>
      <c r="D130" s="3"/>
      <c r="E130" s="3"/>
      <c r="F130" s="72"/>
      <c r="G130" s="3"/>
      <c r="H130" s="3"/>
      <c r="I130" s="3"/>
      <c r="J130" s="3"/>
      <c r="K130" s="3"/>
      <c r="L130" s="3"/>
      <c r="M130" s="72"/>
      <c r="N130" s="3"/>
      <c r="O130" s="3"/>
      <c r="P130" s="3"/>
      <c r="Q130" s="3"/>
      <c r="R130" s="3"/>
      <c r="S130" s="3"/>
      <c r="T130" s="72"/>
      <c r="U130" s="3"/>
      <c r="V130" s="3"/>
      <c r="W130" s="3"/>
      <c r="X130" s="3"/>
      <c r="Y130" s="3"/>
      <c r="Z130" s="3"/>
      <c r="AA130" s="72"/>
      <c r="AB130" s="3"/>
      <c r="AC130" s="3"/>
      <c r="AD130" s="3"/>
      <c r="AE130" s="3"/>
      <c r="AF130" s="3"/>
      <c r="AG130" s="3"/>
      <c r="AH130" s="72"/>
      <c r="AI130" s="3"/>
      <c r="AJ130" s="3"/>
      <c r="AK130" s="3"/>
      <c r="AL130" s="3"/>
      <c r="AM130" s="3"/>
      <c r="AN130" s="3"/>
      <c r="AO130" s="72"/>
      <c r="AP130" s="3"/>
      <c r="AQ130" s="3"/>
      <c r="AR130" s="3"/>
      <c r="AS130" s="3"/>
      <c r="AT130" s="72"/>
      <c r="AU130" s="72"/>
      <c r="AV130" s="3"/>
      <c r="AW130" s="3"/>
      <c r="AX130" s="3"/>
      <c r="AY130" s="3"/>
      <c r="AZ130" s="3"/>
      <c r="BA130" s="3"/>
      <c r="BB130" s="3"/>
      <c r="BC130" s="72"/>
      <c r="BD130" s="3"/>
      <c r="BE130" s="3"/>
      <c r="BG130" s="20">
        <f t="shared" si="6"/>
        <v>0</v>
      </c>
      <c r="BH130" s="20">
        <f t="shared" si="7"/>
        <v>0</v>
      </c>
    </row>
    <row r="131" spans="1:60" x14ac:dyDescent="0.2">
      <c r="A131" s="3" t="str">
        <f>IF('Service providers'!I133="Указать название точки 15", "", 'Service providers'!I133)</f>
        <v/>
      </c>
      <c r="B131" s="3"/>
      <c r="C131" s="3"/>
      <c r="D131" s="3"/>
      <c r="E131" s="3"/>
      <c r="F131" s="72"/>
      <c r="G131" s="3"/>
      <c r="H131" s="3"/>
      <c r="I131" s="3"/>
      <c r="J131" s="3"/>
      <c r="K131" s="3"/>
      <c r="L131" s="3"/>
      <c r="M131" s="72"/>
      <c r="N131" s="3"/>
      <c r="O131" s="3"/>
      <c r="P131" s="3"/>
      <c r="Q131" s="3"/>
      <c r="R131" s="3"/>
      <c r="S131" s="3"/>
      <c r="T131" s="72"/>
      <c r="U131" s="3"/>
      <c r="V131" s="3"/>
      <c r="W131" s="3"/>
      <c r="X131" s="3"/>
      <c r="Y131" s="3"/>
      <c r="Z131" s="3"/>
      <c r="AA131" s="72"/>
      <c r="AB131" s="3"/>
      <c r="AC131" s="3"/>
      <c r="AD131" s="3"/>
      <c r="AE131" s="3"/>
      <c r="AF131" s="3"/>
      <c r="AG131" s="3"/>
      <c r="AH131" s="72"/>
      <c r="AI131" s="3"/>
      <c r="AJ131" s="3"/>
      <c r="AK131" s="3"/>
      <c r="AL131" s="3"/>
      <c r="AM131" s="3"/>
      <c r="AN131" s="3"/>
      <c r="AO131" s="72"/>
      <c r="AP131" s="3"/>
      <c r="AQ131" s="3"/>
      <c r="AR131" s="3"/>
      <c r="AS131" s="3"/>
      <c r="AT131" s="72"/>
      <c r="AU131" s="72"/>
      <c r="AV131" s="3"/>
      <c r="AW131" s="3"/>
      <c r="AX131" s="3"/>
      <c r="AY131" s="3"/>
      <c r="AZ131" s="3"/>
      <c r="BA131" s="3"/>
      <c r="BB131" s="3"/>
      <c r="BC131" s="72"/>
      <c r="BD131" s="3"/>
      <c r="BE131" s="3"/>
      <c r="BG131" s="20">
        <f t="shared" si="6"/>
        <v>0</v>
      </c>
      <c r="BH131" s="20">
        <f t="shared" si="7"/>
        <v>0</v>
      </c>
    </row>
    <row r="132" spans="1:60" x14ac:dyDescent="0.2">
      <c r="A132" s="3" t="str">
        <f>IF('Service providers'!I134="Указать название точки 16", "", 'Service providers'!I134)</f>
        <v/>
      </c>
      <c r="B132" s="3"/>
      <c r="C132" s="3"/>
      <c r="D132" s="3"/>
      <c r="E132" s="3"/>
      <c r="F132" s="72"/>
      <c r="G132" s="3"/>
      <c r="H132" s="3"/>
      <c r="I132" s="3"/>
      <c r="J132" s="3"/>
      <c r="K132" s="3"/>
      <c r="L132" s="3"/>
      <c r="M132" s="72"/>
      <c r="N132" s="3"/>
      <c r="O132" s="3"/>
      <c r="P132" s="3"/>
      <c r="Q132" s="3"/>
      <c r="R132" s="3"/>
      <c r="S132" s="3"/>
      <c r="T132" s="72"/>
      <c r="U132" s="3"/>
      <c r="V132" s="3"/>
      <c r="W132" s="3"/>
      <c r="X132" s="3"/>
      <c r="Y132" s="3"/>
      <c r="Z132" s="3"/>
      <c r="AA132" s="72"/>
      <c r="AB132" s="3"/>
      <c r="AC132" s="3"/>
      <c r="AD132" s="3"/>
      <c r="AE132" s="3"/>
      <c r="AF132" s="3"/>
      <c r="AG132" s="3"/>
      <c r="AH132" s="72"/>
      <c r="AI132" s="3"/>
      <c r="AJ132" s="3"/>
      <c r="AK132" s="3"/>
      <c r="AL132" s="3"/>
      <c r="AM132" s="3"/>
      <c r="AN132" s="3"/>
      <c r="AO132" s="72"/>
      <c r="AP132" s="3"/>
      <c r="AQ132" s="3"/>
      <c r="AR132" s="3"/>
      <c r="AS132" s="3"/>
      <c r="AT132" s="72"/>
      <c r="AU132" s="72"/>
      <c r="AV132" s="3"/>
      <c r="AW132" s="3"/>
      <c r="AX132" s="3"/>
      <c r="AY132" s="3"/>
      <c r="AZ132" s="3"/>
      <c r="BA132" s="3"/>
      <c r="BB132" s="3"/>
      <c r="BC132" s="72"/>
      <c r="BD132" s="3"/>
      <c r="BE132" s="3"/>
      <c r="BG132" s="20">
        <f t="shared" si="6"/>
        <v>0</v>
      </c>
      <c r="BH132" s="20">
        <f t="shared" si="7"/>
        <v>0</v>
      </c>
    </row>
    <row r="133" spans="1:60" x14ac:dyDescent="0.2">
      <c r="A133" s="3" t="str">
        <f>IF('Service providers'!I135="Указать название точки 17", "", 'Service providers'!I135)</f>
        <v/>
      </c>
      <c r="B133" s="3"/>
      <c r="C133" s="3"/>
      <c r="D133" s="3"/>
      <c r="E133" s="3"/>
      <c r="F133" s="72"/>
      <c r="G133" s="3"/>
      <c r="H133" s="3"/>
      <c r="I133" s="3"/>
      <c r="J133" s="3"/>
      <c r="K133" s="3"/>
      <c r="L133" s="3"/>
      <c r="M133" s="72"/>
      <c r="N133" s="3"/>
      <c r="O133" s="3"/>
      <c r="P133" s="3"/>
      <c r="Q133" s="3"/>
      <c r="R133" s="3"/>
      <c r="S133" s="3"/>
      <c r="T133" s="72"/>
      <c r="U133" s="3"/>
      <c r="V133" s="3"/>
      <c r="W133" s="3"/>
      <c r="X133" s="3"/>
      <c r="Y133" s="3"/>
      <c r="Z133" s="3"/>
      <c r="AA133" s="72"/>
      <c r="AB133" s="3"/>
      <c r="AC133" s="3"/>
      <c r="AD133" s="3"/>
      <c r="AE133" s="3"/>
      <c r="AF133" s="3"/>
      <c r="AG133" s="3"/>
      <c r="AH133" s="72"/>
      <c r="AI133" s="3"/>
      <c r="AJ133" s="3"/>
      <c r="AK133" s="3"/>
      <c r="AL133" s="3"/>
      <c r="AM133" s="3"/>
      <c r="AN133" s="3"/>
      <c r="AO133" s="72"/>
      <c r="AP133" s="3"/>
      <c r="AQ133" s="3"/>
      <c r="AR133" s="3"/>
      <c r="AS133" s="3"/>
      <c r="AT133" s="72"/>
      <c r="AU133" s="72"/>
      <c r="AV133" s="3"/>
      <c r="AW133" s="3"/>
      <c r="AX133" s="3"/>
      <c r="AY133" s="3"/>
      <c r="AZ133" s="3"/>
      <c r="BA133" s="3"/>
      <c r="BB133" s="3"/>
      <c r="BC133" s="72"/>
      <c r="BD133" s="3"/>
      <c r="BE133" s="3"/>
      <c r="BG133" s="20">
        <f t="shared" si="6"/>
        <v>0</v>
      </c>
      <c r="BH133" s="20">
        <f t="shared" si="7"/>
        <v>0</v>
      </c>
    </row>
    <row r="134" spans="1:60" x14ac:dyDescent="0.2">
      <c r="A134" s="3" t="str">
        <f>IF('Service providers'!I136="Указать название точки 18", "", 'Service providers'!I136)</f>
        <v/>
      </c>
      <c r="B134" s="3"/>
      <c r="C134" s="3"/>
      <c r="D134" s="3"/>
      <c r="E134" s="3"/>
      <c r="F134" s="72"/>
      <c r="G134" s="3"/>
      <c r="H134" s="3"/>
      <c r="I134" s="3"/>
      <c r="J134" s="3"/>
      <c r="K134" s="3"/>
      <c r="L134" s="3"/>
      <c r="M134" s="72"/>
      <c r="N134" s="3"/>
      <c r="O134" s="3"/>
      <c r="P134" s="3"/>
      <c r="Q134" s="3"/>
      <c r="R134" s="3"/>
      <c r="S134" s="3"/>
      <c r="T134" s="72"/>
      <c r="U134" s="3"/>
      <c r="V134" s="3"/>
      <c r="W134" s="3"/>
      <c r="X134" s="3"/>
      <c r="Y134" s="3"/>
      <c r="Z134" s="3"/>
      <c r="AA134" s="72"/>
      <c r="AB134" s="3"/>
      <c r="AC134" s="3"/>
      <c r="AD134" s="3"/>
      <c r="AE134" s="3"/>
      <c r="AF134" s="3"/>
      <c r="AG134" s="3"/>
      <c r="AH134" s="72"/>
      <c r="AI134" s="3"/>
      <c r="AJ134" s="3"/>
      <c r="AK134" s="3"/>
      <c r="AL134" s="3"/>
      <c r="AM134" s="3"/>
      <c r="AN134" s="3"/>
      <c r="AO134" s="72"/>
      <c r="AP134" s="3"/>
      <c r="AQ134" s="3"/>
      <c r="AR134" s="3"/>
      <c r="AS134" s="3"/>
      <c r="AT134" s="72"/>
      <c r="AU134" s="72"/>
      <c r="AV134" s="3"/>
      <c r="AW134" s="3"/>
      <c r="AX134" s="3"/>
      <c r="AY134" s="3"/>
      <c r="AZ134" s="3"/>
      <c r="BA134" s="3"/>
      <c r="BB134" s="3"/>
      <c r="BC134" s="72"/>
      <c r="BD134" s="3"/>
      <c r="BE134" s="3"/>
      <c r="BG134" s="20">
        <f t="shared" si="6"/>
        <v>0</v>
      </c>
      <c r="BH134" s="20">
        <f t="shared" si="7"/>
        <v>0</v>
      </c>
    </row>
    <row r="135" spans="1:60" x14ac:dyDescent="0.2">
      <c r="A135" s="3" t="str">
        <f>IF('Service providers'!I137="Указать название точки 19", "", 'Service providers'!I137)</f>
        <v/>
      </c>
      <c r="B135" s="3"/>
      <c r="C135" s="3"/>
      <c r="D135" s="3"/>
      <c r="E135" s="3"/>
      <c r="F135" s="72"/>
      <c r="G135" s="3"/>
      <c r="H135" s="3"/>
      <c r="I135" s="3"/>
      <c r="J135" s="3"/>
      <c r="K135" s="3"/>
      <c r="L135" s="3"/>
      <c r="M135" s="72"/>
      <c r="N135" s="3"/>
      <c r="O135" s="3"/>
      <c r="P135" s="3"/>
      <c r="Q135" s="3"/>
      <c r="R135" s="3"/>
      <c r="S135" s="3"/>
      <c r="T135" s="72"/>
      <c r="U135" s="3"/>
      <c r="V135" s="3"/>
      <c r="W135" s="3"/>
      <c r="X135" s="3"/>
      <c r="Y135" s="3"/>
      <c r="Z135" s="3"/>
      <c r="AA135" s="72"/>
      <c r="AB135" s="3"/>
      <c r="AC135" s="3"/>
      <c r="AD135" s="3"/>
      <c r="AE135" s="3"/>
      <c r="AF135" s="3"/>
      <c r="AG135" s="3"/>
      <c r="AH135" s="72"/>
      <c r="AI135" s="3"/>
      <c r="AJ135" s="3"/>
      <c r="AK135" s="3"/>
      <c r="AL135" s="3"/>
      <c r="AM135" s="3"/>
      <c r="AN135" s="3"/>
      <c r="AO135" s="72"/>
      <c r="AP135" s="3"/>
      <c r="AQ135" s="3"/>
      <c r="AR135" s="3"/>
      <c r="AS135" s="3"/>
      <c r="AT135" s="72"/>
      <c r="AU135" s="72"/>
      <c r="AV135" s="3"/>
      <c r="AW135" s="3"/>
      <c r="AX135" s="3"/>
      <c r="AY135" s="3"/>
      <c r="AZ135" s="3"/>
      <c r="BA135" s="3"/>
      <c r="BB135" s="3"/>
      <c r="BC135" s="72"/>
      <c r="BD135" s="3"/>
      <c r="BE135" s="3"/>
      <c r="BG135" s="20">
        <f t="shared" si="6"/>
        <v>0</v>
      </c>
      <c r="BH135" s="20">
        <f t="shared" si="7"/>
        <v>0</v>
      </c>
    </row>
    <row r="136" spans="1:60" x14ac:dyDescent="0.2">
      <c r="A136" s="3" t="str">
        <f>IF('Service providers'!I138="Указать название точки 20", "", 'Service providers'!I138)</f>
        <v/>
      </c>
      <c r="B136" s="3"/>
      <c r="C136" s="3"/>
      <c r="D136" s="3"/>
      <c r="E136" s="3"/>
      <c r="F136" s="72"/>
      <c r="G136" s="3"/>
      <c r="H136" s="3"/>
      <c r="I136" s="3"/>
      <c r="J136" s="3"/>
      <c r="K136" s="3"/>
      <c r="L136" s="3"/>
      <c r="M136" s="72"/>
      <c r="N136" s="3"/>
      <c r="O136" s="3"/>
      <c r="P136" s="3"/>
      <c r="Q136" s="3"/>
      <c r="R136" s="3"/>
      <c r="S136" s="3"/>
      <c r="T136" s="72"/>
      <c r="U136" s="3"/>
      <c r="V136" s="3"/>
      <c r="W136" s="3"/>
      <c r="X136" s="3"/>
      <c r="Y136" s="3"/>
      <c r="Z136" s="3"/>
      <c r="AA136" s="72"/>
      <c r="AB136" s="3"/>
      <c r="AC136" s="3"/>
      <c r="AD136" s="3"/>
      <c r="AE136" s="3"/>
      <c r="AF136" s="3"/>
      <c r="AG136" s="3"/>
      <c r="AH136" s="72"/>
      <c r="AI136" s="3"/>
      <c r="AJ136" s="3"/>
      <c r="AK136" s="3"/>
      <c r="AL136" s="3"/>
      <c r="AM136" s="3"/>
      <c r="AN136" s="3"/>
      <c r="AO136" s="72"/>
      <c r="AP136" s="3"/>
      <c r="AQ136" s="3"/>
      <c r="AR136" s="3"/>
      <c r="AS136" s="3"/>
      <c r="AT136" s="72"/>
      <c r="AU136" s="72"/>
      <c r="AV136" s="3"/>
      <c r="AW136" s="3"/>
      <c r="AX136" s="3"/>
      <c r="AY136" s="3"/>
      <c r="AZ136" s="3"/>
      <c r="BA136" s="3"/>
      <c r="BB136" s="3"/>
      <c r="BC136" s="72"/>
      <c r="BD136" s="3"/>
      <c r="BE136" s="3"/>
      <c r="BG136" s="20">
        <f t="shared" si="6"/>
        <v>0</v>
      </c>
      <c r="BH136" s="20">
        <f t="shared" si="7"/>
        <v>0</v>
      </c>
    </row>
    <row r="137" spans="1:60" ht="15" x14ac:dyDescent="0.25">
      <c r="A137" s="69" t="str">
        <f>IF('Service providers'!I139="Указать название", "", 'Service providers'!I139)</f>
        <v/>
      </c>
      <c r="B137" s="70"/>
      <c r="C137" s="70"/>
      <c r="D137" s="70"/>
      <c r="E137" s="70"/>
      <c r="F137" s="71"/>
      <c r="G137" s="70"/>
      <c r="H137" s="70"/>
      <c r="I137" s="70"/>
      <c r="J137" s="71"/>
      <c r="K137" s="70"/>
      <c r="L137" s="70"/>
      <c r="M137" s="70"/>
      <c r="N137" s="70"/>
      <c r="O137" s="71"/>
      <c r="P137" s="70"/>
      <c r="Q137" s="71"/>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G137" s="20">
        <f t="shared" si="6"/>
        <v>0</v>
      </c>
      <c r="BH137" s="20">
        <f t="shared" si="7"/>
        <v>0</v>
      </c>
    </row>
    <row r="138" spans="1:60" x14ac:dyDescent="0.2">
      <c r="A138" s="3" t="str">
        <f>IF('Service providers'!I140="Указать название точки 1", "", 'Service providers'!I140)</f>
        <v/>
      </c>
      <c r="B138" s="3"/>
      <c r="C138" s="3"/>
      <c r="D138" s="3"/>
      <c r="E138" s="3"/>
      <c r="F138" s="72"/>
      <c r="G138" s="3"/>
      <c r="H138" s="3"/>
      <c r="I138" s="3"/>
      <c r="J138" s="3"/>
      <c r="K138" s="3"/>
      <c r="L138" s="3"/>
      <c r="M138" s="72"/>
      <c r="N138" s="3"/>
      <c r="O138" s="3"/>
      <c r="P138" s="3"/>
      <c r="Q138" s="3"/>
      <c r="R138" s="3"/>
      <c r="S138" s="3"/>
      <c r="T138" s="72"/>
      <c r="U138" s="3"/>
      <c r="V138" s="3"/>
      <c r="W138" s="3"/>
      <c r="X138" s="3"/>
      <c r="Y138" s="3"/>
      <c r="Z138" s="3"/>
      <c r="AA138" s="72"/>
      <c r="AB138" s="3"/>
      <c r="AC138" s="3"/>
      <c r="AD138" s="3"/>
      <c r="AE138" s="3"/>
      <c r="AF138" s="3"/>
      <c r="AG138" s="3"/>
      <c r="AH138" s="72"/>
      <c r="AI138" s="3"/>
      <c r="AJ138" s="3"/>
      <c r="AK138" s="3"/>
      <c r="AL138" s="3"/>
      <c r="AM138" s="3"/>
      <c r="AN138" s="3"/>
      <c r="AO138" s="72"/>
      <c r="AP138" s="3"/>
      <c r="AQ138" s="3"/>
      <c r="AR138" s="3"/>
      <c r="AS138" s="3"/>
      <c r="AT138" s="72"/>
      <c r="AU138" s="72"/>
      <c r="AV138" s="3"/>
      <c r="AW138" s="3"/>
      <c r="AX138" s="3"/>
      <c r="AY138" s="3"/>
      <c r="AZ138" s="3"/>
      <c r="BA138" s="3"/>
      <c r="BB138" s="3"/>
      <c r="BC138" s="72"/>
      <c r="BD138" s="3"/>
      <c r="BE138" s="3"/>
      <c r="BG138" s="20">
        <f t="shared" si="6"/>
        <v>0</v>
      </c>
      <c r="BH138" s="20">
        <f t="shared" si="7"/>
        <v>0</v>
      </c>
    </row>
    <row r="139" spans="1:60" x14ac:dyDescent="0.2">
      <c r="A139" s="3" t="str">
        <f>IF('Service providers'!I141="Указать название точки 2", "", 'Service providers'!I141)</f>
        <v/>
      </c>
      <c r="B139" s="3"/>
      <c r="C139" s="3"/>
      <c r="D139" s="3"/>
      <c r="E139" s="3"/>
      <c r="F139" s="72"/>
      <c r="G139" s="3"/>
      <c r="H139" s="3"/>
      <c r="I139" s="3"/>
      <c r="J139" s="3"/>
      <c r="K139" s="3"/>
      <c r="L139" s="3"/>
      <c r="M139" s="72"/>
      <c r="N139" s="3"/>
      <c r="O139" s="3"/>
      <c r="P139" s="3"/>
      <c r="Q139" s="3"/>
      <c r="R139" s="3"/>
      <c r="S139" s="3"/>
      <c r="T139" s="72"/>
      <c r="U139" s="3"/>
      <c r="V139" s="3"/>
      <c r="W139" s="3"/>
      <c r="X139" s="3"/>
      <c r="Y139" s="3"/>
      <c r="Z139" s="3"/>
      <c r="AA139" s="72"/>
      <c r="AB139" s="3"/>
      <c r="AC139" s="3"/>
      <c r="AD139" s="3"/>
      <c r="AE139" s="3"/>
      <c r="AF139" s="3"/>
      <c r="AG139" s="3"/>
      <c r="AH139" s="72"/>
      <c r="AI139" s="3"/>
      <c r="AJ139" s="3"/>
      <c r="AK139" s="3"/>
      <c r="AL139" s="3"/>
      <c r="AM139" s="3"/>
      <c r="AN139" s="3"/>
      <c r="AO139" s="72"/>
      <c r="AP139" s="3"/>
      <c r="AQ139" s="3"/>
      <c r="AR139" s="3"/>
      <c r="AS139" s="3"/>
      <c r="AT139" s="72"/>
      <c r="AU139" s="72"/>
      <c r="AV139" s="3"/>
      <c r="AW139" s="3"/>
      <c r="AX139" s="3"/>
      <c r="AY139" s="3"/>
      <c r="AZ139" s="3"/>
      <c r="BA139" s="3"/>
      <c r="BB139" s="3"/>
      <c r="BC139" s="72"/>
      <c r="BD139" s="3"/>
      <c r="BE139" s="3"/>
      <c r="BG139" s="20">
        <f t="shared" si="6"/>
        <v>0</v>
      </c>
      <c r="BH139" s="20">
        <f t="shared" si="7"/>
        <v>0</v>
      </c>
    </row>
    <row r="140" spans="1:60" x14ac:dyDescent="0.2">
      <c r="A140" s="3" t="str">
        <f>IF('Service providers'!I142="Указать название точки 3", "", 'Service providers'!I142)</f>
        <v/>
      </c>
      <c r="B140" s="3"/>
      <c r="C140" s="3"/>
      <c r="D140" s="3"/>
      <c r="E140" s="3"/>
      <c r="F140" s="72"/>
      <c r="G140" s="3"/>
      <c r="H140" s="3"/>
      <c r="I140" s="3"/>
      <c r="J140" s="3"/>
      <c r="K140" s="3"/>
      <c r="L140" s="3"/>
      <c r="M140" s="72"/>
      <c r="N140" s="3"/>
      <c r="O140" s="3"/>
      <c r="P140" s="3"/>
      <c r="Q140" s="3"/>
      <c r="R140" s="3"/>
      <c r="S140" s="3"/>
      <c r="T140" s="72"/>
      <c r="U140" s="3"/>
      <c r="V140" s="3"/>
      <c r="W140" s="3"/>
      <c r="X140" s="3"/>
      <c r="Y140" s="3"/>
      <c r="Z140" s="3"/>
      <c r="AA140" s="72"/>
      <c r="AB140" s="3"/>
      <c r="AC140" s="3"/>
      <c r="AD140" s="3"/>
      <c r="AE140" s="3"/>
      <c r="AF140" s="3"/>
      <c r="AG140" s="3"/>
      <c r="AH140" s="72"/>
      <c r="AI140" s="3"/>
      <c r="AJ140" s="3"/>
      <c r="AK140" s="3"/>
      <c r="AL140" s="3"/>
      <c r="AM140" s="3"/>
      <c r="AN140" s="3"/>
      <c r="AO140" s="72"/>
      <c r="AP140" s="3"/>
      <c r="AQ140" s="3"/>
      <c r="AR140" s="3"/>
      <c r="AS140" s="3"/>
      <c r="AT140" s="72"/>
      <c r="AU140" s="72"/>
      <c r="AV140" s="3"/>
      <c r="AW140" s="3"/>
      <c r="AX140" s="3"/>
      <c r="AY140" s="3"/>
      <c r="AZ140" s="3"/>
      <c r="BA140" s="3"/>
      <c r="BB140" s="3"/>
      <c r="BC140" s="72"/>
      <c r="BD140" s="3"/>
      <c r="BE140" s="3"/>
      <c r="BG140" s="20">
        <f t="shared" si="6"/>
        <v>0</v>
      </c>
      <c r="BH140" s="20">
        <f t="shared" si="7"/>
        <v>0</v>
      </c>
    </row>
    <row r="141" spans="1:60" x14ac:dyDescent="0.2">
      <c r="A141" s="3" t="str">
        <f>IF('Service providers'!I143="Указать название точки 4", "", 'Service providers'!I143)</f>
        <v/>
      </c>
      <c r="B141" s="3"/>
      <c r="C141" s="3"/>
      <c r="D141" s="3"/>
      <c r="E141" s="3"/>
      <c r="F141" s="72"/>
      <c r="G141" s="3"/>
      <c r="H141" s="3"/>
      <c r="I141" s="3"/>
      <c r="J141" s="3"/>
      <c r="K141" s="3"/>
      <c r="L141" s="3"/>
      <c r="M141" s="72"/>
      <c r="N141" s="3"/>
      <c r="O141" s="3"/>
      <c r="P141" s="3"/>
      <c r="Q141" s="3"/>
      <c r="R141" s="3"/>
      <c r="S141" s="3"/>
      <c r="T141" s="72"/>
      <c r="U141" s="3"/>
      <c r="V141" s="3"/>
      <c r="W141" s="3"/>
      <c r="X141" s="3"/>
      <c r="Y141" s="3"/>
      <c r="Z141" s="3"/>
      <c r="AA141" s="72"/>
      <c r="AB141" s="3"/>
      <c r="AC141" s="3"/>
      <c r="AD141" s="3"/>
      <c r="AE141" s="3"/>
      <c r="AF141" s="3"/>
      <c r="AG141" s="3"/>
      <c r="AH141" s="72"/>
      <c r="AI141" s="3"/>
      <c r="AJ141" s="3"/>
      <c r="AK141" s="3"/>
      <c r="AL141" s="3"/>
      <c r="AM141" s="3"/>
      <c r="AN141" s="3"/>
      <c r="AO141" s="72"/>
      <c r="AP141" s="3"/>
      <c r="AQ141" s="3"/>
      <c r="AR141" s="3"/>
      <c r="AS141" s="3"/>
      <c r="AT141" s="72"/>
      <c r="AU141" s="72"/>
      <c r="AV141" s="3"/>
      <c r="AW141" s="3"/>
      <c r="AX141" s="3"/>
      <c r="AY141" s="3"/>
      <c r="AZ141" s="3"/>
      <c r="BA141" s="3"/>
      <c r="BB141" s="3"/>
      <c r="BC141" s="72"/>
      <c r="BD141" s="3"/>
      <c r="BE141" s="3"/>
      <c r="BG141" s="20">
        <f t="shared" si="6"/>
        <v>0</v>
      </c>
      <c r="BH141" s="20">
        <f t="shared" si="7"/>
        <v>0</v>
      </c>
    </row>
    <row r="142" spans="1:60" x14ac:dyDescent="0.2">
      <c r="A142" s="3" t="str">
        <f>IF('Service providers'!I144="Указать название точки 5", "", 'Service providers'!I144)</f>
        <v/>
      </c>
      <c r="B142" s="3"/>
      <c r="C142" s="3"/>
      <c r="D142" s="3"/>
      <c r="E142" s="3"/>
      <c r="F142" s="72"/>
      <c r="G142" s="3"/>
      <c r="H142" s="3"/>
      <c r="I142" s="3"/>
      <c r="J142" s="3"/>
      <c r="K142" s="3"/>
      <c r="L142" s="3"/>
      <c r="M142" s="72"/>
      <c r="N142" s="3"/>
      <c r="O142" s="3"/>
      <c r="P142" s="3"/>
      <c r="Q142" s="3"/>
      <c r="R142" s="3"/>
      <c r="S142" s="3"/>
      <c r="T142" s="72"/>
      <c r="U142" s="3"/>
      <c r="V142" s="3"/>
      <c r="W142" s="3"/>
      <c r="X142" s="3"/>
      <c r="Y142" s="3"/>
      <c r="Z142" s="3"/>
      <c r="AA142" s="72"/>
      <c r="AB142" s="3"/>
      <c r="AC142" s="3"/>
      <c r="AD142" s="3"/>
      <c r="AE142" s="3"/>
      <c r="AF142" s="3"/>
      <c r="AG142" s="3"/>
      <c r="AH142" s="72"/>
      <c r="AI142" s="3"/>
      <c r="AJ142" s="3"/>
      <c r="AK142" s="3"/>
      <c r="AL142" s="3"/>
      <c r="AM142" s="3"/>
      <c r="AN142" s="3"/>
      <c r="AO142" s="72"/>
      <c r="AP142" s="3"/>
      <c r="AQ142" s="3"/>
      <c r="AR142" s="3"/>
      <c r="AS142" s="3"/>
      <c r="AT142" s="72"/>
      <c r="AU142" s="72"/>
      <c r="AV142" s="3"/>
      <c r="AW142" s="3"/>
      <c r="AX142" s="3"/>
      <c r="AY142" s="3"/>
      <c r="AZ142" s="3"/>
      <c r="BA142" s="3"/>
      <c r="BB142" s="3"/>
      <c r="BC142" s="72"/>
      <c r="BD142" s="3"/>
      <c r="BE142" s="3"/>
      <c r="BG142" s="20">
        <f t="shared" si="6"/>
        <v>0</v>
      </c>
      <c r="BH142" s="20">
        <f t="shared" si="7"/>
        <v>0</v>
      </c>
    </row>
    <row r="143" spans="1:60" x14ac:dyDescent="0.2">
      <c r="A143" s="3" t="str">
        <f>IF('Service providers'!I145="Указать название точки 6", "", 'Service providers'!I145)</f>
        <v/>
      </c>
      <c r="B143" s="3"/>
      <c r="C143" s="3"/>
      <c r="D143" s="3"/>
      <c r="E143" s="3"/>
      <c r="F143" s="72"/>
      <c r="G143" s="3"/>
      <c r="H143" s="3"/>
      <c r="I143" s="3"/>
      <c r="J143" s="3"/>
      <c r="K143" s="3"/>
      <c r="L143" s="3"/>
      <c r="M143" s="72"/>
      <c r="N143" s="3"/>
      <c r="O143" s="3"/>
      <c r="P143" s="3"/>
      <c r="Q143" s="3"/>
      <c r="R143" s="3"/>
      <c r="S143" s="3"/>
      <c r="T143" s="72"/>
      <c r="U143" s="3"/>
      <c r="V143" s="3"/>
      <c r="W143" s="3"/>
      <c r="X143" s="3"/>
      <c r="Y143" s="3"/>
      <c r="Z143" s="3"/>
      <c r="AA143" s="72"/>
      <c r="AB143" s="3"/>
      <c r="AC143" s="3"/>
      <c r="AD143" s="3"/>
      <c r="AE143" s="3"/>
      <c r="AF143" s="3"/>
      <c r="AG143" s="3"/>
      <c r="AH143" s="72"/>
      <c r="AI143" s="3"/>
      <c r="AJ143" s="3"/>
      <c r="AK143" s="3"/>
      <c r="AL143" s="3"/>
      <c r="AM143" s="3"/>
      <c r="AN143" s="3"/>
      <c r="AO143" s="72"/>
      <c r="AP143" s="3"/>
      <c r="AQ143" s="3"/>
      <c r="AR143" s="3"/>
      <c r="AS143" s="3"/>
      <c r="AT143" s="72"/>
      <c r="AU143" s="72"/>
      <c r="AV143" s="3"/>
      <c r="AW143" s="3"/>
      <c r="AX143" s="3"/>
      <c r="AY143" s="3"/>
      <c r="AZ143" s="3"/>
      <c r="BA143" s="3"/>
      <c r="BB143" s="3"/>
      <c r="BC143" s="72"/>
      <c r="BD143" s="3"/>
      <c r="BE143" s="3"/>
      <c r="BG143" s="20">
        <f t="shared" si="6"/>
        <v>0</v>
      </c>
      <c r="BH143" s="20">
        <f t="shared" si="7"/>
        <v>0</v>
      </c>
    </row>
    <row r="144" spans="1:60" x14ac:dyDescent="0.2">
      <c r="A144" s="3" t="str">
        <f>IF('Service providers'!I146="Указать название точки 7", "", 'Service providers'!I146)</f>
        <v/>
      </c>
      <c r="B144" s="3"/>
      <c r="C144" s="3"/>
      <c r="D144" s="3"/>
      <c r="E144" s="3"/>
      <c r="F144" s="72"/>
      <c r="G144" s="3"/>
      <c r="H144" s="3"/>
      <c r="I144" s="3"/>
      <c r="J144" s="3"/>
      <c r="K144" s="3"/>
      <c r="L144" s="3"/>
      <c r="M144" s="72"/>
      <c r="N144" s="3"/>
      <c r="O144" s="3"/>
      <c r="P144" s="3"/>
      <c r="Q144" s="3"/>
      <c r="R144" s="3"/>
      <c r="S144" s="3"/>
      <c r="T144" s="72"/>
      <c r="U144" s="3"/>
      <c r="V144" s="3"/>
      <c r="W144" s="3"/>
      <c r="X144" s="3"/>
      <c r="Y144" s="3"/>
      <c r="Z144" s="3"/>
      <c r="AA144" s="72"/>
      <c r="AB144" s="3"/>
      <c r="AC144" s="3"/>
      <c r="AD144" s="3"/>
      <c r="AE144" s="3"/>
      <c r="AF144" s="3"/>
      <c r="AG144" s="3"/>
      <c r="AH144" s="72"/>
      <c r="AI144" s="3"/>
      <c r="AJ144" s="3"/>
      <c r="AK144" s="3"/>
      <c r="AL144" s="3"/>
      <c r="AM144" s="3"/>
      <c r="AN144" s="3"/>
      <c r="AO144" s="72"/>
      <c r="AP144" s="3"/>
      <c r="AQ144" s="3"/>
      <c r="AR144" s="3"/>
      <c r="AS144" s="3"/>
      <c r="AT144" s="72"/>
      <c r="AU144" s="72"/>
      <c r="AV144" s="3"/>
      <c r="AW144" s="3"/>
      <c r="AX144" s="3"/>
      <c r="AY144" s="3"/>
      <c r="AZ144" s="3"/>
      <c r="BA144" s="3"/>
      <c r="BB144" s="3"/>
      <c r="BC144" s="72"/>
      <c r="BD144" s="3"/>
      <c r="BE144" s="3"/>
      <c r="BG144" s="20">
        <f t="shared" si="6"/>
        <v>0</v>
      </c>
      <c r="BH144" s="20">
        <f t="shared" si="7"/>
        <v>0</v>
      </c>
    </row>
    <row r="145" spans="1:60" x14ac:dyDescent="0.2">
      <c r="A145" s="3" t="str">
        <f>IF('Service providers'!I147="Указать название точки 8", "", 'Service providers'!I147)</f>
        <v/>
      </c>
      <c r="B145" s="3"/>
      <c r="C145" s="3"/>
      <c r="D145" s="3"/>
      <c r="E145" s="3"/>
      <c r="F145" s="72"/>
      <c r="G145" s="3"/>
      <c r="H145" s="3"/>
      <c r="I145" s="3"/>
      <c r="J145" s="3"/>
      <c r="K145" s="3"/>
      <c r="L145" s="3"/>
      <c r="M145" s="72"/>
      <c r="N145" s="3"/>
      <c r="O145" s="3"/>
      <c r="P145" s="3"/>
      <c r="Q145" s="3"/>
      <c r="R145" s="3"/>
      <c r="S145" s="3"/>
      <c r="T145" s="72"/>
      <c r="U145" s="3"/>
      <c r="V145" s="3"/>
      <c r="W145" s="3"/>
      <c r="X145" s="3"/>
      <c r="Y145" s="3"/>
      <c r="Z145" s="3"/>
      <c r="AA145" s="72"/>
      <c r="AB145" s="3"/>
      <c r="AC145" s="3"/>
      <c r="AD145" s="3"/>
      <c r="AE145" s="3"/>
      <c r="AF145" s="3"/>
      <c r="AG145" s="3"/>
      <c r="AH145" s="72"/>
      <c r="AI145" s="3"/>
      <c r="AJ145" s="3"/>
      <c r="AK145" s="3"/>
      <c r="AL145" s="3"/>
      <c r="AM145" s="3"/>
      <c r="AN145" s="3"/>
      <c r="AO145" s="72"/>
      <c r="AP145" s="3"/>
      <c r="AQ145" s="3"/>
      <c r="AR145" s="3"/>
      <c r="AS145" s="3"/>
      <c r="AT145" s="72"/>
      <c r="AU145" s="72"/>
      <c r="AV145" s="3"/>
      <c r="AW145" s="3"/>
      <c r="AX145" s="3"/>
      <c r="AY145" s="3"/>
      <c r="AZ145" s="3"/>
      <c r="BA145" s="3"/>
      <c r="BB145" s="3"/>
      <c r="BC145" s="72"/>
      <c r="BD145" s="3"/>
      <c r="BE145" s="3"/>
      <c r="BG145" s="20">
        <f t="shared" si="6"/>
        <v>0</v>
      </c>
      <c r="BH145" s="20">
        <f t="shared" si="7"/>
        <v>0</v>
      </c>
    </row>
    <row r="146" spans="1:60" x14ac:dyDescent="0.2">
      <c r="A146" s="3" t="str">
        <f>IF('Service providers'!I148="Указать название точки 9", "", 'Service providers'!I148)</f>
        <v/>
      </c>
      <c r="B146" s="3"/>
      <c r="C146" s="3"/>
      <c r="D146" s="3"/>
      <c r="E146" s="3"/>
      <c r="F146" s="72"/>
      <c r="G146" s="3"/>
      <c r="H146" s="3"/>
      <c r="I146" s="3"/>
      <c r="J146" s="3"/>
      <c r="K146" s="3"/>
      <c r="L146" s="3"/>
      <c r="M146" s="72"/>
      <c r="N146" s="3"/>
      <c r="O146" s="3"/>
      <c r="P146" s="3"/>
      <c r="Q146" s="3"/>
      <c r="R146" s="3"/>
      <c r="S146" s="3"/>
      <c r="T146" s="72"/>
      <c r="U146" s="3"/>
      <c r="V146" s="3"/>
      <c r="W146" s="3"/>
      <c r="X146" s="3"/>
      <c r="Y146" s="3"/>
      <c r="Z146" s="3"/>
      <c r="AA146" s="72"/>
      <c r="AB146" s="3"/>
      <c r="AC146" s="3"/>
      <c r="AD146" s="3"/>
      <c r="AE146" s="3"/>
      <c r="AF146" s="3"/>
      <c r="AG146" s="3"/>
      <c r="AH146" s="72"/>
      <c r="AI146" s="3"/>
      <c r="AJ146" s="3"/>
      <c r="AK146" s="3"/>
      <c r="AL146" s="3"/>
      <c r="AM146" s="3"/>
      <c r="AN146" s="3"/>
      <c r="AO146" s="72"/>
      <c r="AP146" s="3"/>
      <c r="AQ146" s="3"/>
      <c r="AR146" s="3"/>
      <c r="AS146" s="3"/>
      <c r="AT146" s="72"/>
      <c r="AU146" s="72"/>
      <c r="AV146" s="3"/>
      <c r="AW146" s="3"/>
      <c r="AX146" s="3"/>
      <c r="AY146" s="3"/>
      <c r="AZ146" s="3"/>
      <c r="BA146" s="3"/>
      <c r="BB146" s="3"/>
      <c r="BC146" s="72"/>
      <c r="BD146" s="3"/>
      <c r="BE146" s="3"/>
      <c r="BG146" s="20">
        <f t="shared" si="6"/>
        <v>0</v>
      </c>
      <c r="BH146" s="20">
        <f t="shared" si="7"/>
        <v>0</v>
      </c>
    </row>
    <row r="147" spans="1:60" x14ac:dyDescent="0.2">
      <c r="A147" s="3" t="str">
        <f>IF('Service providers'!I149="Указать название точки 10", "", 'Service providers'!I149)</f>
        <v/>
      </c>
      <c r="B147" s="3"/>
      <c r="C147" s="3"/>
      <c r="D147" s="3"/>
      <c r="E147" s="3"/>
      <c r="F147" s="72"/>
      <c r="G147" s="3"/>
      <c r="H147" s="3"/>
      <c r="I147" s="3"/>
      <c r="J147" s="3"/>
      <c r="K147" s="3"/>
      <c r="L147" s="3"/>
      <c r="M147" s="72"/>
      <c r="N147" s="3"/>
      <c r="O147" s="3"/>
      <c r="P147" s="3"/>
      <c r="Q147" s="3"/>
      <c r="R147" s="3"/>
      <c r="S147" s="3"/>
      <c r="T147" s="72"/>
      <c r="U147" s="3"/>
      <c r="V147" s="3"/>
      <c r="W147" s="3"/>
      <c r="X147" s="3"/>
      <c r="Y147" s="3"/>
      <c r="Z147" s="3"/>
      <c r="AA147" s="72"/>
      <c r="AB147" s="3"/>
      <c r="AC147" s="3"/>
      <c r="AD147" s="3"/>
      <c r="AE147" s="3"/>
      <c r="AF147" s="3"/>
      <c r="AG147" s="3"/>
      <c r="AH147" s="72"/>
      <c r="AI147" s="3"/>
      <c r="AJ147" s="3"/>
      <c r="AK147" s="3"/>
      <c r="AL147" s="3"/>
      <c r="AM147" s="3"/>
      <c r="AN147" s="3"/>
      <c r="AO147" s="72"/>
      <c r="AP147" s="3"/>
      <c r="AQ147" s="3"/>
      <c r="AR147" s="3"/>
      <c r="AS147" s="3"/>
      <c r="AT147" s="72"/>
      <c r="AU147" s="72"/>
      <c r="AV147" s="3"/>
      <c r="AW147" s="3"/>
      <c r="AX147" s="3"/>
      <c r="AY147" s="3"/>
      <c r="AZ147" s="3"/>
      <c r="BA147" s="3"/>
      <c r="BB147" s="3"/>
      <c r="BC147" s="72"/>
      <c r="BD147" s="3"/>
      <c r="BE147" s="3"/>
      <c r="BG147" s="20">
        <f t="shared" si="6"/>
        <v>0</v>
      </c>
      <c r="BH147" s="20">
        <f t="shared" si="7"/>
        <v>0</v>
      </c>
    </row>
    <row r="148" spans="1:60" x14ac:dyDescent="0.2">
      <c r="A148" s="3" t="str">
        <f>IF('Service providers'!I150="Указать название точки 11", "", 'Service providers'!I150)</f>
        <v/>
      </c>
      <c r="B148" s="3"/>
      <c r="C148" s="3"/>
      <c r="D148" s="3"/>
      <c r="E148" s="3"/>
      <c r="F148" s="72"/>
      <c r="G148" s="3"/>
      <c r="H148" s="3"/>
      <c r="I148" s="3"/>
      <c r="J148" s="3"/>
      <c r="K148" s="3"/>
      <c r="L148" s="3"/>
      <c r="M148" s="72"/>
      <c r="N148" s="3"/>
      <c r="O148" s="3"/>
      <c r="P148" s="3"/>
      <c r="Q148" s="3"/>
      <c r="R148" s="3"/>
      <c r="S148" s="3"/>
      <c r="T148" s="72"/>
      <c r="U148" s="3"/>
      <c r="V148" s="3"/>
      <c r="W148" s="3"/>
      <c r="X148" s="3"/>
      <c r="Y148" s="3"/>
      <c r="Z148" s="3"/>
      <c r="AA148" s="72"/>
      <c r="AB148" s="3"/>
      <c r="AC148" s="3"/>
      <c r="AD148" s="3"/>
      <c r="AE148" s="3"/>
      <c r="AF148" s="3"/>
      <c r="AG148" s="3"/>
      <c r="AH148" s="72"/>
      <c r="AI148" s="3"/>
      <c r="AJ148" s="3"/>
      <c r="AK148" s="3"/>
      <c r="AL148" s="3"/>
      <c r="AM148" s="3"/>
      <c r="AN148" s="3"/>
      <c r="AO148" s="72"/>
      <c r="AP148" s="3"/>
      <c r="AQ148" s="3"/>
      <c r="AR148" s="3"/>
      <c r="AS148" s="3"/>
      <c r="AT148" s="72"/>
      <c r="AU148" s="72"/>
      <c r="AV148" s="3"/>
      <c r="AW148" s="3"/>
      <c r="AX148" s="3"/>
      <c r="AY148" s="3"/>
      <c r="AZ148" s="3"/>
      <c r="BA148" s="3"/>
      <c r="BB148" s="3"/>
      <c r="BC148" s="72"/>
      <c r="BD148" s="3"/>
      <c r="BE148" s="3"/>
      <c r="BG148" s="20">
        <f t="shared" si="6"/>
        <v>0</v>
      </c>
      <c r="BH148" s="20">
        <f t="shared" si="7"/>
        <v>0</v>
      </c>
    </row>
    <row r="149" spans="1:60" x14ac:dyDescent="0.2">
      <c r="A149" s="3" t="str">
        <f>IF('Service providers'!I151="Указать название точки 12", "", 'Service providers'!I151)</f>
        <v/>
      </c>
      <c r="B149" s="3"/>
      <c r="C149" s="3"/>
      <c r="D149" s="3"/>
      <c r="E149" s="3"/>
      <c r="F149" s="72"/>
      <c r="G149" s="3"/>
      <c r="H149" s="3"/>
      <c r="I149" s="3"/>
      <c r="J149" s="3"/>
      <c r="K149" s="3"/>
      <c r="L149" s="3"/>
      <c r="M149" s="72"/>
      <c r="N149" s="3"/>
      <c r="O149" s="3"/>
      <c r="P149" s="3"/>
      <c r="Q149" s="3"/>
      <c r="R149" s="3"/>
      <c r="S149" s="3"/>
      <c r="T149" s="72"/>
      <c r="U149" s="3"/>
      <c r="V149" s="3"/>
      <c r="W149" s="3"/>
      <c r="X149" s="3"/>
      <c r="Y149" s="3"/>
      <c r="Z149" s="3"/>
      <c r="AA149" s="72"/>
      <c r="AB149" s="3"/>
      <c r="AC149" s="3"/>
      <c r="AD149" s="3"/>
      <c r="AE149" s="3"/>
      <c r="AF149" s="3"/>
      <c r="AG149" s="3"/>
      <c r="AH149" s="72"/>
      <c r="AI149" s="3"/>
      <c r="AJ149" s="3"/>
      <c r="AK149" s="3"/>
      <c r="AL149" s="3"/>
      <c r="AM149" s="3"/>
      <c r="AN149" s="3"/>
      <c r="AO149" s="72"/>
      <c r="AP149" s="3"/>
      <c r="AQ149" s="3"/>
      <c r="AR149" s="3"/>
      <c r="AS149" s="3"/>
      <c r="AT149" s="72"/>
      <c r="AU149" s="72"/>
      <c r="AV149" s="3"/>
      <c r="AW149" s="3"/>
      <c r="AX149" s="3"/>
      <c r="AY149" s="3"/>
      <c r="AZ149" s="3"/>
      <c r="BA149" s="3"/>
      <c r="BB149" s="3"/>
      <c r="BC149" s="72"/>
      <c r="BD149" s="3"/>
      <c r="BE149" s="3"/>
      <c r="BG149" s="20">
        <f t="shared" si="6"/>
        <v>0</v>
      </c>
      <c r="BH149" s="20">
        <f t="shared" si="7"/>
        <v>0</v>
      </c>
    </row>
    <row r="150" spans="1:60" x14ac:dyDescent="0.2">
      <c r="A150" s="3" t="str">
        <f>IF('Service providers'!I152="Указать название точки 13", "", 'Service providers'!I152)</f>
        <v/>
      </c>
      <c r="B150" s="3"/>
      <c r="C150" s="3"/>
      <c r="D150" s="3"/>
      <c r="E150" s="3"/>
      <c r="F150" s="72"/>
      <c r="G150" s="3"/>
      <c r="H150" s="3"/>
      <c r="I150" s="3"/>
      <c r="J150" s="3"/>
      <c r="K150" s="3"/>
      <c r="L150" s="3"/>
      <c r="M150" s="72"/>
      <c r="N150" s="3"/>
      <c r="O150" s="3"/>
      <c r="P150" s="3"/>
      <c r="Q150" s="3"/>
      <c r="R150" s="3"/>
      <c r="S150" s="3"/>
      <c r="T150" s="72"/>
      <c r="U150" s="3"/>
      <c r="V150" s="3"/>
      <c r="W150" s="3"/>
      <c r="X150" s="3"/>
      <c r="Y150" s="3"/>
      <c r="Z150" s="3"/>
      <c r="AA150" s="72"/>
      <c r="AB150" s="3"/>
      <c r="AC150" s="3"/>
      <c r="AD150" s="3"/>
      <c r="AE150" s="3"/>
      <c r="AF150" s="3"/>
      <c r="AG150" s="3"/>
      <c r="AH150" s="72"/>
      <c r="AI150" s="3"/>
      <c r="AJ150" s="3"/>
      <c r="AK150" s="3"/>
      <c r="AL150" s="3"/>
      <c r="AM150" s="3"/>
      <c r="AN150" s="3"/>
      <c r="AO150" s="72"/>
      <c r="AP150" s="3"/>
      <c r="AQ150" s="3"/>
      <c r="AR150" s="3"/>
      <c r="AS150" s="3"/>
      <c r="AT150" s="72"/>
      <c r="AU150" s="72"/>
      <c r="AV150" s="3"/>
      <c r="AW150" s="3"/>
      <c r="AX150" s="3"/>
      <c r="AY150" s="3"/>
      <c r="AZ150" s="3"/>
      <c r="BA150" s="3"/>
      <c r="BB150" s="3"/>
      <c r="BC150" s="72"/>
      <c r="BD150" s="3"/>
      <c r="BE150" s="3"/>
      <c r="BG150" s="20">
        <f t="shared" si="6"/>
        <v>0</v>
      </c>
      <c r="BH150" s="20">
        <f t="shared" si="7"/>
        <v>0</v>
      </c>
    </row>
    <row r="151" spans="1:60" x14ac:dyDescent="0.2">
      <c r="A151" s="3" t="str">
        <f>IF('Service providers'!I153="Указать название точки 14", "", 'Service providers'!I153)</f>
        <v/>
      </c>
      <c r="B151" s="3"/>
      <c r="C151" s="3"/>
      <c r="D151" s="3"/>
      <c r="E151" s="3"/>
      <c r="F151" s="72"/>
      <c r="G151" s="3"/>
      <c r="H151" s="3"/>
      <c r="I151" s="3"/>
      <c r="J151" s="3"/>
      <c r="K151" s="3"/>
      <c r="L151" s="3"/>
      <c r="M151" s="72"/>
      <c r="N151" s="3"/>
      <c r="O151" s="3"/>
      <c r="P151" s="3"/>
      <c r="Q151" s="3"/>
      <c r="R151" s="3"/>
      <c r="S151" s="3"/>
      <c r="T151" s="72"/>
      <c r="U151" s="3"/>
      <c r="V151" s="3"/>
      <c r="W151" s="3"/>
      <c r="X151" s="3"/>
      <c r="Y151" s="3"/>
      <c r="Z151" s="3"/>
      <c r="AA151" s="72"/>
      <c r="AB151" s="3"/>
      <c r="AC151" s="3"/>
      <c r="AD151" s="3"/>
      <c r="AE151" s="3"/>
      <c r="AF151" s="3"/>
      <c r="AG151" s="3"/>
      <c r="AH151" s="72"/>
      <c r="AI151" s="3"/>
      <c r="AJ151" s="3"/>
      <c r="AK151" s="3"/>
      <c r="AL151" s="3"/>
      <c r="AM151" s="3"/>
      <c r="AN151" s="3"/>
      <c r="AO151" s="72"/>
      <c r="AP151" s="3"/>
      <c r="AQ151" s="3"/>
      <c r="AR151" s="3"/>
      <c r="AS151" s="3"/>
      <c r="AT151" s="72"/>
      <c r="AU151" s="72"/>
      <c r="AV151" s="3"/>
      <c r="AW151" s="3"/>
      <c r="AX151" s="3"/>
      <c r="AY151" s="3"/>
      <c r="AZ151" s="3"/>
      <c r="BA151" s="3"/>
      <c r="BB151" s="3"/>
      <c r="BC151" s="72"/>
      <c r="BD151" s="3"/>
      <c r="BE151" s="3"/>
      <c r="BG151" s="20">
        <f t="shared" si="6"/>
        <v>0</v>
      </c>
      <c r="BH151" s="20">
        <f t="shared" si="7"/>
        <v>0</v>
      </c>
    </row>
    <row r="152" spans="1:60" x14ac:dyDescent="0.2">
      <c r="A152" s="3" t="str">
        <f>IF('Service providers'!I154="Указать название точки 15", "", 'Service providers'!I154)</f>
        <v/>
      </c>
      <c r="B152" s="3"/>
      <c r="C152" s="3"/>
      <c r="D152" s="3"/>
      <c r="E152" s="3"/>
      <c r="F152" s="72"/>
      <c r="G152" s="3"/>
      <c r="H152" s="3"/>
      <c r="I152" s="3"/>
      <c r="J152" s="3"/>
      <c r="K152" s="3"/>
      <c r="L152" s="3"/>
      <c r="M152" s="72"/>
      <c r="N152" s="3"/>
      <c r="O152" s="3"/>
      <c r="P152" s="3"/>
      <c r="Q152" s="3"/>
      <c r="R152" s="3"/>
      <c r="S152" s="3"/>
      <c r="T152" s="72"/>
      <c r="U152" s="3"/>
      <c r="V152" s="3"/>
      <c r="W152" s="3"/>
      <c r="X152" s="3"/>
      <c r="Y152" s="3"/>
      <c r="Z152" s="3"/>
      <c r="AA152" s="72"/>
      <c r="AB152" s="3"/>
      <c r="AC152" s="3"/>
      <c r="AD152" s="3"/>
      <c r="AE152" s="3"/>
      <c r="AF152" s="3"/>
      <c r="AG152" s="3"/>
      <c r="AH152" s="72"/>
      <c r="AI152" s="3"/>
      <c r="AJ152" s="3"/>
      <c r="AK152" s="3"/>
      <c r="AL152" s="3"/>
      <c r="AM152" s="3"/>
      <c r="AN152" s="3"/>
      <c r="AO152" s="72"/>
      <c r="AP152" s="3"/>
      <c r="AQ152" s="3"/>
      <c r="AR152" s="3"/>
      <c r="AS152" s="3"/>
      <c r="AT152" s="72"/>
      <c r="AU152" s="72"/>
      <c r="AV152" s="3"/>
      <c r="AW152" s="3"/>
      <c r="AX152" s="3"/>
      <c r="AY152" s="3"/>
      <c r="AZ152" s="3"/>
      <c r="BA152" s="3"/>
      <c r="BB152" s="3"/>
      <c r="BC152" s="72"/>
      <c r="BD152" s="3"/>
      <c r="BE152" s="3"/>
      <c r="BG152" s="20">
        <f t="shared" si="6"/>
        <v>0</v>
      </c>
      <c r="BH152" s="20">
        <f t="shared" si="7"/>
        <v>0</v>
      </c>
    </row>
    <row r="153" spans="1:60" x14ac:dyDescent="0.2">
      <c r="A153" s="3" t="str">
        <f>IF('Service providers'!I155="Указать название точки 16", "", 'Service providers'!I155)</f>
        <v/>
      </c>
      <c r="B153" s="3"/>
      <c r="C153" s="3"/>
      <c r="D153" s="3"/>
      <c r="E153" s="3"/>
      <c r="F153" s="72"/>
      <c r="G153" s="3"/>
      <c r="H153" s="3"/>
      <c r="I153" s="3"/>
      <c r="J153" s="3"/>
      <c r="K153" s="3"/>
      <c r="L153" s="3"/>
      <c r="M153" s="72"/>
      <c r="N153" s="3"/>
      <c r="O153" s="3"/>
      <c r="P153" s="3"/>
      <c r="Q153" s="3"/>
      <c r="R153" s="3"/>
      <c r="S153" s="3"/>
      <c r="T153" s="72"/>
      <c r="U153" s="3"/>
      <c r="V153" s="3"/>
      <c r="W153" s="3"/>
      <c r="X153" s="3"/>
      <c r="Y153" s="3"/>
      <c r="Z153" s="3"/>
      <c r="AA153" s="72"/>
      <c r="AB153" s="3"/>
      <c r="AC153" s="3"/>
      <c r="AD153" s="3"/>
      <c r="AE153" s="3"/>
      <c r="AF153" s="3"/>
      <c r="AG153" s="3"/>
      <c r="AH153" s="72"/>
      <c r="AI153" s="3"/>
      <c r="AJ153" s="3"/>
      <c r="AK153" s="3"/>
      <c r="AL153" s="3"/>
      <c r="AM153" s="3"/>
      <c r="AN153" s="3"/>
      <c r="AO153" s="72"/>
      <c r="AP153" s="3"/>
      <c r="AQ153" s="3"/>
      <c r="AR153" s="3"/>
      <c r="AS153" s="3"/>
      <c r="AT153" s="72"/>
      <c r="AU153" s="72"/>
      <c r="AV153" s="3"/>
      <c r="AW153" s="3"/>
      <c r="AX153" s="3"/>
      <c r="AY153" s="3"/>
      <c r="AZ153" s="3"/>
      <c r="BA153" s="3"/>
      <c r="BB153" s="3"/>
      <c r="BC153" s="72"/>
      <c r="BD153" s="3"/>
      <c r="BE153" s="3"/>
      <c r="BG153" s="20">
        <f t="shared" si="6"/>
        <v>0</v>
      </c>
      <c r="BH153" s="20">
        <f t="shared" si="7"/>
        <v>0</v>
      </c>
    </row>
    <row r="154" spans="1:60" x14ac:dyDescent="0.2">
      <c r="A154" s="3" t="str">
        <f>IF('Service providers'!I156="Указать название точки 17", "", 'Service providers'!I156)</f>
        <v/>
      </c>
      <c r="B154" s="3"/>
      <c r="C154" s="3"/>
      <c r="D154" s="3"/>
      <c r="E154" s="3"/>
      <c r="F154" s="72"/>
      <c r="G154" s="3"/>
      <c r="H154" s="3"/>
      <c r="I154" s="3"/>
      <c r="J154" s="3"/>
      <c r="K154" s="3"/>
      <c r="L154" s="3"/>
      <c r="M154" s="72"/>
      <c r="N154" s="3"/>
      <c r="O154" s="3"/>
      <c r="P154" s="3"/>
      <c r="Q154" s="3"/>
      <c r="R154" s="3"/>
      <c r="S154" s="3"/>
      <c r="T154" s="72"/>
      <c r="U154" s="3"/>
      <c r="V154" s="3"/>
      <c r="W154" s="3"/>
      <c r="X154" s="3"/>
      <c r="Y154" s="3"/>
      <c r="Z154" s="3"/>
      <c r="AA154" s="72"/>
      <c r="AB154" s="3"/>
      <c r="AC154" s="3"/>
      <c r="AD154" s="3"/>
      <c r="AE154" s="3"/>
      <c r="AF154" s="3"/>
      <c r="AG154" s="3"/>
      <c r="AH154" s="72"/>
      <c r="AI154" s="3"/>
      <c r="AJ154" s="3"/>
      <c r="AK154" s="3"/>
      <c r="AL154" s="3"/>
      <c r="AM154" s="3"/>
      <c r="AN154" s="3"/>
      <c r="AO154" s="72"/>
      <c r="AP154" s="3"/>
      <c r="AQ154" s="3"/>
      <c r="AR154" s="3"/>
      <c r="AS154" s="3"/>
      <c r="AT154" s="72"/>
      <c r="AU154" s="72"/>
      <c r="AV154" s="3"/>
      <c r="AW154" s="3"/>
      <c r="AX154" s="3"/>
      <c r="AY154" s="3"/>
      <c r="AZ154" s="3"/>
      <c r="BA154" s="3"/>
      <c r="BB154" s="3"/>
      <c r="BC154" s="72"/>
      <c r="BD154" s="3"/>
      <c r="BE154" s="3"/>
      <c r="BG154" s="20">
        <f t="shared" si="6"/>
        <v>0</v>
      </c>
      <c r="BH154" s="20">
        <f t="shared" si="7"/>
        <v>0</v>
      </c>
    </row>
    <row r="155" spans="1:60" x14ac:dyDescent="0.2">
      <c r="A155" s="3" t="str">
        <f>IF('Service providers'!I157="Указать название точки 18", "", 'Service providers'!I157)</f>
        <v/>
      </c>
      <c r="B155" s="3"/>
      <c r="C155" s="3"/>
      <c r="D155" s="3"/>
      <c r="E155" s="3"/>
      <c r="F155" s="72"/>
      <c r="G155" s="3"/>
      <c r="H155" s="3"/>
      <c r="I155" s="3"/>
      <c r="J155" s="3"/>
      <c r="K155" s="3"/>
      <c r="L155" s="3"/>
      <c r="M155" s="72"/>
      <c r="N155" s="3"/>
      <c r="O155" s="3"/>
      <c r="P155" s="3"/>
      <c r="Q155" s="3"/>
      <c r="R155" s="3"/>
      <c r="S155" s="3"/>
      <c r="T155" s="72"/>
      <c r="U155" s="3"/>
      <c r="V155" s="3"/>
      <c r="W155" s="3"/>
      <c r="X155" s="3"/>
      <c r="Y155" s="3"/>
      <c r="Z155" s="3"/>
      <c r="AA155" s="72"/>
      <c r="AB155" s="3"/>
      <c r="AC155" s="3"/>
      <c r="AD155" s="3"/>
      <c r="AE155" s="3"/>
      <c r="AF155" s="3"/>
      <c r="AG155" s="3"/>
      <c r="AH155" s="72"/>
      <c r="AI155" s="3"/>
      <c r="AJ155" s="3"/>
      <c r="AK155" s="3"/>
      <c r="AL155" s="3"/>
      <c r="AM155" s="3"/>
      <c r="AN155" s="3"/>
      <c r="AO155" s="72"/>
      <c r="AP155" s="3"/>
      <c r="AQ155" s="3"/>
      <c r="AR155" s="3"/>
      <c r="AS155" s="3"/>
      <c r="AT155" s="72"/>
      <c r="AU155" s="72"/>
      <c r="AV155" s="3"/>
      <c r="AW155" s="3"/>
      <c r="AX155" s="3"/>
      <c r="AY155" s="3"/>
      <c r="AZ155" s="3"/>
      <c r="BA155" s="3"/>
      <c r="BB155" s="3"/>
      <c r="BC155" s="72"/>
      <c r="BD155" s="3"/>
      <c r="BE155" s="3"/>
      <c r="BG155" s="20">
        <f t="shared" si="6"/>
        <v>0</v>
      </c>
      <c r="BH155" s="20">
        <f t="shared" si="7"/>
        <v>0</v>
      </c>
    </row>
    <row r="156" spans="1:60" x14ac:dyDescent="0.2">
      <c r="A156" s="3" t="str">
        <f>IF('Service providers'!I158="Указать название точки 19", "", 'Service providers'!I158)</f>
        <v/>
      </c>
      <c r="B156" s="3"/>
      <c r="C156" s="3"/>
      <c r="D156" s="3"/>
      <c r="E156" s="3"/>
      <c r="F156" s="72"/>
      <c r="G156" s="3"/>
      <c r="H156" s="3"/>
      <c r="I156" s="3"/>
      <c r="J156" s="3"/>
      <c r="K156" s="3"/>
      <c r="L156" s="3"/>
      <c r="M156" s="72"/>
      <c r="N156" s="3"/>
      <c r="O156" s="3"/>
      <c r="P156" s="3"/>
      <c r="Q156" s="3"/>
      <c r="R156" s="3"/>
      <c r="S156" s="3"/>
      <c r="T156" s="72"/>
      <c r="U156" s="3"/>
      <c r="V156" s="3"/>
      <c r="W156" s="3"/>
      <c r="X156" s="3"/>
      <c r="Y156" s="3"/>
      <c r="Z156" s="3"/>
      <c r="AA156" s="72"/>
      <c r="AB156" s="3"/>
      <c r="AC156" s="3"/>
      <c r="AD156" s="3"/>
      <c r="AE156" s="3"/>
      <c r="AF156" s="3"/>
      <c r="AG156" s="3"/>
      <c r="AH156" s="72"/>
      <c r="AI156" s="3"/>
      <c r="AJ156" s="3"/>
      <c r="AK156" s="3"/>
      <c r="AL156" s="3"/>
      <c r="AM156" s="3"/>
      <c r="AN156" s="3"/>
      <c r="AO156" s="72"/>
      <c r="AP156" s="3"/>
      <c r="AQ156" s="3"/>
      <c r="AR156" s="3"/>
      <c r="AS156" s="3"/>
      <c r="AT156" s="72"/>
      <c r="AU156" s="72"/>
      <c r="AV156" s="3"/>
      <c r="AW156" s="3"/>
      <c r="AX156" s="3"/>
      <c r="AY156" s="3"/>
      <c r="AZ156" s="3"/>
      <c r="BA156" s="3"/>
      <c r="BB156" s="3"/>
      <c r="BC156" s="72"/>
      <c r="BD156" s="3"/>
      <c r="BE156" s="3"/>
      <c r="BG156" s="20">
        <f t="shared" si="6"/>
        <v>0</v>
      </c>
      <c r="BH156" s="20">
        <f t="shared" si="7"/>
        <v>0</v>
      </c>
    </row>
    <row r="157" spans="1:60" x14ac:dyDescent="0.2">
      <c r="A157" s="3" t="str">
        <f>IF('Service providers'!I159="Указать название точки 20", "", 'Service providers'!I159)</f>
        <v/>
      </c>
      <c r="B157" s="3"/>
      <c r="C157" s="3"/>
      <c r="D157" s="3"/>
      <c r="E157" s="3"/>
      <c r="F157" s="72"/>
      <c r="G157" s="3"/>
      <c r="H157" s="3"/>
      <c r="I157" s="3"/>
      <c r="J157" s="3"/>
      <c r="K157" s="3"/>
      <c r="L157" s="3"/>
      <c r="M157" s="72"/>
      <c r="N157" s="3"/>
      <c r="O157" s="3"/>
      <c r="P157" s="3"/>
      <c r="Q157" s="3"/>
      <c r="R157" s="3"/>
      <c r="S157" s="3"/>
      <c r="T157" s="72"/>
      <c r="U157" s="3"/>
      <c r="V157" s="3"/>
      <c r="W157" s="3"/>
      <c r="X157" s="3"/>
      <c r="Y157" s="3"/>
      <c r="Z157" s="3"/>
      <c r="AA157" s="72"/>
      <c r="AB157" s="3"/>
      <c r="AC157" s="3"/>
      <c r="AD157" s="3"/>
      <c r="AE157" s="3"/>
      <c r="AF157" s="3"/>
      <c r="AG157" s="3"/>
      <c r="AH157" s="72"/>
      <c r="AI157" s="3"/>
      <c r="AJ157" s="3"/>
      <c r="AK157" s="3"/>
      <c r="AL157" s="3"/>
      <c r="AM157" s="3"/>
      <c r="AN157" s="3"/>
      <c r="AO157" s="72"/>
      <c r="AP157" s="3"/>
      <c r="AQ157" s="3"/>
      <c r="AR157" s="3"/>
      <c r="AS157" s="3"/>
      <c r="AT157" s="72"/>
      <c r="AU157" s="72"/>
      <c r="AV157" s="3"/>
      <c r="AW157" s="3"/>
      <c r="AX157" s="3"/>
      <c r="AY157" s="3"/>
      <c r="AZ157" s="3"/>
      <c r="BA157" s="3"/>
      <c r="BB157" s="3"/>
      <c r="BC157" s="72"/>
      <c r="BD157" s="3"/>
      <c r="BE157" s="3"/>
      <c r="BG157" s="20">
        <f t="shared" si="6"/>
        <v>0</v>
      </c>
      <c r="BH157" s="20">
        <f t="shared" si="7"/>
        <v>0</v>
      </c>
    </row>
  </sheetData>
  <mergeCells count="28">
    <mergeCell ref="B6:C6"/>
    <mergeCell ref="B3:N5"/>
    <mergeCell ref="D6:N6"/>
    <mergeCell ref="P8:P9"/>
    <mergeCell ref="Q8:T8"/>
    <mergeCell ref="U8:V8"/>
    <mergeCell ref="W8:W9"/>
    <mergeCell ref="B8:B9"/>
    <mergeCell ref="C8:F8"/>
    <mergeCell ref="G8:H8"/>
    <mergeCell ref="I8:I9"/>
    <mergeCell ref="J8:M8"/>
    <mergeCell ref="AW8:AX8"/>
    <mergeCell ref="AY8:AY9"/>
    <mergeCell ref="AZ8:BC8"/>
    <mergeCell ref="BD8:BE8"/>
    <mergeCell ref="A8:A9"/>
    <mergeCell ref="AK8:AK9"/>
    <mergeCell ref="AL8:AO8"/>
    <mergeCell ref="AP8:AQ8"/>
    <mergeCell ref="AR8:AR9"/>
    <mergeCell ref="AS8:AV8"/>
    <mergeCell ref="X8:AA8"/>
    <mergeCell ref="AB8:AC8"/>
    <mergeCell ref="AD8:AD9"/>
    <mergeCell ref="AE8:AH8"/>
    <mergeCell ref="AI8:AJ8"/>
    <mergeCell ref="N8:O8"/>
  </mergeCells>
  <phoneticPr fontId="26" type="noConversion"/>
  <dataValidations count="3">
    <dataValidation type="list" allowBlank="1" showInputMessage="1" showErrorMessage="1" sqref="B12:B31 I12:I31 P12:P31 W12:W31 AD12:AD31 AK12:AK31 AR12:AR31 AY12:AY31 I33:I52 P33:P52 W33:W52 AD33:AD52 AK33:AK52 AR33:AR52 AY33:AY52 AR138:AR157 B96:B115 I96:I115 P96:P115 W96:W115 AD96:AD115 AK96:AK115 AR96:AR115 AY96:AY115 B117:B136 I117:I136 P117:P136 W117:W136 AD117:AD136 AK117:AK136 AR117:AR136 AY117:AY136 AY138:AY157 B138:B157 I138:I157 P138:P157 W138:W157 AD138:AD157 AK138:AK157 B33:B52 P54:P73 W54:W73 AD54:AD73 AK54:AK73 AR54:AR73 AY54:AY73 B54:B73 I54:I73 P75:P94 W75:W94 AD75:AD94 AK75:AK94 AR75:AR94 AY75:AY94 B75:B94 I75:I94">
      <formula1>OSTmedequip</formula1>
    </dataValidation>
    <dataValidation type="list" allowBlank="1" showInputMessage="1" showErrorMessage="1" sqref="C12:F31 J12:M31 Q12:T31 X12:AA31 AE12:AH31 AL12:AO31 AZ12:BC31 AS12:AU31 J33:M52 Q33:T52 X33:AA52 AE33:AH52 AL33:AO52 AZ33:BC52 AS33:AU52 AS138:AU157 C96:F115 J96:M115 Q96:T115 X96:AA115 AE96:AH115 AL96:AO115 AZ96:BC115 AS96:AU115 C117:F136 J117:M136 Q117:T136 X117:AA136 AE117:AH136 AL117:AO136 AZ117:BC136 AS117:AU136 C138:F157 J138:M157 Q138:T157 X138:AA157 AE138:AH157 AL138:AO157 AZ138:BC157 C33:F52 Q54:T73 X54:AA73 AE54:AH73 AL54:AO73 AZ54:BC73 AS54:AU73 C54:F73 J54:M73 Q75:T94 X75:AA94 AE75:AH94 AL75:AO94 AZ75:BC94 AS75:AU94 C75:F94 J75:M94">
      <formula1>Yes</formula1>
    </dataValidation>
    <dataValidation type="custom" showInputMessage="1" showErrorMessage="1" sqref="G117:H136 G96:H115 N33:O52 G12:H31 G138:H157 N117:O136 N96:O115 U33:V52 N138:O157 N12:O31 U117:V136 U96:V115 AB33:AC52 U138:V157 U12:V31 AB117:AC136 AB96:AC115 AI33:AJ52 AB138:AC157 AB12:AC31 AI117:AJ136 AI96:AJ115 AP33:AQ52 AI138:AJ157 AI12:AJ31 AP117:AQ136 AP96:AQ115 AW33:AX52 AP138:AQ157 AP12:AQ31 AW117:AX136 AW96:AX115 BD33:BE52 AW138:AX157 AW12:AX31 BD117:BE136 BD96:BE115 BD12:BE31 BD138:BE157 G33:H52 U54:V73 AB54:AC73 AI54:AJ73 AP54:AQ73 AW54:AX73 BD54:BE73 G54:H73 N54:O73 U75:V94 AB75:AC94 AI75:AJ94 AP75:AQ94 AW75:AX94 BD75:BE94 G75:H94 N75:O94">
      <formula1>NOT(OR(ISBLANK(C12:F12)))</formula1>
    </dataValidation>
  </dataValidations>
  <pageMargins left="0.7" right="0.7" top="0.75" bottom="0.75" header="0.3" footer="0.3"/>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49"/>
  <sheetViews>
    <sheetView topLeftCell="AO1" workbookViewId="0">
      <pane ySplit="2" topLeftCell="A3" activePane="bottomLeft" state="frozen"/>
      <selection activeCell="AC1" sqref="AC1"/>
      <selection pane="bottomLeft" activeCell="AR4" sqref="AR4"/>
    </sheetView>
  </sheetViews>
  <sheetFormatPr defaultRowHeight="15" x14ac:dyDescent="0.25"/>
  <cols>
    <col min="1" max="1" width="28.7109375" style="94" customWidth="1"/>
    <col min="2" max="2" width="12.42578125" bestFit="1" customWidth="1"/>
    <col min="3" max="3" width="13.7109375" customWidth="1"/>
    <col min="4" max="5" width="12.5703125" bestFit="1" customWidth="1"/>
    <col min="6" max="6" width="5" bestFit="1" customWidth="1"/>
    <col min="7" max="7" width="8.5703125" bestFit="1" customWidth="1"/>
    <col min="8" max="8" width="4.5703125" bestFit="1" customWidth="1"/>
    <col min="9" max="9" width="5.28515625" bestFit="1" customWidth="1"/>
    <col min="10" max="10" width="12.42578125" bestFit="1" customWidth="1"/>
    <col min="11" max="11" width="13.7109375" customWidth="1"/>
    <col min="12" max="13" width="12.5703125" bestFit="1" customWidth="1"/>
    <col min="14" max="14" width="5" bestFit="1" customWidth="1"/>
    <col min="15" max="15" width="8.5703125" bestFit="1" customWidth="1"/>
    <col min="16" max="16" width="4.5703125" bestFit="1" customWidth="1"/>
    <col min="17" max="17" width="5.28515625" bestFit="1" customWidth="1"/>
    <col min="18" max="18" width="12.42578125" bestFit="1" customWidth="1"/>
    <col min="19" max="19" width="13.7109375" customWidth="1"/>
    <col min="20" max="21" width="12.5703125" bestFit="1" customWidth="1"/>
    <col min="22" max="22" width="5" bestFit="1" customWidth="1"/>
    <col min="23" max="23" width="8.5703125" bestFit="1" customWidth="1"/>
    <col min="24" max="24" width="4.5703125" bestFit="1" customWidth="1"/>
    <col min="25" max="25" width="5.28515625" bestFit="1" customWidth="1"/>
    <col min="26" max="26" width="12.42578125" bestFit="1" customWidth="1"/>
    <col min="27" max="27" width="13.7109375" customWidth="1"/>
    <col min="28" max="29" width="12.5703125" bestFit="1" customWidth="1"/>
    <col min="30" max="30" width="5" bestFit="1" customWidth="1"/>
    <col min="31" max="31" width="8.5703125" bestFit="1" customWidth="1"/>
    <col min="32" max="32" width="4.5703125" bestFit="1" customWidth="1"/>
    <col min="33" max="33" width="5.28515625" bestFit="1" customWidth="1"/>
    <col min="34" max="34" width="12.42578125" bestFit="1" customWidth="1"/>
    <col min="35" max="35" width="13.7109375" customWidth="1"/>
    <col min="36" max="37" width="12.5703125" bestFit="1" customWidth="1"/>
    <col min="38" max="38" width="5" bestFit="1" customWidth="1"/>
    <col min="39" max="39" width="8.5703125" bestFit="1" customWidth="1"/>
    <col min="40" max="40" width="4.5703125" bestFit="1" customWidth="1"/>
    <col min="41" max="41" width="5.28515625" bestFit="1" customWidth="1"/>
    <col min="42" max="42" width="12.42578125" bestFit="1" customWidth="1"/>
    <col min="43" max="43" width="13.7109375" customWidth="1"/>
    <col min="44" max="45" width="12.5703125" bestFit="1" customWidth="1"/>
    <col min="46" max="46" width="5" bestFit="1" customWidth="1"/>
    <col min="47" max="47" width="8.5703125" bestFit="1" customWidth="1"/>
    <col min="48" max="48" width="4.5703125" bestFit="1" customWidth="1"/>
    <col min="49" max="49" width="5.28515625" bestFit="1" customWidth="1"/>
    <col min="50" max="50" width="12.42578125" bestFit="1" customWidth="1"/>
    <col min="51" max="51" width="13.7109375" customWidth="1"/>
    <col min="52" max="53" width="12.5703125" bestFit="1" customWidth="1"/>
    <col min="54" max="54" width="5" bestFit="1" customWidth="1"/>
    <col min="55" max="55" width="8.5703125" bestFit="1" customWidth="1"/>
    <col min="56" max="56" width="4.5703125" bestFit="1" customWidth="1"/>
    <col min="57" max="57" width="5.28515625" bestFit="1" customWidth="1"/>
    <col min="58" max="58" width="12.42578125" bestFit="1" customWidth="1"/>
    <col min="59" max="59" width="13.7109375" customWidth="1"/>
    <col min="60" max="61" width="12.5703125" bestFit="1" customWidth="1"/>
    <col min="62" max="62" width="5" bestFit="1" customWidth="1"/>
    <col min="63" max="63" width="8.5703125" bestFit="1" customWidth="1"/>
    <col min="64" max="64" width="4.5703125" bestFit="1" customWidth="1"/>
    <col min="65" max="65" width="5.28515625" bestFit="1" customWidth="1"/>
  </cols>
  <sheetData>
    <row r="1" spans="1:65" x14ac:dyDescent="0.25">
      <c r="A1" s="98"/>
      <c r="B1" s="393" t="s">
        <v>36</v>
      </c>
      <c r="C1" s="393"/>
      <c r="D1" s="393"/>
      <c r="E1" s="393"/>
      <c r="F1" s="393"/>
      <c r="G1" s="393"/>
      <c r="H1" s="393"/>
      <c r="I1" s="393"/>
      <c r="J1" s="392" t="s">
        <v>43</v>
      </c>
      <c r="K1" s="392"/>
      <c r="L1" s="392"/>
      <c r="M1" s="392"/>
      <c r="N1" s="392"/>
      <c r="O1" s="392"/>
      <c r="P1" s="392"/>
      <c r="Q1" s="392"/>
      <c r="R1" s="393" t="s">
        <v>44</v>
      </c>
      <c r="S1" s="393"/>
      <c r="T1" s="393"/>
      <c r="U1" s="393"/>
      <c r="V1" s="393"/>
      <c r="W1" s="393"/>
      <c r="X1" s="393"/>
      <c r="Y1" s="393"/>
      <c r="Z1" s="392" t="s">
        <v>45</v>
      </c>
      <c r="AA1" s="392"/>
      <c r="AB1" s="392"/>
      <c r="AC1" s="392"/>
      <c r="AD1" s="392"/>
      <c r="AE1" s="392"/>
      <c r="AF1" s="392"/>
      <c r="AG1" s="392"/>
      <c r="AH1" s="393" t="s">
        <v>46</v>
      </c>
      <c r="AI1" s="393"/>
      <c r="AJ1" s="393"/>
      <c r="AK1" s="393"/>
      <c r="AL1" s="393"/>
      <c r="AM1" s="393"/>
      <c r="AN1" s="393"/>
      <c r="AO1" s="393"/>
      <c r="AP1" s="392" t="s">
        <v>47</v>
      </c>
      <c r="AQ1" s="392"/>
      <c r="AR1" s="392"/>
      <c r="AS1" s="392"/>
      <c r="AT1" s="392"/>
      <c r="AU1" s="392"/>
      <c r="AV1" s="392"/>
      <c r="AW1" s="392"/>
      <c r="AX1" s="393" t="s">
        <v>48</v>
      </c>
      <c r="AY1" s="393"/>
      <c r="AZ1" s="393"/>
      <c r="BA1" s="393"/>
      <c r="BB1" s="393"/>
      <c r="BC1" s="393"/>
      <c r="BD1" s="393"/>
      <c r="BE1" s="393"/>
      <c r="BF1" s="392" t="s">
        <v>49</v>
      </c>
      <c r="BG1" s="392"/>
      <c r="BH1" s="392"/>
      <c r="BI1" s="392"/>
      <c r="BJ1" s="392"/>
      <c r="BK1" s="392"/>
      <c r="BL1" s="392"/>
      <c r="BM1" s="392"/>
    </row>
    <row r="2" spans="1:65" s="88" customFormat="1" x14ac:dyDescent="0.25">
      <c r="A2" s="95" t="s">
        <v>33</v>
      </c>
      <c r="B2" s="96" t="s">
        <v>34</v>
      </c>
      <c r="C2" s="96" t="s">
        <v>35</v>
      </c>
      <c r="D2" s="96" t="s">
        <v>41</v>
      </c>
      <c r="E2" s="96" t="s">
        <v>42</v>
      </c>
      <c r="F2" s="96" t="s">
        <v>37</v>
      </c>
      <c r="G2" s="96" t="s">
        <v>38</v>
      </c>
      <c r="H2" s="96" t="s">
        <v>39</v>
      </c>
      <c r="I2" s="96" t="s">
        <v>40</v>
      </c>
      <c r="J2" s="97" t="s">
        <v>34</v>
      </c>
      <c r="K2" s="97" t="s">
        <v>35</v>
      </c>
      <c r="L2" s="97" t="s">
        <v>41</v>
      </c>
      <c r="M2" s="97" t="s">
        <v>42</v>
      </c>
      <c r="N2" s="97" t="s">
        <v>37</v>
      </c>
      <c r="O2" s="97" t="s">
        <v>38</v>
      </c>
      <c r="P2" s="97" t="s">
        <v>39</v>
      </c>
      <c r="Q2" s="97" t="s">
        <v>40</v>
      </c>
      <c r="R2" s="96" t="s">
        <v>34</v>
      </c>
      <c r="S2" s="96" t="s">
        <v>35</v>
      </c>
      <c r="T2" s="96" t="s">
        <v>41</v>
      </c>
      <c r="U2" s="96" t="s">
        <v>42</v>
      </c>
      <c r="V2" s="96" t="s">
        <v>37</v>
      </c>
      <c r="W2" s="96" t="s">
        <v>38</v>
      </c>
      <c r="X2" s="96" t="s">
        <v>39</v>
      </c>
      <c r="Y2" s="96" t="s">
        <v>40</v>
      </c>
      <c r="Z2" s="97" t="s">
        <v>34</v>
      </c>
      <c r="AA2" s="97" t="s">
        <v>35</v>
      </c>
      <c r="AB2" s="97" t="s">
        <v>41</v>
      </c>
      <c r="AC2" s="97" t="s">
        <v>42</v>
      </c>
      <c r="AD2" s="97" t="s">
        <v>37</v>
      </c>
      <c r="AE2" s="97" t="s">
        <v>38</v>
      </c>
      <c r="AF2" s="97" t="s">
        <v>39</v>
      </c>
      <c r="AG2" s="97" t="s">
        <v>40</v>
      </c>
      <c r="AH2" s="96" t="s">
        <v>34</v>
      </c>
      <c r="AI2" s="96" t="s">
        <v>35</v>
      </c>
      <c r="AJ2" s="96" t="s">
        <v>41</v>
      </c>
      <c r="AK2" s="96" t="s">
        <v>42</v>
      </c>
      <c r="AL2" s="96" t="s">
        <v>37</v>
      </c>
      <c r="AM2" s="96" t="s">
        <v>38</v>
      </c>
      <c r="AN2" s="96" t="s">
        <v>39</v>
      </c>
      <c r="AO2" s="96" t="s">
        <v>40</v>
      </c>
      <c r="AP2" s="97" t="s">
        <v>34</v>
      </c>
      <c r="AQ2" s="97" t="s">
        <v>35</v>
      </c>
      <c r="AR2" s="97" t="s">
        <v>41</v>
      </c>
      <c r="AS2" s="97" t="s">
        <v>42</v>
      </c>
      <c r="AT2" s="97" t="s">
        <v>37</v>
      </c>
      <c r="AU2" s="97" t="s">
        <v>38</v>
      </c>
      <c r="AV2" s="97" t="s">
        <v>39</v>
      </c>
      <c r="AW2" s="97" t="s">
        <v>40</v>
      </c>
      <c r="AX2" s="96" t="s">
        <v>34</v>
      </c>
      <c r="AY2" s="96" t="s">
        <v>35</v>
      </c>
      <c r="AZ2" s="96" t="s">
        <v>41</v>
      </c>
      <c r="BA2" s="96" t="s">
        <v>42</v>
      </c>
      <c r="BB2" s="96" t="s">
        <v>37</v>
      </c>
      <c r="BC2" s="96" t="s">
        <v>38</v>
      </c>
      <c r="BD2" s="96" t="s">
        <v>39</v>
      </c>
      <c r="BE2" s="96" t="s">
        <v>40</v>
      </c>
      <c r="BF2" s="97" t="s">
        <v>34</v>
      </c>
      <c r="BG2" s="97" t="s">
        <v>35</v>
      </c>
      <c r="BH2" s="97" t="s">
        <v>41</v>
      </c>
      <c r="BI2" s="97" t="s">
        <v>42</v>
      </c>
      <c r="BJ2" s="97" t="s">
        <v>37</v>
      </c>
      <c r="BK2" s="97" t="s">
        <v>38</v>
      </c>
      <c r="BL2" s="97" t="s">
        <v>39</v>
      </c>
      <c r="BM2" s="97" t="s">
        <v>40</v>
      </c>
    </row>
    <row r="3" spans="1:65" x14ac:dyDescent="0.25">
      <c r="A3" s="92" t="str">
        <f>'Service providers'!A13</f>
        <v>Указать название</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row>
    <row r="4" spans="1:65" x14ac:dyDescent="0.25">
      <c r="A4" s="93" t="str">
        <f>'Service providers'!A14</f>
        <v>Указать название точки 1</v>
      </c>
      <c r="B4" s="86">
        <f>IF('Medical equipment-NSP'!$F$12="Да", 'Service providers'!$G$14, 1)</f>
        <v>1</v>
      </c>
      <c r="C4" s="86" t="str">
        <f>IFERROR(('Medical equipment-NSP'!G12*B4)/I4, "0")</f>
        <v>0</v>
      </c>
      <c r="D4" s="86">
        <f>IF('Medical equipment-NSP'!F12="Да", 'Service providers'!H14, 1)</f>
        <v>1</v>
      </c>
      <c r="E4" s="86" t="str">
        <f>IFERROR(('Medical equipment-NSP'!H12*D4)/I4, "0")</f>
        <v>0</v>
      </c>
      <c r="F4" s="86">
        <f>IF('Medical equipment-NSP'!C12="Да", 1, 0)</f>
        <v>0</v>
      </c>
      <c r="G4" s="86">
        <f>IF('Medical equipment-NSP'!D12="Да", 1, 0)</f>
        <v>0</v>
      </c>
      <c r="H4" s="86">
        <f>IF('Medical equipment-NSP'!E12="Да", 1, 0)</f>
        <v>0</v>
      </c>
      <c r="I4" s="86">
        <f>SUM(F4:H4)</f>
        <v>0</v>
      </c>
      <c r="J4" s="86">
        <f>IF('Medical equipment-NSP'!M12="Да", 'Service providers'!G14, 1)</f>
        <v>1</v>
      </c>
      <c r="K4" s="86" t="str">
        <f>IFERROR(('Medical equipment-NSP'!N12*J4)/Q4, "0")</f>
        <v>0</v>
      </c>
      <c r="L4" s="86">
        <f>IF('Medical equipment-NSP'!M12="Да", 'Service providers'!H14, 1)</f>
        <v>1</v>
      </c>
      <c r="M4" s="86" t="str">
        <f>IFERROR(('Medical equipment-NSP'!O12*L4)/Q4, "0")</f>
        <v>0</v>
      </c>
      <c r="N4" s="86">
        <f>IF('Medical equipment-NSP'!J12="Да", 1, 0)</f>
        <v>0</v>
      </c>
      <c r="O4" s="86">
        <f>IF('Medical equipment-NSP'!K12="Да", 1, 0)</f>
        <v>0</v>
      </c>
      <c r="P4" s="86">
        <f>IF('Medical equipment-NSP'!L12="Да", 1, 0)</f>
        <v>0</v>
      </c>
      <c r="Q4" s="86">
        <f>SUM(N4:P4)</f>
        <v>0</v>
      </c>
      <c r="R4" s="86">
        <f>IF('Medical equipment-NSP'!T12="Да", 'Service providers'!G14, 1)</f>
        <v>1</v>
      </c>
      <c r="S4" s="86" t="str">
        <f>IFERROR(('Medical equipment-NSP'!U12*R4)/Y4, "0")</f>
        <v>0</v>
      </c>
      <c r="T4" s="86">
        <f>IF('Medical equipment-NSP'!T12="Да", 'Service providers'!H14, 1)</f>
        <v>1</v>
      </c>
      <c r="U4" s="86" t="str">
        <f>IFERROR(('Medical equipment-NSP'!V12*T4)/Y4, "0")</f>
        <v>0</v>
      </c>
      <c r="V4" s="86">
        <f>IF('Medical equipment-NSP'!Q12="Да", 1, 0)</f>
        <v>0</v>
      </c>
      <c r="W4" s="86">
        <f>IF('Medical equipment-NSP'!R12="Да", 1, 0)</f>
        <v>0</v>
      </c>
      <c r="X4" s="86">
        <f>IF('Medical equipment-NSP'!S12="Да", 1, 0)</f>
        <v>0</v>
      </c>
      <c r="Y4" s="86">
        <f>SUM(V4:X4)</f>
        <v>0</v>
      </c>
      <c r="Z4" s="86">
        <f>IF('Medical equipment-NSP'!AA12="Да", 'Service providers'!G14, 1)</f>
        <v>1</v>
      </c>
      <c r="AA4" s="86" t="str">
        <f>IFERROR(('Medical equipment-NSP'!AB12*Z4)/AG4, "0")</f>
        <v>0</v>
      </c>
      <c r="AB4" s="86">
        <f>IF('Medical equipment-NSP'!AA12="Да", 'Service providers'!H14, 1)</f>
        <v>1</v>
      </c>
      <c r="AC4" s="86" t="str">
        <f>IFERROR(('Medical equipment-NSP'!AC12*AB4)/AG4, "0")</f>
        <v>0</v>
      </c>
      <c r="AD4" s="86">
        <f>IF('Medical equipment-NSP'!X12="Да", 1, 0)</f>
        <v>0</v>
      </c>
      <c r="AE4" s="86">
        <f>IF('Medical equipment-NSP'!Y12="Да", 1, 0)</f>
        <v>0</v>
      </c>
      <c r="AF4" s="86">
        <f>IF('Medical equipment-NSP'!Z12="Да", 1, 0)</f>
        <v>0</v>
      </c>
      <c r="AG4" s="86">
        <f>SUM(AD4:AF4)</f>
        <v>0</v>
      </c>
      <c r="AH4" s="86">
        <f>IF('Medical equipment-NSP'!AH12="Да", 'Service providers'!G14, 1)</f>
        <v>1</v>
      </c>
      <c r="AI4" s="86" t="str">
        <f>IFERROR(('Medical equipment-NSP'!AI12*AH4)/AO4, "0")</f>
        <v>0</v>
      </c>
      <c r="AJ4" s="86">
        <f>IF('Medical equipment-NSP'!AH12="Да", 'Service providers'!H14, 1)</f>
        <v>1</v>
      </c>
      <c r="AK4" s="86" t="str">
        <f>IFERROR(('Medical equipment-NSP'!AJ12*AJ4)/AO4, "0")</f>
        <v>0</v>
      </c>
      <c r="AL4" s="86">
        <f>IF('Medical equipment-NSP'!AE12="Да", 1, 0)</f>
        <v>0</v>
      </c>
      <c r="AM4" s="86">
        <f>IF('Medical equipment-NSP'!AF12="Да", 1, 0)</f>
        <v>0</v>
      </c>
      <c r="AN4" s="86">
        <f>IF('Medical equipment-NSP'!AG12="Да", 1, 0)</f>
        <v>0</v>
      </c>
      <c r="AO4" s="86">
        <f>SUM(AL4:AN4)</f>
        <v>0</v>
      </c>
      <c r="AP4" s="86">
        <f>IF('Medical equipment-NSP'!AO12="Да", 'Service providers'!G14, 1)</f>
        <v>1</v>
      </c>
      <c r="AQ4" s="86" t="str">
        <f>IFERROR(('Medical equipment-NSP'!AP12*AP4)/AW4, "0")</f>
        <v>0</v>
      </c>
      <c r="AR4" s="86">
        <f>IF('Medical equipment-NSP'!AO12="Да", 'Service providers'!H14, 1)</f>
        <v>1</v>
      </c>
      <c r="AS4" s="86" t="str">
        <f>IFERROR(('Medical equipment-NSP'!AQ12*AR4)/AW4, "0")</f>
        <v>0</v>
      </c>
      <c r="AT4" s="86">
        <f>IF('Medical equipment-NSP'!AL12="Да", 1, 0)</f>
        <v>0</v>
      </c>
      <c r="AU4" s="86">
        <f>IF('Medical equipment-NSP'!AM12="Да", 1, 0)</f>
        <v>0</v>
      </c>
      <c r="AV4" s="86">
        <f>IF('Medical equipment-NSP'!AN12="Да", 1, 0)</f>
        <v>0</v>
      </c>
      <c r="AW4" s="86">
        <f>SUM(AT4:AV4)</f>
        <v>0</v>
      </c>
      <c r="AX4" s="86">
        <f>IF('Medical equipment-NSP'!AV12="Да", 'Service providers'!G14, 1)</f>
        <v>1</v>
      </c>
      <c r="AY4" s="86" t="str">
        <f>IFERROR(('Medical equipment-NSP'!AW12*AX4)/BE4, "0")</f>
        <v>0</v>
      </c>
      <c r="AZ4" s="86">
        <f>IF('Medical equipment-NSP'!AV12="Да", 'Service providers'!H14, 1)</f>
        <v>1</v>
      </c>
      <c r="BA4" s="86" t="str">
        <f>IFERROR(('Medical equipment-NSP'!AX12*AZ4)/BE4, "0")</f>
        <v>0</v>
      </c>
      <c r="BB4" s="86">
        <f>IF('Medical equipment-NSP'!AS12="Да", 1, 0)</f>
        <v>0</v>
      </c>
      <c r="BC4" s="86">
        <f>IF('Medical equipment-NSP'!AT12="Да", 1, 0)</f>
        <v>0</v>
      </c>
      <c r="BD4" s="86">
        <f>IF('Medical equipment-NSP'!AU12="Да", 1, 0)</f>
        <v>0</v>
      </c>
      <c r="BE4" s="86">
        <f>SUM(BB4:BD4)</f>
        <v>0</v>
      </c>
      <c r="BF4" s="86">
        <f>IF('Medical equipment-NSP'!BC12="Да", 'Service providers'!G14, 1)</f>
        <v>1</v>
      </c>
      <c r="BG4" s="86" t="str">
        <f>IFERROR(('Medical equipment-NSP'!BD12*BF4)/BM4, "0")</f>
        <v>0</v>
      </c>
      <c r="BH4" s="86">
        <f>IF('Medical equipment-NSP'!BC12="Да", 'Service providers'!H14, 1)</f>
        <v>1</v>
      </c>
      <c r="BI4" s="86" t="str">
        <f>IFERROR(('Medical equipment-NSP'!BE12*BH4)/BM4, "0")</f>
        <v>0</v>
      </c>
      <c r="BJ4" s="86">
        <f>IF('Medical equipment-NSP'!AZ12="Да", 1, 0)</f>
        <v>0</v>
      </c>
      <c r="BK4" s="86">
        <f>IF('Medical equipment-NSP'!BA12="Да", 1, 0)</f>
        <v>0</v>
      </c>
      <c r="BL4" s="86">
        <f>IF('Medical equipment-NSP'!BB12="Да", 1, 0)</f>
        <v>0</v>
      </c>
      <c r="BM4" s="86">
        <f>SUM(BJ4:BL4)</f>
        <v>0</v>
      </c>
    </row>
    <row r="5" spans="1:65" x14ac:dyDescent="0.25">
      <c r="A5" s="93" t="str">
        <f>'Service providers'!A15</f>
        <v>Указать название точки 2</v>
      </c>
      <c r="B5" s="86">
        <f>IF('Medical equipment-NSP'!F13="Да", 'Service providers'!G15, 1)</f>
        <v>1</v>
      </c>
      <c r="C5" s="86" t="str">
        <f>IFERROR(('Medical equipment-NSP'!G13*B5)/I5, "0")</f>
        <v>0</v>
      </c>
      <c r="D5" s="86">
        <f>IF('Medical equipment-NSP'!F13="Да", 'Service providers'!H15, 1)</f>
        <v>1</v>
      </c>
      <c r="E5" s="86" t="str">
        <f>IFERROR(('Medical equipment-NSP'!H13*D5)/I5, "0")</f>
        <v>0</v>
      </c>
      <c r="F5" s="86">
        <f>IF('Medical equipment-NSP'!C13="Да", 1, 0)</f>
        <v>0</v>
      </c>
      <c r="G5" s="86">
        <f>IF('Medical equipment-NSP'!D13="Да", 1, 0)</f>
        <v>0</v>
      </c>
      <c r="H5" s="86">
        <f>IF('Medical equipment-NSP'!E13="Да", 1, 0)</f>
        <v>0</v>
      </c>
      <c r="I5" s="86">
        <f t="shared" ref="I5:I107" si="0">SUM(F5:H5)</f>
        <v>0</v>
      </c>
      <c r="J5" s="86">
        <f>IF('Medical equipment-NSP'!M13="Да", 'Service providers'!G15, 1)</f>
        <v>1</v>
      </c>
      <c r="K5" s="86" t="str">
        <f>IFERROR(('Medical equipment-NSP'!N13*J5)/Q5, "0")</f>
        <v>0</v>
      </c>
      <c r="L5" s="86">
        <f>IF('Medical equipment-NSP'!M13="Да", 'Service providers'!H15, 1)</f>
        <v>1</v>
      </c>
      <c r="M5" s="86" t="str">
        <f>IFERROR(('Medical equipment-NSP'!O13*L5)/Q5, "0")</f>
        <v>0</v>
      </c>
      <c r="N5" s="86">
        <f>IF('Medical equipment-NSP'!J13="Да", 1, 0)</f>
        <v>0</v>
      </c>
      <c r="O5" s="86">
        <f>IF('Medical equipment-NSP'!K13="Да", 1, 0)</f>
        <v>0</v>
      </c>
      <c r="P5" s="86">
        <f>IF('Medical equipment-NSP'!L13="Да", 1, 0)</f>
        <v>0</v>
      </c>
      <c r="Q5" s="86">
        <f t="shared" ref="Q5:Q107" si="1">SUM(N5:P5)</f>
        <v>0</v>
      </c>
      <c r="R5" s="86">
        <f>IF('Medical equipment-NSP'!T13="Да", 'Service providers'!G15, 1)</f>
        <v>1</v>
      </c>
      <c r="S5" s="86" t="str">
        <f>IFERROR(('Medical equipment-NSP'!U13*R5)/Y5, "0")</f>
        <v>0</v>
      </c>
      <c r="T5" s="86">
        <f>IF('Medical equipment-NSP'!T13="Да", 'Service providers'!H15, 1)</f>
        <v>1</v>
      </c>
      <c r="U5" s="86" t="str">
        <f>IFERROR(('Medical equipment-NSP'!V13*T5)/Y5, "0")</f>
        <v>0</v>
      </c>
      <c r="V5" s="86">
        <f>IF('Medical equipment-NSP'!Q13="Да", 1, 0)</f>
        <v>0</v>
      </c>
      <c r="W5" s="86">
        <f>IF('Medical equipment-NSP'!R13="Да", 1, 0)</f>
        <v>0</v>
      </c>
      <c r="X5" s="86">
        <f>IF('Medical equipment-NSP'!S13="Да", 1, 0)</f>
        <v>0</v>
      </c>
      <c r="Y5" s="86">
        <f t="shared" ref="Y5:Y107" si="2">SUM(V5:X5)</f>
        <v>0</v>
      </c>
      <c r="Z5" s="86">
        <f>IF('Medical equipment-NSP'!AA13="Да", 'Service providers'!G15, 1)</f>
        <v>1</v>
      </c>
      <c r="AA5" s="86" t="str">
        <f>IFERROR(('Medical equipment-NSP'!AB13*Z5)/AG5, "0")</f>
        <v>0</v>
      </c>
      <c r="AB5" s="86">
        <f>IF('Medical equipment-NSP'!AA13="Да", 'Service providers'!H15, 1)</f>
        <v>1</v>
      </c>
      <c r="AC5" s="86" t="str">
        <f>IFERROR(('Medical equipment-NSP'!AC13*AB5)/AG5, "0")</f>
        <v>0</v>
      </c>
      <c r="AD5" s="86">
        <f>IF('Medical equipment-NSP'!X13="Да", 1, 0)</f>
        <v>0</v>
      </c>
      <c r="AE5" s="86">
        <f>IF('Medical equipment-NSP'!Y13="Да", 1, 0)</f>
        <v>0</v>
      </c>
      <c r="AF5" s="86">
        <f>IF('Medical equipment-NSP'!Z13="Да", 1, 0)</f>
        <v>0</v>
      </c>
      <c r="AG5" s="86">
        <f t="shared" ref="AG5:AG107" si="3">SUM(AD5:AF5)</f>
        <v>0</v>
      </c>
      <c r="AH5" s="86">
        <f>IF('Medical equipment-NSP'!AH13="Да", 'Service providers'!G15, 1)</f>
        <v>1</v>
      </c>
      <c r="AI5" s="86" t="str">
        <f>IFERROR(('Medical equipment-NSP'!AI13*AH5)/AO5, "0")</f>
        <v>0</v>
      </c>
      <c r="AJ5" s="86">
        <f>IF('Medical equipment-NSP'!AH13="Да", 'Service providers'!H15, 1)</f>
        <v>1</v>
      </c>
      <c r="AK5" s="86" t="str">
        <f>IFERROR(('Medical equipment-NSP'!AJ13*AJ5)/AO5, "0")</f>
        <v>0</v>
      </c>
      <c r="AL5" s="86">
        <f>IF('Medical equipment-NSP'!AE13="Да", 1, 0)</f>
        <v>0</v>
      </c>
      <c r="AM5" s="86">
        <f>IF('Medical equipment-NSP'!AF13="Да", 1, 0)</f>
        <v>0</v>
      </c>
      <c r="AN5" s="86">
        <f>IF('Medical equipment-NSP'!AG13="Да", 1, 0)</f>
        <v>0</v>
      </c>
      <c r="AO5" s="86">
        <f t="shared" ref="AO5:AO107" si="4">SUM(AL5:AN5)</f>
        <v>0</v>
      </c>
      <c r="AP5" s="86">
        <f>IF('Medical equipment-NSP'!AO13="Да", 'Service providers'!G15, 1)</f>
        <v>1</v>
      </c>
      <c r="AQ5" s="86" t="str">
        <f>IFERROR(('Medical equipment-NSP'!AP13*AP5)/AW5, "0")</f>
        <v>0</v>
      </c>
      <c r="AR5" s="86">
        <f>IF('Medical equipment-NSP'!AO13="Да", 'Service providers'!H15, 1)</f>
        <v>1</v>
      </c>
      <c r="AS5" s="86" t="str">
        <f>IFERROR(('Medical equipment-NSP'!AQ13*AR5)/AW5, "0")</f>
        <v>0</v>
      </c>
      <c r="AT5" s="86">
        <f>IF('Medical equipment-NSP'!AL13="Да", 1, 0)</f>
        <v>0</v>
      </c>
      <c r="AU5" s="86">
        <f>IF('Medical equipment-NSP'!AM13="Да", 1, 0)</f>
        <v>0</v>
      </c>
      <c r="AV5" s="86">
        <f>IF('Medical equipment-NSP'!AN13="Да", 1, 0)</f>
        <v>0</v>
      </c>
      <c r="AW5" s="86">
        <f t="shared" ref="AW5:AW107" si="5">SUM(AT5:AV5)</f>
        <v>0</v>
      </c>
      <c r="AX5" s="86">
        <f>IF('Medical equipment-NSP'!AV13="Да", 'Service providers'!G15, 1)</f>
        <v>1</v>
      </c>
      <c r="AY5" s="86" t="str">
        <f>IFERROR(('Medical equipment-NSP'!AW13*AX5)/BE5, "0")</f>
        <v>0</v>
      </c>
      <c r="AZ5" s="86">
        <f>IF('Medical equipment-NSP'!AV13="Да", 'Service providers'!H15, 1)</f>
        <v>1</v>
      </c>
      <c r="BA5" s="86" t="str">
        <f>IFERROR(('Medical equipment-NSP'!AX13*AZ5)/BE5, "0")</f>
        <v>0</v>
      </c>
      <c r="BB5" s="86">
        <f>IF('Medical equipment-NSP'!AS13="Да", 1, 0)</f>
        <v>0</v>
      </c>
      <c r="BC5" s="86">
        <f>IF('Medical equipment-NSP'!AT13="Да", 1, 0)</f>
        <v>0</v>
      </c>
      <c r="BD5" s="86">
        <f>IF('Medical equipment-NSP'!AU13="Да", 1, 0)</f>
        <v>0</v>
      </c>
      <c r="BE5" s="86">
        <f t="shared" ref="BE5:BE107" si="6">SUM(BB5:BD5)</f>
        <v>0</v>
      </c>
      <c r="BF5" s="86">
        <f>IF('Medical equipment-NSP'!BC13="Да", 'Service providers'!G15, 1)</f>
        <v>1</v>
      </c>
      <c r="BG5" s="86" t="str">
        <f>IFERROR(('Medical equipment-NSP'!BD13*BF5)/BM5, "0")</f>
        <v>0</v>
      </c>
      <c r="BH5" s="86">
        <f>IF('Medical equipment-NSP'!BC13="Да", 'Service providers'!H15, 1)</f>
        <v>1</v>
      </c>
      <c r="BI5" s="86" t="str">
        <f>IFERROR(('Medical equipment-NSP'!BE13*BH5)/BM5, "0")</f>
        <v>0</v>
      </c>
      <c r="BJ5" s="86">
        <f>IF('Medical equipment-NSP'!AZ13="Да", 1, 0)</f>
        <v>0</v>
      </c>
      <c r="BK5" s="86">
        <f>IF('Medical equipment-NSP'!BA13="Да", 1, 0)</f>
        <v>0</v>
      </c>
      <c r="BL5" s="86">
        <f>IF('Medical equipment-NSP'!BB13="Да", 1, 0)</f>
        <v>0</v>
      </c>
      <c r="BM5" s="86">
        <f t="shared" ref="BM5:BM107" si="7">SUM(BJ5:BL5)</f>
        <v>0</v>
      </c>
    </row>
    <row r="6" spans="1:65" x14ac:dyDescent="0.25">
      <c r="A6" s="93" t="str">
        <f>'Service providers'!A16</f>
        <v>Указать название точки 3</v>
      </c>
      <c r="B6" s="86">
        <f>IF('Medical equipment-NSP'!F14="Да", 'Service providers'!G16, 1)</f>
        <v>1</v>
      </c>
      <c r="C6" s="86" t="str">
        <f>IFERROR(('Medical equipment-NSP'!G14*B6)/I6, "0")</f>
        <v>0</v>
      </c>
      <c r="D6" s="86">
        <f>IF('Medical equipment-NSP'!F14="Да", 'Service providers'!H16, 1)</f>
        <v>1</v>
      </c>
      <c r="E6" s="86" t="str">
        <f>IFERROR(('Medical equipment-NSP'!H14*D6)/I6, "0")</f>
        <v>0</v>
      </c>
      <c r="F6" s="86">
        <f>IF('Medical equipment-NSP'!C14="Да", 1, 0)</f>
        <v>0</v>
      </c>
      <c r="G6" s="86">
        <f>IF('Medical equipment-NSP'!D14="Да", 1, 0)</f>
        <v>0</v>
      </c>
      <c r="H6" s="86">
        <f>IF('Medical equipment-NSP'!E14="Да", 1, 0)</f>
        <v>0</v>
      </c>
      <c r="I6" s="86">
        <f t="shared" si="0"/>
        <v>0</v>
      </c>
      <c r="J6" s="86">
        <f>IF('Medical equipment-NSP'!M14="Да", 'Service providers'!G16, 1)</f>
        <v>1</v>
      </c>
      <c r="K6" s="86" t="str">
        <f>IFERROR(('Medical equipment-NSP'!N14*J6)/Q6, "0")</f>
        <v>0</v>
      </c>
      <c r="L6" s="86">
        <f>IF('Medical equipment-NSP'!M14="Да", 'Service providers'!H16, 1)</f>
        <v>1</v>
      </c>
      <c r="M6" s="86" t="str">
        <f>IFERROR(('Medical equipment-NSP'!O14*L6)/Q6, "0")</f>
        <v>0</v>
      </c>
      <c r="N6" s="86">
        <f>IF('Medical equipment-NSP'!J14="Да", 1, 0)</f>
        <v>0</v>
      </c>
      <c r="O6" s="86">
        <f>IF('Medical equipment-NSP'!K14="Да", 1, 0)</f>
        <v>0</v>
      </c>
      <c r="P6" s="86">
        <f>IF('Medical equipment-NSP'!L14="Да", 1, 0)</f>
        <v>0</v>
      </c>
      <c r="Q6" s="86">
        <f t="shared" si="1"/>
        <v>0</v>
      </c>
      <c r="R6" s="86">
        <f>IF('Medical equipment-NSP'!T14="Да", 'Service providers'!G16, 1)</f>
        <v>1</v>
      </c>
      <c r="S6" s="86" t="str">
        <f>IFERROR(('Medical equipment-NSP'!U14*R6)/Y6, "0")</f>
        <v>0</v>
      </c>
      <c r="T6" s="86">
        <f>IF('Medical equipment-NSP'!T14="Да", 'Service providers'!H16, 1)</f>
        <v>1</v>
      </c>
      <c r="U6" s="86" t="str">
        <f>IFERROR(('Medical equipment-NSP'!V14*T6)/Y6, "0")</f>
        <v>0</v>
      </c>
      <c r="V6" s="86">
        <f>IF('Medical equipment-NSP'!Q14="Да", 1, 0)</f>
        <v>0</v>
      </c>
      <c r="W6" s="86">
        <f>IF('Medical equipment-NSP'!R14="Да", 1, 0)</f>
        <v>0</v>
      </c>
      <c r="X6" s="86">
        <f>IF('Medical equipment-NSP'!S14="Да", 1, 0)</f>
        <v>0</v>
      </c>
      <c r="Y6" s="86">
        <f t="shared" si="2"/>
        <v>0</v>
      </c>
      <c r="Z6" s="86">
        <f>IF('Medical equipment-NSP'!AA14="Да", 'Service providers'!G16, 1)</f>
        <v>1</v>
      </c>
      <c r="AA6" s="86" t="str">
        <f>IFERROR(('Medical equipment-NSP'!AB14*Z6)/AG6, "0")</f>
        <v>0</v>
      </c>
      <c r="AB6" s="86">
        <f>IF('Medical equipment-NSP'!AA14="Да", 'Service providers'!H16, 1)</f>
        <v>1</v>
      </c>
      <c r="AC6" s="86" t="str">
        <f>IFERROR(('Medical equipment-NSP'!AC14*AB6)/AG6, "0")</f>
        <v>0</v>
      </c>
      <c r="AD6" s="86">
        <f>IF('Medical equipment-NSP'!X14="Да", 1, 0)</f>
        <v>0</v>
      </c>
      <c r="AE6" s="86">
        <f>IF('Medical equipment-NSP'!Y14="Да", 1, 0)</f>
        <v>0</v>
      </c>
      <c r="AF6" s="86">
        <f>IF('Medical equipment-NSP'!Z14="Да", 1, 0)</f>
        <v>0</v>
      </c>
      <c r="AG6" s="86">
        <f t="shared" si="3"/>
        <v>0</v>
      </c>
      <c r="AH6" s="86">
        <f>IF('Medical equipment-NSP'!AH14="Да", 'Service providers'!G16, 1)</f>
        <v>1</v>
      </c>
      <c r="AI6" s="86" t="str">
        <f>IFERROR(('Medical equipment-NSP'!AI14*AH6)/AO6, "0")</f>
        <v>0</v>
      </c>
      <c r="AJ6" s="86">
        <f>IF('Medical equipment-NSP'!AH14="Да", 'Service providers'!H16, 1)</f>
        <v>1</v>
      </c>
      <c r="AK6" s="86" t="str">
        <f>IFERROR(('Medical equipment-NSP'!AJ14*AJ6)/AO6, "0")</f>
        <v>0</v>
      </c>
      <c r="AL6" s="86">
        <f>IF('Medical equipment-NSP'!AE14="Да", 1, 0)</f>
        <v>0</v>
      </c>
      <c r="AM6" s="86">
        <f>IF('Medical equipment-NSP'!AF14="Да", 1, 0)</f>
        <v>0</v>
      </c>
      <c r="AN6" s="86">
        <f>IF('Medical equipment-NSP'!AG14="Да", 1, 0)</f>
        <v>0</v>
      </c>
      <c r="AO6" s="86">
        <f t="shared" si="4"/>
        <v>0</v>
      </c>
      <c r="AP6" s="86">
        <f>IF('Medical equipment-NSP'!AO14="Да", 'Service providers'!G16, 1)</f>
        <v>1</v>
      </c>
      <c r="AQ6" s="86" t="str">
        <f>IFERROR(('Medical equipment-NSP'!AP14*AP6)/AW6, "0")</f>
        <v>0</v>
      </c>
      <c r="AR6" s="86">
        <f>IF('Medical equipment-NSP'!AO14="Да", 'Service providers'!H16, 1)</f>
        <v>1</v>
      </c>
      <c r="AS6" s="86" t="str">
        <f>IFERROR(('Medical equipment-NSP'!AQ14*AR6)/AW6, "0")</f>
        <v>0</v>
      </c>
      <c r="AT6" s="86">
        <f>IF('Medical equipment-NSP'!AL14="Да", 1, 0)</f>
        <v>0</v>
      </c>
      <c r="AU6" s="86">
        <f>IF('Medical equipment-NSP'!AM14="Да", 1, 0)</f>
        <v>0</v>
      </c>
      <c r="AV6" s="86">
        <f>IF('Medical equipment-NSP'!AN14="Да", 1, 0)</f>
        <v>0</v>
      </c>
      <c r="AW6" s="86">
        <f t="shared" si="5"/>
        <v>0</v>
      </c>
      <c r="AX6" s="86">
        <f>IF('Medical equipment-NSP'!AV14="Да", 'Service providers'!G16, 1)</f>
        <v>1</v>
      </c>
      <c r="AY6" s="86" t="str">
        <f>IFERROR(('Medical equipment-NSP'!AW14*AX6)/BE6, "0")</f>
        <v>0</v>
      </c>
      <c r="AZ6" s="86">
        <f>IF('Medical equipment-NSP'!AV14="Да", 'Service providers'!H16, 1)</f>
        <v>1</v>
      </c>
      <c r="BA6" s="86" t="str">
        <f>IFERROR(('Medical equipment-NSP'!AX14*AZ6)/BE6, "0")</f>
        <v>0</v>
      </c>
      <c r="BB6" s="86">
        <f>IF('Medical equipment-NSP'!AS14="Да", 1, 0)</f>
        <v>0</v>
      </c>
      <c r="BC6" s="86">
        <f>IF('Medical equipment-NSP'!AT14="Да", 1, 0)</f>
        <v>0</v>
      </c>
      <c r="BD6" s="86">
        <f>IF('Medical equipment-NSP'!AU14="Да", 1, 0)</f>
        <v>0</v>
      </c>
      <c r="BE6" s="86">
        <f t="shared" si="6"/>
        <v>0</v>
      </c>
      <c r="BF6" s="86">
        <f>IF('Medical equipment-NSP'!BC14="Да", 'Service providers'!G16, 1)</f>
        <v>1</v>
      </c>
      <c r="BG6" s="86" t="str">
        <f>IFERROR(('Medical equipment-NSP'!BD14*BF6)/BM6, "0")</f>
        <v>0</v>
      </c>
      <c r="BH6" s="86">
        <f>IF('Medical equipment-NSP'!BC14="Да", 'Service providers'!H16, 1)</f>
        <v>1</v>
      </c>
      <c r="BI6" s="86" t="str">
        <f>IFERROR(('Medical equipment-NSP'!BE14*BH6)/BM6, "0")</f>
        <v>0</v>
      </c>
      <c r="BJ6" s="86">
        <f>IF('Medical equipment-NSP'!AZ14="Да", 1, 0)</f>
        <v>0</v>
      </c>
      <c r="BK6" s="86">
        <f>IF('Medical equipment-NSP'!BA14="Да", 1, 0)</f>
        <v>0</v>
      </c>
      <c r="BL6" s="86">
        <f>IF('Medical equipment-NSP'!BB14="Да", 1, 0)</f>
        <v>0</v>
      </c>
      <c r="BM6" s="86">
        <f t="shared" si="7"/>
        <v>0</v>
      </c>
    </row>
    <row r="7" spans="1:65" x14ac:dyDescent="0.25">
      <c r="A7" s="93" t="str">
        <f>'Service providers'!A17</f>
        <v>Указать название точки 4</v>
      </c>
      <c r="B7" s="86">
        <f>IF('Medical equipment-NSP'!F15="Да", 'Service providers'!G17, 1)</f>
        <v>1</v>
      </c>
      <c r="C7" s="86" t="str">
        <f>IFERROR(('Medical equipment-NSP'!G15*B7)/I7, "0")</f>
        <v>0</v>
      </c>
      <c r="D7" s="86">
        <f>IF('Medical equipment-NSP'!F15="Да", 'Service providers'!H17, 1)</f>
        <v>1</v>
      </c>
      <c r="E7" s="86" t="str">
        <f>IFERROR(('Medical equipment-NSP'!H15*D7)/I7, "0")</f>
        <v>0</v>
      </c>
      <c r="F7" s="86">
        <f>IF('Medical equipment-NSP'!C15="Да", 1, 0)</f>
        <v>0</v>
      </c>
      <c r="G7" s="86">
        <f>IF('Medical equipment-NSP'!D15="Да", 1, 0)</f>
        <v>0</v>
      </c>
      <c r="H7" s="86">
        <f>IF('Medical equipment-NSP'!E15="Да", 1, 0)</f>
        <v>0</v>
      </c>
      <c r="I7" s="86">
        <f t="shared" si="0"/>
        <v>0</v>
      </c>
      <c r="J7" s="86">
        <f>IF('Medical equipment-NSP'!M15="Да", 'Service providers'!G17, 1)</f>
        <v>1</v>
      </c>
      <c r="K7" s="86" t="str">
        <f>IFERROR(('Medical equipment-NSP'!N15*J7)/Q7, "0")</f>
        <v>0</v>
      </c>
      <c r="L7" s="86">
        <f>IF('Medical equipment-NSP'!M15="Да", 'Service providers'!H17, 1)</f>
        <v>1</v>
      </c>
      <c r="M7" s="86" t="str">
        <f>IFERROR(('Medical equipment-NSP'!O15*L7)/Q7, "0")</f>
        <v>0</v>
      </c>
      <c r="N7" s="86">
        <f>IF('Medical equipment-NSP'!J15="Да", 1, 0)</f>
        <v>0</v>
      </c>
      <c r="O7" s="86">
        <f>IF('Medical equipment-NSP'!K15="Да", 1, 0)</f>
        <v>0</v>
      </c>
      <c r="P7" s="86">
        <f>IF('Medical equipment-NSP'!L15="Да", 1, 0)</f>
        <v>0</v>
      </c>
      <c r="Q7" s="86">
        <f t="shared" si="1"/>
        <v>0</v>
      </c>
      <c r="R7" s="86">
        <f>IF('Medical equipment-NSP'!T15="Да", 'Service providers'!G17, 1)</f>
        <v>1</v>
      </c>
      <c r="S7" s="86" t="str">
        <f>IFERROR(('Medical equipment-NSP'!U15*R7)/Y7, "0")</f>
        <v>0</v>
      </c>
      <c r="T7" s="86">
        <f>IF('Medical equipment-NSP'!T15="Да", 'Service providers'!H17, 1)</f>
        <v>1</v>
      </c>
      <c r="U7" s="86" t="str">
        <f>IFERROR(('Medical equipment-NSP'!V15*T7)/Y7, "0")</f>
        <v>0</v>
      </c>
      <c r="V7" s="86">
        <f>IF('Medical equipment-NSP'!Q15="Да", 1, 0)</f>
        <v>0</v>
      </c>
      <c r="W7" s="86">
        <f>IF('Medical equipment-NSP'!R15="Да", 1, 0)</f>
        <v>0</v>
      </c>
      <c r="X7" s="86">
        <f>IF('Medical equipment-NSP'!S15="Да", 1, 0)</f>
        <v>0</v>
      </c>
      <c r="Y7" s="86">
        <f t="shared" si="2"/>
        <v>0</v>
      </c>
      <c r="Z7" s="86">
        <f>IF('Medical equipment-NSP'!AA15="Да", 'Service providers'!G17, 1)</f>
        <v>1</v>
      </c>
      <c r="AA7" s="86" t="str">
        <f>IFERROR(('Medical equipment-NSP'!AB15*Z7)/AG7, "0")</f>
        <v>0</v>
      </c>
      <c r="AB7" s="86">
        <f>IF('Medical equipment-NSP'!AA15="Да", 'Service providers'!H17, 1)</f>
        <v>1</v>
      </c>
      <c r="AC7" s="86" t="str">
        <f>IFERROR(('Medical equipment-NSP'!AC15*AB7)/AG7, "0")</f>
        <v>0</v>
      </c>
      <c r="AD7" s="86">
        <f>IF('Medical equipment-NSP'!X15="Да", 1, 0)</f>
        <v>0</v>
      </c>
      <c r="AE7" s="86">
        <f>IF('Medical equipment-NSP'!Y15="Да", 1, 0)</f>
        <v>0</v>
      </c>
      <c r="AF7" s="86">
        <f>IF('Medical equipment-NSP'!Z15="Да", 1, 0)</f>
        <v>0</v>
      </c>
      <c r="AG7" s="86">
        <f t="shared" si="3"/>
        <v>0</v>
      </c>
      <c r="AH7" s="86">
        <f>IF('Medical equipment-NSP'!AH15="Да", 'Service providers'!G17, 1)</f>
        <v>1</v>
      </c>
      <c r="AI7" s="86" t="str">
        <f>IFERROR(('Medical equipment-NSP'!AI15*AH7)/AO7, "0")</f>
        <v>0</v>
      </c>
      <c r="AJ7" s="86">
        <f>IF('Medical equipment-NSP'!AH15="Да", 'Service providers'!H17, 1)</f>
        <v>1</v>
      </c>
      <c r="AK7" s="86" t="str">
        <f>IFERROR(('Medical equipment-NSP'!AJ15*AJ7)/AO7, "0")</f>
        <v>0</v>
      </c>
      <c r="AL7" s="86">
        <f>IF('Medical equipment-NSP'!AE15="Да", 1, 0)</f>
        <v>0</v>
      </c>
      <c r="AM7" s="86">
        <f>IF('Medical equipment-NSP'!AF15="Да", 1, 0)</f>
        <v>0</v>
      </c>
      <c r="AN7" s="86">
        <f>IF('Medical equipment-NSP'!AG15="Да", 1, 0)</f>
        <v>0</v>
      </c>
      <c r="AO7" s="86">
        <f t="shared" si="4"/>
        <v>0</v>
      </c>
      <c r="AP7" s="86">
        <f>IF('Medical equipment-NSP'!AO15="Да", 'Service providers'!G17, 1)</f>
        <v>1</v>
      </c>
      <c r="AQ7" s="86" t="str">
        <f>IFERROR(('Medical equipment-NSP'!AP15*AP7)/AW7, "0")</f>
        <v>0</v>
      </c>
      <c r="AR7" s="86">
        <f>IF('Medical equipment-NSP'!AO15="Да", 'Service providers'!H17, 1)</f>
        <v>1</v>
      </c>
      <c r="AS7" s="86" t="str">
        <f>IFERROR(('Medical equipment-NSP'!AQ15*AR7)/AW7, "0")</f>
        <v>0</v>
      </c>
      <c r="AT7" s="86">
        <f>IF('Medical equipment-NSP'!AL15="Да", 1, 0)</f>
        <v>0</v>
      </c>
      <c r="AU7" s="86">
        <f>IF('Medical equipment-NSP'!AM15="Да", 1, 0)</f>
        <v>0</v>
      </c>
      <c r="AV7" s="86">
        <f>IF('Medical equipment-NSP'!AN15="Да", 1, 0)</f>
        <v>0</v>
      </c>
      <c r="AW7" s="86">
        <f t="shared" si="5"/>
        <v>0</v>
      </c>
      <c r="AX7" s="86">
        <f>IF('Medical equipment-NSP'!AV15="Да", 'Service providers'!G17, 1)</f>
        <v>1</v>
      </c>
      <c r="AY7" s="86" t="str">
        <f>IFERROR(('Medical equipment-NSP'!AW15*AX7)/BE7, "0")</f>
        <v>0</v>
      </c>
      <c r="AZ7" s="86">
        <f>IF('Medical equipment-NSP'!AV15="Да", 'Service providers'!H17, 1)</f>
        <v>1</v>
      </c>
      <c r="BA7" s="86" t="str">
        <f>IFERROR(('Medical equipment-NSP'!AX15*AZ7)/BE7, "0")</f>
        <v>0</v>
      </c>
      <c r="BB7" s="86">
        <f>IF('Medical equipment-NSP'!AS15="Да", 1, 0)</f>
        <v>0</v>
      </c>
      <c r="BC7" s="86">
        <f>IF('Medical equipment-NSP'!AT15="Да", 1, 0)</f>
        <v>0</v>
      </c>
      <c r="BD7" s="86">
        <f>IF('Medical equipment-NSP'!AU15="Да", 1, 0)</f>
        <v>0</v>
      </c>
      <c r="BE7" s="86">
        <f t="shared" si="6"/>
        <v>0</v>
      </c>
      <c r="BF7" s="86">
        <f>IF('Medical equipment-NSP'!BC15="Да", 'Service providers'!G17, 1)</f>
        <v>1</v>
      </c>
      <c r="BG7" s="86" t="str">
        <f>IFERROR(('Medical equipment-NSP'!BD15*BF7)/BM7, "0")</f>
        <v>0</v>
      </c>
      <c r="BH7" s="86">
        <f>IF('Medical equipment-NSP'!BC15="Да", 'Service providers'!H17, 1)</f>
        <v>1</v>
      </c>
      <c r="BI7" s="86" t="str">
        <f>IFERROR(('Medical equipment-NSP'!BE15*BH7)/BM7, "0")</f>
        <v>0</v>
      </c>
      <c r="BJ7" s="86">
        <f>IF('Medical equipment-NSP'!AZ15="Да", 1, 0)</f>
        <v>0</v>
      </c>
      <c r="BK7" s="86">
        <f>IF('Medical equipment-NSP'!BA15="Да", 1, 0)</f>
        <v>0</v>
      </c>
      <c r="BL7" s="86">
        <f>IF('Medical equipment-NSP'!BB15="Да", 1, 0)</f>
        <v>0</v>
      </c>
      <c r="BM7" s="86">
        <f t="shared" si="7"/>
        <v>0</v>
      </c>
    </row>
    <row r="8" spans="1:65" x14ac:dyDescent="0.25">
      <c r="A8" s="93" t="str">
        <f>'Service providers'!A18</f>
        <v>Указать название точки 5</v>
      </c>
      <c r="B8" s="86">
        <f>IF('Medical equipment-NSP'!F16="Да", 'Service providers'!G18, 1)</f>
        <v>1</v>
      </c>
      <c r="C8" s="86" t="str">
        <f>IFERROR(('Medical equipment-NSP'!G16*B8)/I8, "0")</f>
        <v>0</v>
      </c>
      <c r="D8" s="86">
        <f>IF('Medical equipment-NSP'!F16="Да", 'Service providers'!H18, 1)</f>
        <v>1</v>
      </c>
      <c r="E8" s="86" t="str">
        <f>IFERROR(('Medical equipment-NSP'!H16*D8)/I8, "0")</f>
        <v>0</v>
      </c>
      <c r="F8" s="86">
        <f>IF('Medical equipment-NSP'!C16="Да", 1, 0)</f>
        <v>0</v>
      </c>
      <c r="G8" s="86">
        <f>IF('Medical equipment-NSP'!D16="Да", 1, 0)</f>
        <v>0</v>
      </c>
      <c r="H8" s="86">
        <f>IF('Medical equipment-NSP'!E16="Да", 1, 0)</f>
        <v>0</v>
      </c>
      <c r="I8" s="86">
        <f t="shared" si="0"/>
        <v>0</v>
      </c>
      <c r="J8" s="86">
        <f>IF('Medical equipment-NSP'!M16="Да", 'Service providers'!G18, 1)</f>
        <v>1</v>
      </c>
      <c r="K8" s="86" t="str">
        <f>IFERROR(('Medical equipment-NSP'!N16*J8)/Q8, "0")</f>
        <v>0</v>
      </c>
      <c r="L8" s="86">
        <f>IF('Medical equipment-NSP'!M16="Да", 'Service providers'!H18, 1)</f>
        <v>1</v>
      </c>
      <c r="M8" s="86" t="str">
        <f>IFERROR(('Medical equipment-NSP'!O16*L8)/Q8, "0")</f>
        <v>0</v>
      </c>
      <c r="N8" s="86">
        <f>IF('Medical equipment-NSP'!J16="Да", 1, 0)</f>
        <v>0</v>
      </c>
      <c r="O8" s="86">
        <f>IF('Medical equipment-NSP'!K16="Да", 1, 0)</f>
        <v>0</v>
      </c>
      <c r="P8" s="86">
        <f>IF('Medical equipment-NSP'!L16="Да", 1, 0)</f>
        <v>0</v>
      </c>
      <c r="Q8" s="86">
        <f t="shared" si="1"/>
        <v>0</v>
      </c>
      <c r="R8" s="86">
        <f>IF('Medical equipment-NSP'!T16="Да", 'Service providers'!G18, 1)</f>
        <v>1</v>
      </c>
      <c r="S8" s="86" t="str">
        <f>IFERROR(('Medical equipment-NSP'!U16*R8)/Y8, "0")</f>
        <v>0</v>
      </c>
      <c r="T8" s="86">
        <f>IF('Medical equipment-NSP'!T16="Да", 'Service providers'!H18, 1)</f>
        <v>1</v>
      </c>
      <c r="U8" s="86" t="str">
        <f>IFERROR(('Medical equipment-NSP'!V16*T8)/Y8, "0")</f>
        <v>0</v>
      </c>
      <c r="V8" s="86">
        <f>IF('Medical equipment-NSP'!Q16="Да", 1, 0)</f>
        <v>0</v>
      </c>
      <c r="W8" s="86">
        <f>IF('Medical equipment-NSP'!R16="Да", 1, 0)</f>
        <v>0</v>
      </c>
      <c r="X8" s="86">
        <f>IF('Medical equipment-NSP'!S16="Да", 1, 0)</f>
        <v>0</v>
      </c>
      <c r="Y8" s="86">
        <f t="shared" si="2"/>
        <v>0</v>
      </c>
      <c r="Z8" s="86">
        <f>IF('Medical equipment-NSP'!AA16="Да", 'Service providers'!G18, 1)</f>
        <v>1</v>
      </c>
      <c r="AA8" s="86" t="str">
        <f>IFERROR(('Medical equipment-NSP'!AB16*Z8)/AG8, "0")</f>
        <v>0</v>
      </c>
      <c r="AB8" s="86">
        <f>IF('Medical equipment-NSP'!AA16="Да", 'Service providers'!H18, 1)</f>
        <v>1</v>
      </c>
      <c r="AC8" s="86" t="str">
        <f>IFERROR(('Medical equipment-NSP'!AC16*AB8)/AG8, "0")</f>
        <v>0</v>
      </c>
      <c r="AD8" s="86">
        <f>IF('Medical equipment-NSP'!X16="Да", 1, 0)</f>
        <v>0</v>
      </c>
      <c r="AE8" s="86">
        <f>IF('Medical equipment-NSP'!Y16="Да", 1, 0)</f>
        <v>0</v>
      </c>
      <c r="AF8" s="86">
        <f>IF('Medical equipment-NSP'!Z16="Да", 1, 0)</f>
        <v>0</v>
      </c>
      <c r="AG8" s="86">
        <f t="shared" si="3"/>
        <v>0</v>
      </c>
      <c r="AH8" s="86">
        <f>IF('Medical equipment-NSP'!AH16="Да", 'Service providers'!G18, 1)</f>
        <v>1</v>
      </c>
      <c r="AI8" s="86" t="str">
        <f>IFERROR(('Medical equipment-NSP'!AI16*AH8)/AO8, "0")</f>
        <v>0</v>
      </c>
      <c r="AJ8" s="86">
        <f>IF('Medical equipment-NSP'!AH16="Да", 'Service providers'!H18, 1)</f>
        <v>1</v>
      </c>
      <c r="AK8" s="86" t="str">
        <f>IFERROR(('Medical equipment-NSP'!AJ16*AJ8)/AO8, "0")</f>
        <v>0</v>
      </c>
      <c r="AL8" s="86">
        <f>IF('Medical equipment-NSP'!AE16="Да", 1, 0)</f>
        <v>0</v>
      </c>
      <c r="AM8" s="86">
        <f>IF('Medical equipment-NSP'!AF16="Да", 1, 0)</f>
        <v>0</v>
      </c>
      <c r="AN8" s="86">
        <f>IF('Medical equipment-NSP'!AG16="Да", 1, 0)</f>
        <v>0</v>
      </c>
      <c r="AO8" s="86">
        <f t="shared" si="4"/>
        <v>0</v>
      </c>
      <c r="AP8" s="86">
        <f>IF('Medical equipment-NSP'!AO16="Да", 'Service providers'!G18, 1)</f>
        <v>1</v>
      </c>
      <c r="AQ8" s="86" t="str">
        <f>IFERROR(('Medical equipment-NSP'!AP16*AP8)/AW8, "0")</f>
        <v>0</v>
      </c>
      <c r="AR8" s="86">
        <f>IF('Medical equipment-NSP'!AO16="Да", 'Service providers'!H18, 1)</f>
        <v>1</v>
      </c>
      <c r="AS8" s="86" t="str">
        <f>IFERROR(('Medical equipment-NSP'!AQ16*AR8)/AW8, "0")</f>
        <v>0</v>
      </c>
      <c r="AT8" s="86">
        <f>IF('Medical equipment-NSP'!AL16="Да", 1, 0)</f>
        <v>0</v>
      </c>
      <c r="AU8" s="86">
        <f>IF('Medical equipment-NSP'!AM16="Да", 1, 0)</f>
        <v>0</v>
      </c>
      <c r="AV8" s="86">
        <f>IF('Medical equipment-NSP'!AN16="Да", 1, 0)</f>
        <v>0</v>
      </c>
      <c r="AW8" s="86">
        <f t="shared" si="5"/>
        <v>0</v>
      </c>
      <c r="AX8" s="86">
        <f>IF('Medical equipment-NSP'!AV16="Да", 'Service providers'!G18, 1)</f>
        <v>1</v>
      </c>
      <c r="AY8" s="86" t="str">
        <f>IFERROR(('Medical equipment-NSP'!AW16*AX8)/BE8, "0")</f>
        <v>0</v>
      </c>
      <c r="AZ8" s="86">
        <f>IF('Medical equipment-NSP'!AV16="Да", 'Service providers'!H18, 1)</f>
        <v>1</v>
      </c>
      <c r="BA8" s="86" t="str">
        <f>IFERROR(('Medical equipment-NSP'!AX16*AZ8)/BE8, "0")</f>
        <v>0</v>
      </c>
      <c r="BB8" s="86">
        <f>IF('Medical equipment-NSP'!AS16="Да", 1, 0)</f>
        <v>0</v>
      </c>
      <c r="BC8" s="86">
        <f>IF('Medical equipment-NSP'!AT16="Да", 1, 0)</f>
        <v>0</v>
      </c>
      <c r="BD8" s="86">
        <f>IF('Medical equipment-NSP'!AU16="Да", 1, 0)</f>
        <v>0</v>
      </c>
      <c r="BE8" s="86">
        <f t="shared" si="6"/>
        <v>0</v>
      </c>
      <c r="BF8" s="86">
        <f>IF('Medical equipment-NSP'!BC16="Да", 'Service providers'!G18, 1)</f>
        <v>1</v>
      </c>
      <c r="BG8" s="86" t="str">
        <f>IFERROR(('Medical equipment-NSP'!BD16*BF8)/BM8, "0")</f>
        <v>0</v>
      </c>
      <c r="BH8" s="86">
        <f>IF('Medical equipment-NSP'!BC16="Да", 'Service providers'!H18, 1)</f>
        <v>1</v>
      </c>
      <c r="BI8" s="86" t="str">
        <f>IFERROR(('Medical equipment-NSP'!BE16*BH8)/BM8, "0")</f>
        <v>0</v>
      </c>
      <c r="BJ8" s="86">
        <f>IF('Medical equipment-NSP'!AZ16="Да", 1, 0)</f>
        <v>0</v>
      </c>
      <c r="BK8" s="86">
        <f>IF('Medical equipment-NSP'!BA16="Да", 1, 0)</f>
        <v>0</v>
      </c>
      <c r="BL8" s="86">
        <f>IF('Medical equipment-NSP'!BB16="Да", 1, 0)</f>
        <v>0</v>
      </c>
      <c r="BM8" s="86">
        <f t="shared" si="7"/>
        <v>0</v>
      </c>
    </row>
    <row r="9" spans="1:65" x14ac:dyDescent="0.25">
      <c r="A9" s="93" t="str">
        <f>'Service providers'!A19</f>
        <v>Указать название точки 6</v>
      </c>
      <c r="B9" s="86">
        <f>IF('Medical equipment-NSP'!F17="Да", 'Service providers'!G19, 1)</f>
        <v>1</v>
      </c>
      <c r="C9" s="86" t="str">
        <f>IFERROR(('Medical equipment-NSP'!G17*B9)/I9, "0")</f>
        <v>0</v>
      </c>
      <c r="D9" s="86">
        <f>IF('Medical equipment-NSP'!F17="Да", 'Service providers'!H19, 1)</f>
        <v>1</v>
      </c>
      <c r="E9" s="86" t="str">
        <f>IFERROR(('Medical equipment-NSP'!H17*D9)/I9, "0")</f>
        <v>0</v>
      </c>
      <c r="F9" s="86">
        <f>IF('Medical equipment-NSP'!C17="Да", 1, 0)</f>
        <v>0</v>
      </c>
      <c r="G9" s="86">
        <f>IF('Medical equipment-NSP'!D17="Да", 1, 0)</f>
        <v>0</v>
      </c>
      <c r="H9" s="86">
        <f>IF('Medical equipment-NSP'!E17="Да", 1, 0)</f>
        <v>0</v>
      </c>
      <c r="I9" s="86">
        <f t="shared" si="0"/>
        <v>0</v>
      </c>
      <c r="J9" s="86">
        <f>IF('Medical equipment-NSP'!M17="Да", 'Service providers'!G19, 1)</f>
        <v>1</v>
      </c>
      <c r="K9" s="86" t="str">
        <f>IFERROR(('Medical equipment-NSP'!N17*J9)/Q9, "0")</f>
        <v>0</v>
      </c>
      <c r="L9" s="86">
        <f>IF('Medical equipment-NSP'!M17="Да", 'Service providers'!H19, 1)</f>
        <v>1</v>
      </c>
      <c r="M9" s="86" t="str">
        <f>IFERROR(('Medical equipment-NSP'!O17*L9)/Q9, "0")</f>
        <v>0</v>
      </c>
      <c r="N9" s="86">
        <f>IF('Medical equipment-NSP'!J17="Да", 1, 0)</f>
        <v>0</v>
      </c>
      <c r="O9" s="86">
        <f>IF('Medical equipment-NSP'!K17="Да", 1, 0)</f>
        <v>0</v>
      </c>
      <c r="P9" s="86">
        <f>IF('Medical equipment-NSP'!L17="Да", 1, 0)</f>
        <v>0</v>
      </c>
      <c r="Q9" s="86">
        <f t="shared" si="1"/>
        <v>0</v>
      </c>
      <c r="R9" s="86">
        <f>IF('Medical equipment-NSP'!T17="Да", 'Service providers'!G19, 1)</f>
        <v>1</v>
      </c>
      <c r="S9" s="86" t="str">
        <f>IFERROR(('Medical equipment-NSP'!U17*R9)/Y9, "0")</f>
        <v>0</v>
      </c>
      <c r="T9" s="86">
        <f>IF('Medical equipment-NSP'!T17="Да", 'Service providers'!H19, 1)</f>
        <v>1</v>
      </c>
      <c r="U9" s="86" t="str">
        <f>IFERROR(('Medical equipment-NSP'!V17*T9)/Y9, "0")</f>
        <v>0</v>
      </c>
      <c r="V9" s="86">
        <f>IF('Medical equipment-NSP'!Q17="Да", 1, 0)</f>
        <v>0</v>
      </c>
      <c r="W9" s="86">
        <f>IF('Medical equipment-NSP'!R17="Да", 1, 0)</f>
        <v>0</v>
      </c>
      <c r="X9" s="86">
        <f>IF('Medical equipment-NSP'!S17="Да", 1, 0)</f>
        <v>0</v>
      </c>
      <c r="Y9" s="86">
        <f t="shared" si="2"/>
        <v>0</v>
      </c>
      <c r="Z9" s="86">
        <f>IF('Medical equipment-NSP'!AA17="Да", 'Service providers'!G19, 1)</f>
        <v>1</v>
      </c>
      <c r="AA9" s="86" t="str">
        <f>IFERROR(('Medical equipment-NSP'!AB17*Z9)/AG9, "0")</f>
        <v>0</v>
      </c>
      <c r="AB9" s="86">
        <f>IF('Medical equipment-NSP'!AA17="Да", 'Service providers'!H19, 1)</f>
        <v>1</v>
      </c>
      <c r="AC9" s="86" t="str">
        <f>IFERROR(('Medical equipment-NSP'!AC17*AB9)/AG9, "0")</f>
        <v>0</v>
      </c>
      <c r="AD9" s="86">
        <f>IF('Medical equipment-NSP'!X17="Да", 1, 0)</f>
        <v>0</v>
      </c>
      <c r="AE9" s="86">
        <f>IF('Medical equipment-NSP'!Y17="Да", 1, 0)</f>
        <v>0</v>
      </c>
      <c r="AF9" s="86">
        <f>IF('Medical equipment-NSP'!Z17="Да", 1, 0)</f>
        <v>0</v>
      </c>
      <c r="AG9" s="86">
        <f t="shared" si="3"/>
        <v>0</v>
      </c>
      <c r="AH9" s="86">
        <f>IF('Medical equipment-NSP'!AH17="Да", 'Service providers'!G19, 1)</f>
        <v>1</v>
      </c>
      <c r="AI9" s="86" t="str">
        <f>IFERROR(('Medical equipment-NSP'!AI17*AH9)/AO9, "0")</f>
        <v>0</v>
      </c>
      <c r="AJ9" s="86">
        <f>IF('Medical equipment-NSP'!AH17="Да", 'Service providers'!H19, 1)</f>
        <v>1</v>
      </c>
      <c r="AK9" s="86" t="str">
        <f>IFERROR(('Medical equipment-NSP'!AJ17*AJ9)/AO9, "0")</f>
        <v>0</v>
      </c>
      <c r="AL9" s="86">
        <f>IF('Medical equipment-NSP'!AE17="Да", 1, 0)</f>
        <v>0</v>
      </c>
      <c r="AM9" s="86">
        <f>IF('Medical equipment-NSP'!AF17="Да", 1, 0)</f>
        <v>0</v>
      </c>
      <c r="AN9" s="86">
        <f>IF('Medical equipment-NSP'!AG17="Да", 1, 0)</f>
        <v>0</v>
      </c>
      <c r="AO9" s="86">
        <f t="shared" si="4"/>
        <v>0</v>
      </c>
      <c r="AP9" s="86">
        <f>IF('Medical equipment-NSP'!AO17="Да", 'Service providers'!G19, 1)</f>
        <v>1</v>
      </c>
      <c r="AQ9" s="86" t="str">
        <f>IFERROR(('Medical equipment-NSP'!AP17*AP9)/AW9, "0")</f>
        <v>0</v>
      </c>
      <c r="AR9" s="86">
        <f>IF('Medical equipment-NSP'!AO17="Да", 'Service providers'!H19, 1)</f>
        <v>1</v>
      </c>
      <c r="AS9" s="86" t="str">
        <f>IFERROR(('Medical equipment-NSP'!AQ17*AR9)/AW9, "0")</f>
        <v>0</v>
      </c>
      <c r="AT9" s="86">
        <f>IF('Medical equipment-NSP'!AL17="Да", 1, 0)</f>
        <v>0</v>
      </c>
      <c r="AU9" s="86">
        <f>IF('Medical equipment-NSP'!AM17="Да", 1, 0)</f>
        <v>0</v>
      </c>
      <c r="AV9" s="86">
        <f>IF('Medical equipment-NSP'!AN17="Да", 1, 0)</f>
        <v>0</v>
      </c>
      <c r="AW9" s="86">
        <f t="shared" si="5"/>
        <v>0</v>
      </c>
      <c r="AX9" s="86">
        <f>IF('Medical equipment-NSP'!AV17="Да", 'Service providers'!G19, 1)</f>
        <v>1</v>
      </c>
      <c r="AY9" s="86" t="str">
        <f>IFERROR(('Medical equipment-NSP'!AW17*AX9)/BE9, "0")</f>
        <v>0</v>
      </c>
      <c r="AZ9" s="86">
        <f>IF('Medical equipment-NSP'!AV17="Да", 'Service providers'!H19, 1)</f>
        <v>1</v>
      </c>
      <c r="BA9" s="86" t="str">
        <f>IFERROR(('Medical equipment-NSP'!AX17*AZ9)/BE9, "0")</f>
        <v>0</v>
      </c>
      <c r="BB9" s="86">
        <f>IF('Medical equipment-NSP'!AS17="Да", 1, 0)</f>
        <v>0</v>
      </c>
      <c r="BC9" s="86">
        <f>IF('Medical equipment-NSP'!AT17="Да", 1, 0)</f>
        <v>0</v>
      </c>
      <c r="BD9" s="86">
        <f>IF('Medical equipment-NSP'!AU17="Да", 1, 0)</f>
        <v>0</v>
      </c>
      <c r="BE9" s="86">
        <f t="shared" si="6"/>
        <v>0</v>
      </c>
      <c r="BF9" s="86">
        <f>IF('Medical equipment-NSP'!BC17="Да", 'Service providers'!G19, 1)</f>
        <v>1</v>
      </c>
      <c r="BG9" s="86" t="str">
        <f>IFERROR(('Medical equipment-NSP'!BD17*BF9)/BM9, "0")</f>
        <v>0</v>
      </c>
      <c r="BH9" s="86">
        <f>IF('Medical equipment-NSP'!BC17="Да", 'Service providers'!H19, 1)</f>
        <v>1</v>
      </c>
      <c r="BI9" s="86" t="str">
        <f>IFERROR(('Medical equipment-NSP'!BE17*BH9)/BM9, "0")</f>
        <v>0</v>
      </c>
      <c r="BJ9" s="86">
        <f>IF('Medical equipment-NSP'!AZ17="Да", 1, 0)</f>
        <v>0</v>
      </c>
      <c r="BK9" s="86">
        <f>IF('Medical equipment-NSP'!BA17="Да", 1, 0)</f>
        <v>0</v>
      </c>
      <c r="BL9" s="86">
        <f>IF('Medical equipment-NSP'!BB17="Да", 1, 0)</f>
        <v>0</v>
      </c>
      <c r="BM9" s="86">
        <f t="shared" si="7"/>
        <v>0</v>
      </c>
    </row>
    <row r="10" spans="1:65" x14ac:dyDescent="0.25">
      <c r="A10" s="93" t="str">
        <f>'Service providers'!A20</f>
        <v>Указать название точки 7</v>
      </c>
      <c r="B10" s="86">
        <f>IF('Medical equipment-NSP'!F18="Да", 'Service providers'!G20, 1)</f>
        <v>1</v>
      </c>
      <c r="C10" s="86" t="str">
        <f>IFERROR(('Medical equipment-NSP'!G18*B10)/I10, "0")</f>
        <v>0</v>
      </c>
      <c r="D10" s="86">
        <f>IF('Medical equipment-NSP'!F18="Да", 'Service providers'!H20, 1)</f>
        <v>1</v>
      </c>
      <c r="E10" s="86" t="str">
        <f>IFERROR(('Medical equipment-NSP'!H18*D10)/I10, "0")</f>
        <v>0</v>
      </c>
      <c r="F10" s="86">
        <f>IF('Medical equipment-NSP'!C18="Да", 1, 0)</f>
        <v>0</v>
      </c>
      <c r="G10" s="86">
        <f>IF('Medical equipment-NSP'!D18="Да", 1, 0)</f>
        <v>0</v>
      </c>
      <c r="H10" s="86">
        <f>IF('Medical equipment-NSP'!E18="Да", 1, 0)</f>
        <v>0</v>
      </c>
      <c r="I10" s="86">
        <f t="shared" si="0"/>
        <v>0</v>
      </c>
      <c r="J10" s="86">
        <f>IF('Medical equipment-NSP'!M18="Да", 'Service providers'!G20, 1)</f>
        <v>1</v>
      </c>
      <c r="K10" s="86" t="str">
        <f>IFERROR(('Medical equipment-NSP'!N18*J10)/Q10, "0")</f>
        <v>0</v>
      </c>
      <c r="L10" s="86">
        <f>IF('Medical equipment-NSP'!M18="Да", 'Service providers'!H20, 1)</f>
        <v>1</v>
      </c>
      <c r="M10" s="86" t="str">
        <f>IFERROR(('Medical equipment-NSP'!O18*L10)/Q10, "0")</f>
        <v>0</v>
      </c>
      <c r="N10" s="86">
        <f>IF('Medical equipment-NSP'!J18="Да", 1, 0)</f>
        <v>0</v>
      </c>
      <c r="O10" s="86">
        <f>IF('Medical equipment-NSP'!K18="Да", 1, 0)</f>
        <v>0</v>
      </c>
      <c r="P10" s="86">
        <f>IF('Medical equipment-NSP'!L18="Да", 1, 0)</f>
        <v>0</v>
      </c>
      <c r="Q10" s="86">
        <f t="shared" si="1"/>
        <v>0</v>
      </c>
      <c r="R10" s="86">
        <f>IF('Medical equipment-NSP'!T18="Да", 'Service providers'!G20, 1)</f>
        <v>1</v>
      </c>
      <c r="S10" s="86" t="str">
        <f>IFERROR(('Medical equipment-NSP'!U18*R10)/Y10, "0")</f>
        <v>0</v>
      </c>
      <c r="T10" s="86">
        <f>IF('Medical equipment-NSP'!T18="Да", 'Service providers'!H20, 1)</f>
        <v>1</v>
      </c>
      <c r="U10" s="86" t="str">
        <f>IFERROR(('Medical equipment-NSP'!V18*T10)/Y10, "0")</f>
        <v>0</v>
      </c>
      <c r="V10" s="86">
        <f>IF('Medical equipment-NSP'!Q18="Да", 1, 0)</f>
        <v>0</v>
      </c>
      <c r="W10" s="86">
        <f>IF('Medical equipment-NSP'!R18="Да", 1, 0)</f>
        <v>0</v>
      </c>
      <c r="X10" s="86">
        <f>IF('Medical equipment-NSP'!S18="Да", 1, 0)</f>
        <v>0</v>
      </c>
      <c r="Y10" s="86">
        <f t="shared" si="2"/>
        <v>0</v>
      </c>
      <c r="Z10" s="86">
        <f>IF('Medical equipment-NSP'!AA18="Да", 'Service providers'!G20, 1)</f>
        <v>1</v>
      </c>
      <c r="AA10" s="86" t="str">
        <f>IFERROR(('Medical equipment-NSP'!AB18*Z10)/AG10, "0")</f>
        <v>0</v>
      </c>
      <c r="AB10" s="86">
        <f>IF('Medical equipment-NSP'!AA18="Да", 'Service providers'!H20, 1)</f>
        <v>1</v>
      </c>
      <c r="AC10" s="86" t="str">
        <f>IFERROR(('Medical equipment-NSP'!AC18*AB10)/AG10, "0")</f>
        <v>0</v>
      </c>
      <c r="AD10" s="86">
        <f>IF('Medical equipment-NSP'!X18="Да", 1, 0)</f>
        <v>0</v>
      </c>
      <c r="AE10" s="86">
        <f>IF('Medical equipment-NSP'!Y18="Да", 1, 0)</f>
        <v>0</v>
      </c>
      <c r="AF10" s="86">
        <f>IF('Medical equipment-NSP'!Z18="Да", 1, 0)</f>
        <v>0</v>
      </c>
      <c r="AG10" s="86">
        <f t="shared" si="3"/>
        <v>0</v>
      </c>
      <c r="AH10" s="86">
        <f>IF('Medical equipment-NSP'!AH18="Да", 'Service providers'!G20, 1)</f>
        <v>1</v>
      </c>
      <c r="AI10" s="86" t="str">
        <f>IFERROR(('Medical equipment-NSP'!AI18*AH10)/AO10, "0")</f>
        <v>0</v>
      </c>
      <c r="AJ10" s="86">
        <f>IF('Medical equipment-NSP'!AH18="Да", 'Service providers'!H20, 1)</f>
        <v>1</v>
      </c>
      <c r="AK10" s="86" t="str">
        <f>IFERROR(('Medical equipment-NSP'!AJ18*AJ10)/AO10, "0")</f>
        <v>0</v>
      </c>
      <c r="AL10" s="86">
        <f>IF('Medical equipment-NSP'!AE18="Да", 1, 0)</f>
        <v>0</v>
      </c>
      <c r="AM10" s="86">
        <f>IF('Medical equipment-NSP'!AF18="Да", 1, 0)</f>
        <v>0</v>
      </c>
      <c r="AN10" s="86">
        <f>IF('Medical equipment-NSP'!AG18="Да", 1, 0)</f>
        <v>0</v>
      </c>
      <c r="AO10" s="86">
        <f t="shared" si="4"/>
        <v>0</v>
      </c>
      <c r="AP10" s="86">
        <f>IF('Medical equipment-NSP'!AO18="Да", 'Service providers'!G20, 1)</f>
        <v>1</v>
      </c>
      <c r="AQ10" s="86" t="str">
        <f>IFERROR(('Medical equipment-NSP'!AP18*AP10)/AW10, "0")</f>
        <v>0</v>
      </c>
      <c r="AR10" s="86">
        <f>IF('Medical equipment-NSP'!AO18="Да", 'Service providers'!H20, 1)</f>
        <v>1</v>
      </c>
      <c r="AS10" s="86" t="str">
        <f>IFERROR(('Medical equipment-NSP'!AQ18*AR10)/AW10, "0")</f>
        <v>0</v>
      </c>
      <c r="AT10" s="86">
        <f>IF('Medical equipment-NSP'!AL18="Да", 1, 0)</f>
        <v>0</v>
      </c>
      <c r="AU10" s="86">
        <f>IF('Medical equipment-NSP'!AM18="Да", 1, 0)</f>
        <v>0</v>
      </c>
      <c r="AV10" s="86">
        <f>IF('Medical equipment-NSP'!AN18="Да", 1, 0)</f>
        <v>0</v>
      </c>
      <c r="AW10" s="86">
        <f t="shared" si="5"/>
        <v>0</v>
      </c>
      <c r="AX10" s="86">
        <f>IF('Medical equipment-NSP'!AV18="Да", 'Service providers'!G20, 1)</f>
        <v>1</v>
      </c>
      <c r="AY10" s="86" t="str">
        <f>IFERROR(('Medical equipment-NSP'!AW18*AX10)/BE10, "0")</f>
        <v>0</v>
      </c>
      <c r="AZ10" s="86">
        <f>IF('Medical equipment-NSP'!AV18="Да", 'Service providers'!H20, 1)</f>
        <v>1</v>
      </c>
      <c r="BA10" s="86" t="str">
        <f>IFERROR(('Medical equipment-NSP'!AX18*AZ10)/BE10, "0")</f>
        <v>0</v>
      </c>
      <c r="BB10" s="86">
        <f>IF('Medical equipment-NSP'!AS18="Да", 1, 0)</f>
        <v>0</v>
      </c>
      <c r="BC10" s="86">
        <f>IF('Medical equipment-NSP'!AT18="Да", 1, 0)</f>
        <v>0</v>
      </c>
      <c r="BD10" s="86">
        <f>IF('Medical equipment-NSP'!AU18="Да", 1, 0)</f>
        <v>0</v>
      </c>
      <c r="BE10" s="86">
        <f t="shared" si="6"/>
        <v>0</v>
      </c>
      <c r="BF10" s="86">
        <f>IF('Medical equipment-NSP'!BC18="Да", 'Service providers'!G20, 1)</f>
        <v>1</v>
      </c>
      <c r="BG10" s="86" t="str">
        <f>IFERROR(('Medical equipment-NSP'!BD18*BF10)/BM10, "0")</f>
        <v>0</v>
      </c>
      <c r="BH10" s="86">
        <f>IF('Medical equipment-NSP'!BC18="Да", 'Service providers'!H20, 1)</f>
        <v>1</v>
      </c>
      <c r="BI10" s="86" t="str">
        <f>IFERROR(('Medical equipment-NSP'!BE18*BH10)/BM10, "0")</f>
        <v>0</v>
      </c>
      <c r="BJ10" s="86">
        <f>IF('Medical equipment-NSP'!AZ18="Да", 1, 0)</f>
        <v>0</v>
      </c>
      <c r="BK10" s="86">
        <f>IF('Medical equipment-NSP'!BA18="Да", 1, 0)</f>
        <v>0</v>
      </c>
      <c r="BL10" s="86">
        <f>IF('Medical equipment-NSP'!BB18="Да", 1, 0)</f>
        <v>0</v>
      </c>
      <c r="BM10" s="86">
        <f t="shared" si="7"/>
        <v>0</v>
      </c>
    </row>
    <row r="11" spans="1:65" x14ac:dyDescent="0.25">
      <c r="A11" s="93" t="str">
        <f>'Service providers'!A21</f>
        <v>Указать название точки 8</v>
      </c>
      <c r="B11" s="86">
        <f>IF('Medical equipment-NSP'!F19="Да", 'Service providers'!G21, 1)</f>
        <v>1</v>
      </c>
      <c r="C11" s="86" t="str">
        <f>IFERROR(('Medical equipment-NSP'!G19*B11)/I11, "0")</f>
        <v>0</v>
      </c>
      <c r="D11" s="86">
        <f>IF('Medical equipment-NSP'!F19="Да", 'Service providers'!H21, 1)</f>
        <v>1</v>
      </c>
      <c r="E11" s="86" t="str">
        <f>IFERROR(('Medical equipment-NSP'!H19*D11)/I11, "0")</f>
        <v>0</v>
      </c>
      <c r="F11" s="86">
        <f>IF('Medical equipment-NSP'!C19="Да", 1, 0)</f>
        <v>0</v>
      </c>
      <c r="G11" s="86">
        <f>IF('Medical equipment-NSP'!D19="Да", 1, 0)</f>
        <v>0</v>
      </c>
      <c r="H11" s="86">
        <f>IF('Medical equipment-NSP'!E19="Да", 1, 0)</f>
        <v>0</v>
      </c>
      <c r="I11" s="86">
        <f t="shared" si="0"/>
        <v>0</v>
      </c>
      <c r="J11" s="86">
        <f>IF('Medical equipment-NSP'!M19="Да", 'Service providers'!G21, 1)</f>
        <v>1</v>
      </c>
      <c r="K11" s="86" t="str">
        <f>IFERROR(('Medical equipment-NSP'!N19*J11)/Q11, "0")</f>
        <v>0</v>
      </c>
      <c r="L11" s="86">
        <f>IF('Medical equipment-NSP'!M19="Да", 'Service providers'!H21, 1)</f>
        <v>1</v>
      </c>
      <c r="M11" s="86" t="str">
        <f>IFERROR(('Medical equipment-NSP'!O19*L11)/Q11, "0")</f>
        <v>0</v>
      </c>
      <c r="N11" s="86">
        <f>IF('Medical equipment-NSP'!J19="Да", 1, 0)</f>
        <v>0</v>
      </c>
      <c r="O11" s="86">
        <f>IF('Medical equipment-NSP'!K19="Да", 1, 0)</f>
        <v>0</v>
      </c>
      <c r="P11" s="86">
        <f>IF('Medical equipment-NSP'!L19="Да", 1, 0)</f>
        <v>0</v>
      </c>
      <c r="Q11" s="86">
        <f t="shared" si="1"/>
        <v>0</v>
      </c>
      <c r="R11" s="86">
        <f>IF('Medical equipment-NSP'!T19="Да", 'Service providers'!G21, 1)</f>
        <v>1</v>
      </c>
      <c r="S11" s="86" t="str">
        <f>IFERROR(('Medical equipment-NSP'!U19*R11)/Y11, "0")</f>
        <v>0</v>
      </c>
      <c r="T11" s="86">
        <f>IF('Medical equipment-NSP'!T19="Да", 'Service providers'!H21, 1)</f>
        <v>1</v>
      </c>
      <c r="U11" s="86" t="str">
        <f>IFERROR(('Medical equipment-NSP'!V19*T11)/Y11, "0")</f>
        <v>0</v>
      </c>
      <c r="V11" s="86">
        <f>IF('Medical equipment-NSP'!Q19="Да", 1, 0)</f>
        <v>0</v>
      </c>
      <c r="W11" s="86">
        <f>IF('Medical equipment-NSP'!R19="Да", 1, 0)</f>
        <v>0</v>
      </c>
      <c r="X11" s="86">
        <f>IF('Medical equipment-NSP'!S19="Да", 1, 0)</f>
        <v>0</v>
      </c>
      <c r="Y11" s="86">
        <f t="shared" si="2"/>
        <v>0</v>
      </c>
      <c r="Z11" s="86">
        <f>IF('Medical equipment-NSP'!AA19="Да", 'Service providers'!G21, 1)</f>
        <v>1</v>
      </c>
      <c r="AA11" s="86" t="str">
        <f>IFERROR(('Medical equipment-NSP'!AB19*Z11)/AG11, "0")</f>
        <v>0</v>
      </c>
      <c r="AB11" s="86">
        <f>IF('Medical equipment-NSP'!AA19="Да", 'Service providers'!H21, 1)</f>
        <v>1</v>
      </c>
      <c r="AC11" s="86" t="str">
        <f>IFERROR(('Medical equipment-NSP'!AC19*AB11)/AG11, "0")</f>
        <v>0</v>
      </c>
      <c r="AD11" s="86">
        <f>IF('Medical equipment-NSP'!X19="Да", 1, 0)</f>
        <v>0</v>
      </c>
      <c r="AE11" s="86">
        <f>IF('Medical equipment-NSP'!Y19="Да", 1, 0)</f>
        <v>0</v>
      </c>
      <c r="AF11" s="86">
        <f>IF('Medical equipment-NSP'!Z19="Да", 1, 0)</f>
        <v>0</v>
      </c>
      <c r="AG11" s="86">
        <f t="shared" si="3"/>
        <v>0</v>
      </c>
      <c r="AH11" s="86">
        <f>IF('Medical equipment-NSP'!AH19="Да", 'Service providers'!G21, 1)</f>
        <v>1</v>
      </c>
      <c r="AI11" s="86" t="str">
        <f>IFERROR(('Medical equipment-NSP'!AI19*AH11)/AO11, "0")</f>
        <v>0</v>
      </c>
      <c r="AJ11" s="86">
        <f>IF('Medical equipment-NSP'!AH19="Да", 'Service providers'!H21, 1)</f>
        <v>1</v>
      </c>
      <c r="AK11" s="86" t="str">
        <f>IFERROR(('Medical equipment-NSP'!AJ19*AJ11)/AO11, "0")</f>
        <v>0</v>
      </c>
      <c r="AL11" s="86">
        <f>IF('Medical equipment-NSP'!AE19="Да", 1, 0)</f>
        <v>0</v>
      </c>
      <c r="AM11" s="86">
        <f>IF('Medical equipment-NSP'!AF19="Да", 1, 0)</f>
        <v>0</v>
      </c>
      <c r="AN11" s="86">
        <f>IF('Medical equipment-NSP'!AG19="Да", 1, 0)</f>
        <v>0</v>
      </c>
      <c r="AO11" s="86">
        <f t="shared" si="4"/>
        <v>0</v>
      </c>
      <c r="AP11" s="86">
        <f>IF('Medical equipment-NSP'!AO19="Да", 'Service providers'!G21, 1)</f>
        <v>1</v>
      </c>
      <c r="AQ11" s="86" t="str">
        <f>IFERROR(('Medical equipment-NSP'!AP19*AP11)/AW11, "0")</f>
        <v>0</v>
      </c>
      <c r="AR11" s="86">
        <f>IF('Medical equipment-NSP'!AO19="Да", 'Service providers'!H21, 1)</f>
        <v>1</v>
      </c>
      <c r="AS11" s="86" t="str">
        <f>IFERROR(('Medical equipment-NSP'!AQ19*AR11)/AW11, "0")</f>
        <v>0</v>
      </c>
      <c r="AT11" s="86">
        <f>IF('Medical equipment-NSP'!AL19="Да", 1, 0)</f>
        <v>0</v>
      </c>
      <c r="AU11" s="86">
        <f>IF('Medical equipment-NSP'!AM19="Да", 1, 0)</f>
        <v>0</v>
      </c>
      <c r="AV11" s="86">
        <f>IF('Medical equipment-NSP'!AN19="Да", 1, 0)</f>
        <v>0</v>
      </c>
      <c r="AW11" s="86">
        <f t="shared" si="5"/>
        <v>0</v>
      </c>
      <c r="AX11" s="86">
        <f>IF('Medical equipment-NSP'!AV19="Да", 'Service providers'!G21, 1)</f>
        <v>1</v>
      </c>
      <c r="AY11" s="86" t="str">
        <f>IFERROR(('Medical equipment-NSP'!AW19*AX11)/BE11, "0")</f>
        <v>0</v>
      </c>
      <c r="AZ11" s="86">
        <f>IF('Medical equipment-NSP'!AV19="Да", 'Service providers'!H21, 1)</f>
        <v>1</v>
      </c>
      <c r="BA11" s="86" t="str">
        <f>IFERROR(('Medical equipment-NSP'!AX19*AZ11)/BE11, "0")</f>
        <v>0</v>
      </c>
      <c r="BB11" s="86">
        <f>IF('Medical equipment-NSP'!AS19="Да", 1, 0)</f>
        <v>0</v>
      </c>
      <c r="BC11" s="86">
        <f>IF('Medical equipment-NSP'!AT19="Да", 1, 0)</f>
        <v>0</v>
      </c>
      <c r="BD11" s="86">
        <f>IF('Medical equipment-NSP'!AU19="Да", 1, 0)</f>
        <v>0</v>
      </c>
      <c r="BE11" s="86">
        <f t="shared" si="6"/>
        <v>0</v>
      </c>
      <c r="BF11" s="86">
        <f>IF('Medical equipment-NSP'!BC19="Да", 'Service providers'!G21, 1)</f>
        <v>1</v>
      </c>
      <c r="BG11" s="86" t="str">
        <f>IFERROR(('Medical equipment-NSP'!BD19*BF11)/BM11, "0")</f>
        <v>0</v>
      </c>
      <c r="BH11" s="86">
        <f>IF('Medical equipment-NSP'!BC19="Да", 'Service providers'!H21, 1)</f>
        <v>1</v>
      </c>
      <c r="BI11" s="86" t="str">
        <f>IFERROR(('Medical equipment-NSP'!BE19*BH11)/BM11, "0")</f>
        <v>0</v>
      </c>
      <c r="BJ11" s="86">
        <f>IF('Medical equipment-NSP'!AZ19="Да", 1, 0)</f>
        <v>0</v>
      </c>
      <c r="BK11" s="86">
        <f>IF('Medical equipment-NSP'!BA19="Да", 1, 0)</f>
        <v>0</v>
      </c>
      <c r="BL11" s="86">
        <f>IF('Medical equipment-NSP'!BB19="Да", 1, 0)</f>
        <v>0</v>
      </c>
      <c r="BM11" s="86">
        <f t="shared" si="7"/>
        <v>0</v>
      </c>
    </row>
    <row r="12" spans="1:65" x14ac:dyDescent="0.25">
      <c r="A12" s="93" t="str">
        <f>'Service providers'!A22</f>
        <v>Указать название точки 9</v>
      </c>
      <c r="B12" s="86">
        <f>IF('Medical equipment-NSP'!F20="Да", 'Service providers'!G22, 1)</f>
        <v>1</v>
      </c>
      <c r="C12" s="86" t="str">
        <f>IFERROR(('Medical equipment-NSP'!G20*B12)/I12, "0")</f>
        <v>0</v>
      </c>
      <c r="D12" s="86">
        <f>IF('Medical equipment-NSP'!F20="Да", 'Service providers'!H22, 1)</f>
        <v>1</v>
      </c>
      <c r="E12" s="86" t="str">
        <f>IFERROR(('Medical equipment-NSP'!H20*D12)/I12, "0")</f>
        <v>0</v>
      </c>
      <c r="F12" s="86">
        <f>IF('Medical equipment-NSP'!C20="Да", 1, 0)</f>
        <v>0</v>
      </c>
      <c r="G12" s="86">
        <f>IF('Medical equipment-NSP'!D20="Да", 1, 0)</f>
        <v>0</v>
      </c>
      <c r="H12" s="86">
        <f>IF('Medical equipment-NSP'!E20="Да", 1, 0)</f>
        <v>0</v>
      </c>
      <c r="I12" s="86">
        <f t="shared" si="0"/>
        <v>0</v>
      </c>
      <c r="J12" s="86">
        <f>IF('Medical equipment-NSP'!M20="Да", 'Service providers'!G22, 1)</f>
        <v>1</v>
      </c>
      <c r="K12" s="86" t="str">
        <f>IFERROR(('Medical equipment-NSP'!N20*J12)/Q12, "0")</f>
        <v>0</v>
      </c>
      <c r="L12" s="86">
        <f>IF('Medical equipment-NSP'!M20="Да", 'Service providers'!H22, 1)</f>
        <v>1</v>
      </c>
      <c r="M12" s="86" t="str">
        <f>IFERROR(('Medical equipment-NSP'!O20*L12)/Q12, "0")</f>
        <v>0</v>
      </c>
      <c r="N12" s="86">
        <f>IF('Medical equipment-NSP'!J20="Да", 1, 0)</f>
        <v>0</v>
      </c>
      <c r="O12" s="86">
        <f>IF('Medical equipment-NSP'!K20="Да", 1, 0)</f>
        <v>0</v>
      </c>
      <c r="P12" s="86">
        <f>IF('Medical equipment-NSP'!L20="Да", 1, 0)</f>
        <v>0</v>
      </c>
      <c r="Q12" s="86">
        <f t="shared" si="1"/>
        <v>0</v>
      </c>
      <c r="R12" s="86">
        <f>IF('Medical equipment-NSP'!T20="Да", 'Service providers'!G22, 1)</f>
        <v>1</v>
      </c>
      <c r="S12" s="86" t="str">
        <f>IFERROR(('Medical equipment-NSP'!U20*R12)/Y12, "0")</f>
        <v>0</v>
      </c>
      <c r="T12" s="86">
        <f>IF('Medical equipment-NSP'!T20="Да", 'Service providers'!H22, 1)</f>
        <v>1</v>
      </c>
      <c r="U12" s="86" t="str">
        <f>IFERROR(('Medical equipment-NSP'!V20*T12)/Y12, "0")</f>
        <v>0</v>
      </c>
      <c r="V12" s="86">
        <f>IF('Medical equipment-NSP'!Q20="Да", 1, 0)</f>
        <v>0</v>
      </c>
      <c r="W12" s="86">
        <f>IF('Medical equipment-NSP'!R20="Да", 1, 0)</f>
        <v>0</v>
      </c>
      <c r="X12" s="86">
        <f>IF('Medical equipment-NSP'!S20="Да", 1, 0)</f>
        <v>0</v>
      </c>
      <c r="Y12" s="86">
        <f t="shared" si="2"/>
        <v>0</v>
      </c>
      <c r="Z12" s="86">
        <f>IF('Medical equipment-NSP'!AA20="Да", 'Service providers'!G22, 1)</f>
        <v>1</v>
      </c>
      <c r="AA12" s="86" t="str">
        <f>IFERROR(('Medical equipment-NSP'!AB20*Z12)/AG12, "0")</f>
        <v>0</v>
      </c>
      <c r="AB12" s="86">
        <f>IF('Medical equipment-NSP'!AA20="Да", 'Service providers'!H22, 1)</f>
        <v>1</v>
      </c>
      <c r="AC12" s="86" t="str">
        <f>IFERROR(('Medical equipment-NSP'!AC20*AB12)/AG12, "0")</f>
        <v>0</v>
      </c>
      <c r="AD12" s="86">
        <f>IF('Medical equipment-NSP'!X20="Да", 1, 0)</f>
        <v>0</v>
      </c>
      <c r="AE12" s="86">
        <f>IF('Medical equipment-NSP'!Y20="Да", 1, 0)</f>
        <v>0</v>
      </c>
      <c r="AF12" s="86">
        <f>IF('Medical equipment-NSP'!Z20="Да", 1, 0)</f>
        <v>0</v>
      </c>
      <c r="AG12" s="86">
        <f t="shared" si="3"/>
        <v>0</v>
      </c>
      <c r="AH12" s="86">
        <f>IF('Medical equipment-NSP'!AH20="Да", 'Service providers'!G22, 1)</f>
        <v>1</v>
      </c>
      <c r="AI12" s="86" t="str">
        <f>IFERROR(('Medical equipment-NSP'!AI20*AH12)/AO12, "0")</f>
        <v>0</v>
      </c>
      <c r="AJ12" s="86">
        <f>IF('Medical equipment-NSP'!AH20="Да", 'Service providers'!H22, 1)</f>
        <v>1</v>
      </c>
      <c r="AK12" s="86" t="str">
        <f>IFERROR(('Medical equipment-NSP'!AJ20*AJ12)/AO12, "0")</f>
        <v>0</v>
      </c>
      <c r="AL12" s="86">
        <f>IF('Medical equipment-NSP'!AE20="Да", 1, 0)</f>
        <v>0</v>
      </c>
      <c r="AM12" s="86">
        <f>IF('Medical equipment-NSP'!AF20="Да", 1, 0)</f>
        <v>0</v>
      </c>
      <c r="AN12" s="86">
        <f>IF('Medical equipment-NSP'!AG20="Да", 1, 0)</f>
        <v>0</v>
      </c>
      <c r="AO12" s="86">
        <f t="shared" si="4"/>
        <v>0</v>
      </c>
      <c r="AP12" s="86">
        <f>IF('Medical equipment-NSP'!AO20="Да", 'Service providers'!G22, 1)</f>
        <v>1</v>
      </c>
      <c r="AQ12" s="86" t="str">
        <f>IFERROR(('Medical equipment-NSP'!AP20*AP12)/AW12, "0")</f>
        <v>0</v>
      </c>
      <c r="AR12" s="86">
        <f>IF('Medical equipment-NSP'!AO20="Да", 'Service providers'!H22, 1)</f>
        <v>1</v>
      </c>
      <c r="AS12" s="86" t="str">
        <f>IFERROR(('Medical equipment-NSP'!AQ20*AR12)/AW12, "0")</f>
        <v>0</v>
      </c>
      <c r="AT12" s="86">
        <f>IF('Medical equipment-NSP'!AL20="Да", 1, 0)</f>
        <v>0</v>
      </c>
      <c r="AU12" s="86">
        <f>IF('Medical equipment-NSP'!AM20="Да", 1, 0)</f>
        <v>0</v>
      </c>
      <c r="AV12" s="86">
        <f>IF('Medical equipment-NSP'!AN20="Да", 1, 0)</f>
        <v>0</v>
      </c>
      <c r="AW12" s="86">
        <f t="shared" si="5"/>
        <v>0</v>
      </c>
      <c r="AX12" s="86">
        <f>IF('Medical equipment-NSP'!AV20="Да", 'Service providers'!G22, 1)</f>
        <v>1</v>
      </c>
      <c r="AY12" s="86" t="str">
        <f>IFERROR(('Medical equipment-NSP'!AW20*AX12)/BE12, "0")</f>
        <v>0</v>
      </c>
      <c r="AZ12" s="86">
        <f>IF('Medical equipment-NSP'!AV20="Да", 'Service providers'!H22, 1)</f>
        <v>1</v>
      </c>
      <c r="BA12" s="86" t="str">
        <f>IFERROR(('Medical equipment-NSP'!AX20*AZ12)/BE12, "0")</f>
        <v>0</v>
      </c>
      <c r="BB12" s="86">
        <f>IF('Medical equipment-NSP'!AS20="Да", 1, 0)</f>
        <v>0</v>
      </c>
      <c r="BC12" s="86">
        <f>IF('Medical equipment-NSP'!AT20="Да", 1, 0)</f>
        <v>0</v>
      </c>
      <c r="BD12" s="86">
        <f>IF('Medical equipment-NSP'!AU20="Да", 1, 0)</f>
        <v>0</v>
      </c>
      <c r="BE12" s="86">
        <f t="shared" si="6"/>
        <v>0</v>
      </c>
      <c r="BF12" s="86">
        <f>IF('Medical equipment-NSP'!BC20="Да", 'Service providers'!G22, 1)</f>
        <v>1</v>
      </c>
      <c r="BG12" s="86" t="str">
        <f>IFERROR(('Medical equipment-NSP'!BD20*BF12)/BM12, "0")</f>
        <v>0</v>
      </c>
      <c r="BH12" s="86">
        <f>IF('Medical equipment-NSP'!BC20="Да", 'Service providers'!H22, 1)</f>
        <v>1</v>
      </c>
      <c r="BI12" s="86" t="str">
        <f>IFERROR(('Medical equipment-NSP'!BE20*BH12)/BM12, "0")</f>
        <v>0</v>
      </c>
      <c r="BJ12" s="86">
        <f>IF('Medical equipment-NSP'!AZ20="Да", 1, 0)</f>
        <v>0</v>
      </c>
      <c r="BK12" s="86">
        <f>IF('Medical equipment-NSP'!BA20="Да", 1, 0)</f>
        <v>0</v>
      </c>
      <c r="BL12" s="86">
        <f>IF('Medical equipment-NSP'!BB20="Да", 1, 0)</f>
        <v>0</v>
      </c>
      <c r="BM12" s="86">
        <f t="shared" si="7"/>
        <v>0</v>
      </c>
    </row>
    <row r="13" spans="1:65" x14ac:dyDescent="0.25">
      <c r="A13" s="93" t="str">
        <f>'Service providers'!A23</f>
        <v>Указать название точки 10</v>
      </c>
      <c r="B13" s="86">
        <f>IF('Medical equipment-NSP'!F21="Да", 'Service providers'!G23, 1)</f>
        <v>1</v>
      </c>
      <c r="C13" s="86" t="str">
        <f>IFERROR(('Medical equipment-NSP'!G21*B13)/I13, "0")</f>
        <v>0</v>
      </c>
      <c r="D13" s="86">
        <f>IF('Medical equipment-NSP'!F21="Да", 'Service providers'!H23, 1)</f>
        <v>1</v>
      </c>
      <c r="E13" s="86" t="str">
        <f>IFERROR(('Medical equipment-NSP'!H21*D13)/I13, "0")</f>
        <v>0</v>
      </c>
      <c r="F13" s="86">
        <f>IF('Medical equipment-NSP'!C21="Да", 1, 0)</f>
        <v>0</v>
      </c>
      <c r="G13" s="86">
        <f>IF('Medical equipment-NSP'!D21="Да", 1, 0)</f>
        <v>0</v>
      </c>
      <c r="H13" s="86">
        <f>IF('Medical equipment-NSP'!E21="Да", 1, 0)</f>
        <v>0</v>
      </c>
      <c r="I13" s="86">
        <f t="shared" si="0"/>
        <v>0</v>
      </c>
      <c r="J13" s="86">
        <f>IF('Medical equipment-NSP'!M21="Да", 'Service providers'!G23, 1)</f>
        <v>1</v>
      </c>
      <c r="K13" s="86" t="str">
        <f>IFERROR(('Medical equipment-NSP'!N21*J13)/Q13, "0")</f>
        <v>0</v>
      </c>
      <c r="L13" s="86">
        <f>IF('Medical equipment-NSP'!M21="Да", 'Service providers'!H23, 1)</f>
        <v>1</v>
      </c>
      <c r="M13" s="86" t="str">
        <f>IFERROR(('Medical equipment-NSP'!O21*L13)/Q13, "0")</f>
        <v>0</v>
      </c>
      <c r="N13" s="86">
        <f>IF('Medical equipment-NSP'!J21="Да", 1, 0)</f>
        <v>0</v>
      </c>
      <c r="O13" s="86">
        <f>IF('Medical equipment-NSP'!K21="Да", 1, 0)</f>
        <v>0</v>
      </c>
      <c r="P13" s="86">
        <f>IF('Medical equipment-NSP'!L21="Да", 1, 0)</f>
        <v>0</v>
      </c>
      <c r="Q13" s="86">
        <f t="shared" si="1"/>
        <v>0</v>
      </c>
      <c r="R13" s="86">
        <f>IF('Medical equipment-NSP'!T21="Да", 'Service providers'!G23, 1)</f>
        <v>1</v>
      </c>
      <c r="S13" s="86" t="str">
        <f>IFERROR(('Medical equipment-NSP'!U21*R13)/Y13, "0")</f>
        <v>0</v>
      </c>
      <c r="T13" s="86">
        <f>IF('Medical equipment-NSP'!T21="Да", 'Service providers'!H23, 1)</f>
        <v>1</v>
      </c>
      <c r="U13" s="86" t="str">
        <f>IFERROR(('Medical equipment-NSP'!V21*T13)/Y13, "0")</f>
        <v>0</v>
      </c>
      <c r="V13" s="86">
        <f>IF('Medical equipment-NSP'!Q21="Да", 1, 0)</f>
        <v>0</v>
      </c>
      <c r="W13" s="86">
        <f>IF('Medical equipment-NSP'!R21="Да", 1, 0)</f>
        <v>0</v>
      </c>
      <c r="X13" s="86">
        <f>IF('Medical equipment-NSP'!S21="Да", 1, 0)</f>
        <v>0</v>
      </c>
      <c r="Y13" s="86">
        <f t="shared" si="2"/>
        <v>0</v>
      </c>
      <c r="Z13" s="86">
        <f>IF('Medical equipment-NSP'!AA21="Да", 'Service providers'!G23, 1)</f>
        <v>1</v>
      </c>
      <c r="AA13" s="86" t="str">
        <f>IFERROR(('Medical equipment-NSP'!AB21*Z13)/AG13, "0")</f>
        <v>0</v>
      </c>
      <c r="AB13" s="86">
        <f>IF('Medical equipment-NSP'!AA21="Да", 'Service providers'!H23, 1)</f>
        <v>1</v>
      </c>
      <c r="AC13" s="86" t="str">
        <f>IFERROR(('Medical equipment-NSP'!AC21*AB13)/AG13, "0")</f>
        <v>0</v>
      </c>
      <c r="AD13" s="86">
        <f>IF('Medical equipment-NSP'!X21="Да", 1, 0)</f>
        <v>0</v>
      </c>
      <c r="AE13" s="86">
        <f>IF('Medical equipment-NSP'!Y21="Да", 1, 0)</f>
        <v>0</v>
      </c>
      <c r="AF13" s="86">
        <f>IF('Medical equipment-NSP'!Z21="Да", 1, 0)</f>
        <v>0</v>
      </c>
      <c r="AG13" s="86">
        <f t="shared" si="3"/>
        <v>0</v>
      </c>
      <c r="AH13" s="86">
        <f>IF('Medical equipment-NSP'!AH21="Да", 'Service providers'!G23, 1)</f>
        <v>1</v>
      </c>
      <c r="AI13" s="86" t="str">
        <f>IFERROR(('Medical equipment-NSP'!AI21*AH13)/AO13, "0")</f>
        <v>0</v>
      </c>
      <c r="AJ13" s="86">
        <f>IF('Medical equipment-NSP'!AH21="Да", 'Service providers'!H23, 1)</f>
        <v>1</v>
      </c>
      <c r="AK13" s="86" t="str">
        <f>IFERROR(('Medical equipment-NSP'!AJ21*AJ13)/AO13, "0")</f>
        <v>0</v>
      </c>
      <c r="AL13" s="86">
        <f>IF('Medical equipment-NSP'!AE21="Да", 1, 0)</f>
        <v>0</v>
      </c>
      <c r="AM13" s="86">
        <f>IF('Medical equipment-NSP'!AF21="Да", 1, 0)</f>
        <v>0</v>
      </c>
      <c r="AN13" s="86">
        <f>IF('Medical equipment-NSP'!AG21="Да", 1, 0)</f>
        <v>0</v>
      </c>
      <c r="AO13" s="86">
        <f t="shared" si="4"/>
        <v>0</v>
      </c>
      <c r="AP13" s="86">
        <f>IF('Medical equipment-NSP'!AO21="Да", 'Service providers'!G23, 1)</f>
        <v>1</v>
      </c>
      <c r="AQ13" s="86" t="str">
        <f>IFERROR(('Medical equipment-NSP'!AP21*AP13)/AW13, "0")</f>
        <v>0</v>
      </c>
      <c r="AR13" s="86">
        <f>IF('Medical equipment-NSP'!AO21="Да", 'Service providers'!H23, 1)</f>
        <v>1</v>
      </c>
      <c r="AS13" s="86" t="str">
        <f>IFERROR(('Medical equipment-NSP'!AQ21*AR13)/AW13, "0")</f>
        <v>0</v>
      </c>
      <c r="AT13" s="86">
        <f>IF('Medical equipment-NSP'!AL21="Да", 1, 0)</f>
        <v>0</v>
      </c>
      <c r="AU13" s="86">
        <f>IF('Medical equipment-NSP'!AM21="Да", 1, 0)</f>
        <v>0</v>
      </c>
      <c r="AV13" s="86">
        <f>IF('Medical equipment-NSP'!AN21="Да", 1, 0)</f>
        <v>0</v>
      </c>
      <c r="AW13" s="86">
        <f t="shared" si="5"/>
        <v>0</v>
      </c>
      <c r="AX13" s="86">
        <f>IF('Medical equipment-NSP'!AV21="Да", 'Service providers'!G23, 1)</f>
        <v>1</v>
      </c>
      <c r="AY13" s="86" t="str">
        <f>IFERROR(('Medical equipment-NSP'!AW21*AX13)/BE13, "0")</f>
        <v>0</v>
      </c>
      <c r="AZ13" s="86">
        <f>IF('Medical equipment-NSP'!AV21="Да", 'Service providers'!H23, 1)</f>
        <v>1</v>
      </c>
      <c r="BA13" s="86" t="str">
        <f>IFERROR(('Medical equipment-NSP'!AX21*AZ13)/BE13, "0")</f>
        <v>0</v>
      </c>
      <c r="BB13" s="86">
        <f>IF('Medical equipment-NSP'!AS21="Да", 1, 0)</f>
        <v>0</v>
      </c>
      <c r="BC13" s="86">
        <f>IF('Medical equipment-NSP'!AT21="Да", 1, 0)</f>
        <v>0</v>
      </c>
      <c r="BD13" s="86">
        <f>IF('Medical equipment-NSP'!AU21="Да", 1, 0)</f>
        <v>0</v>
      </c>
      <c r="BE13" s="86">
        <f t="shared" si="6"/>
        <v>0</v>
      </c>
      <c r="BF13" s="86">
        <f>IF('Medical equipment-NSP'!BC21="Да", 'Service providers'!G23, 1)</f>
        <v>1</v>
      </c>
      <c r="BG13" s="86" t="str">
        <f>IFERROR(('Medical equipment-NSP'!BD21*BF13)/BM13, "0")</f>
        <v>0</v>
      </c>
      <c r="BH13" s="86">
        <f>IF('Medical equipment-NSP'!BC21="Да", 'Service providers'!H23, 1)</f>
        <v>1</v>
      </c>
      <c r="BI13" s="86" t="str">
        <f>IFERROR(('Medical equipment-NSP'!BE21*BH13)/BM13, "0")</f>
        <v>0</v>
      </c>
      <c r="BJ13" s="86">
        <f>IF('Medical equipment-NSP'!AZ21="Да", 1, 0)</f>
        <v>0</v>
      </c>
      <c r="BK13" s="86">
        <f>IF('Medical equipment-NSP'!BA21="Да", 1, 0)</f>
        <v>0</v>
      </c>
      <c r="BL13" s="86">
        <f>IF('Medical equipment-NSP'!BB21="Да", 1, 0)</f>
        <v>0</v>
      </c>
      <c r="BM13" s="86">
        <f t="shared" si="7"/>
        <v>0</v>
      </c>
    </row>
    <row r="14" spans="1:65" x14ac:dyDescent="0.25">
      <c r="A14" s="93" t="str">
        <f>'Service providers'!A24</f>
        <v>Указать название точки 11</v>
      </c>
      <c r="B14" s="86">
        <f>IF('Medical equipment-NSP'!F22="Да", 'Service providers'!G24, 1)</f>
        <v>1</v>
      </c>
      <c r="C14" s="86" t="str">
        <f>IFERROR(('Medical equipment-NSP'!G22*B14)/I14, "0")</f>
        <v>0</v>
      </c>
      <c r="D14" s="86">
        <f>IF('Medical equipment-NSP'!F22="Да", 'Service providers'!H24, 1)</f>
        <v>1</v>
      </c>
      <c r="E14" s="86" t="str">
        <f>IFERROR(('Medical equipment-NSP'!H22*D14)/I14, "0")</f>
        <v>0</v>
      </c>
      <c r="F14" s="86">
        <f>IF('Medical equipment-NSP'!C22="Да", 1, 0)</f>
        <v>0</v>
      </c>
      <c r="G14" s="86">
        <f>IF('Medical equipment-NSP'!D22="Да", 1, 0)</f>
        <v>0</v>
      </c>
      <c r="H14" s="86">
        <f>IF('Medical equipment-NSP'!E22="Да", 1, 0)</f>
        <v>0</v>
      </c>
      <c r="I14" s="86">
        <f t="shared" si="0"/>
        <v>0</v>
      </c>
      <c r="J14" s="86">
        <f>IF('Medical equipment-NSP'!M22="Да", 'Service providers'!G24, 1)</f>
        <v>1</v>
      </c>
      <c r="K14" s="86" t="str">
        <f>IFERROR(('Medical equipment-NSP'!N22*J14)/Q14, "0")</f>
        <v>0</v>
      </c>
      <c r="L14" s="86">
        <f>IF('Medical equipment-NSP'!M22="Да", 'Service providers'!H24, 1)</f>
        <v>1</v>
      </c>
      <c r="M14" s="86" t="str">
        <f>IFERROR(('Medical equipment-NSP'!O22*L14)/Q14, "0")</f>
        <v>0</v>
      </c>
      <c r="N14" s="86">
        <f>IF('Medical equipment-NSP'!J22="Да", 1, 0)</f>
        <v>0</v>
      </c>
      <c r="O14" s="86">
        <f>IF('Medical equipment-NSP'!K22="Да", 1, 0)</f>
        <v>0</v>
      </c>
      <c r="P14" s="86">
        <f>IF('Medical equipment-NSP'!L22="Да", 1, 0)</f>
        <v>0</v>
      </c>
      <c r="Q14" s="86">
        <f t="shared" si="1"/>
        <v>0</v>
      </c>
      <c r="R14" s="86">
        <f>IF('Medical equipment-NSP'!T22="Да", 'Service providers'!G24, 1)</f>
        <v>1</v>
      </c>
      <c r="S14" s="86" t="str">
        <f>IFERROR(('Medical equipment-NSP'!U22*R14)/Y14, "0")</f>
        <v>0</v>
      </c>
      <c r="T14" s="86">
        <f>IF('Medical equipment-NSP'!T22="Да", 'Service providers'!H24, 1)</f>
        <v>1</v>
      </c>
      <c r="U14" s="86" t="str">
        <f>IFERROR(('Medical equipment-NSP'!V22*T14)/Y14, "0")</f>
        <v>0</v>
      </c>
      <c r="V14" s="86">
        <f>IF('Medical equipment-NSP'!Q22="Да", 1, 0)</f>
        <v>0</v>
      </c>
      <c r="W14" s="86">
        <f>IF('Medical equipment-NSP'!R22="Да", 1, 0)</f>
        <v>0</v>
      </c>
      <c r="X14" s="86">
        <f>IF('Medical equipment-NSP'!S22="Да", 1, 0)</f>
        <v>0</v>
      </c>
      <c r="Y14" s="86">
        <f t="shared" si="2"/>
        <v>0</v>
      </c>
      <c r="Z14" s="86">
        <f>IF('Medical equipment-NSP'!AA22="Да", 'Service providers'!G24, 1)</f>
        <v>1</v>
      </c>
      <c r="AA14" s="86" t="str">
        <f>IFERROR(('Medical equipment-NSP'!AB22*Z14)/AG14, "0")</f>
        <v>0</v>
      </c>
      <c r="AB14" s="86">
        <f>IF('Medical equipment-NSP'!AA22="Да", 'Service providers'!H24, 1)</f>
        <v>1</v>
      </c>
      <c r="AC14" s="86" t="str">
        <f>IFERROR(('Medical equipment-NSP'!AC22*AB14)/AG14, "0")</f>
        <v>0</v>
      </c>
      <c r="AD14" s="86">
        <f>IF('Medical equipment-NSP'!X22="Да", 1, 0)</f>
        <v>0</v>
      </c>
      <c r="AE14" s="86">
        <f>IF('Medical equipment-NSP'!Y22="Да", 1, 0)</f>
        <v>0</v>
      </c>
      <c r="AF14" s="86">
        <f>IF('Medical equipment-NSP'!Z22="Да", 1, 0)</f>
        <v>0</v>
      </c>
      <c r="AG14" s="86">
        <f t="shared" si="3"/>
        <v>0</v>
      </c>
      <c r="AH14" s="86">
        <f>IF('Medical equipment-NSP'!AH22="Да", 'Service providers'!G24, 1)</f>
        <v>1</v>
      </c>
      <c r="AI14" s="86" t="str">
        <f>IFERROR(('Medical equipment-NSP'!AI22*AH14)/AO14, "0")</f>
        <v>0</v>
      </c>
      <c r="AJ14" s="86">
        <f>IF('Medical equipment-NSP'!AH22="Да", 'Service providers'!H24, 1)</f>
        <v>1</v>
      </c>
      <c r="AK14" s="86" t="str">
        <f>IFERROR(('Medical equipment-NSP'!AJ22*AJ14)/AO14, "0")</f>
        <v>0</v>
      </c>
      <c r="AL14" s="86">
        <f>IF('Medical equipment-NSP'!AE22="Да", 1, 0)</f>
        <v>0</v>
      </c>
      <c r="AM14" s="86">
        <f>IF('Medical equipment-NSP'!AF22="Да", 1, 0)</f>
        <v>0</v>
      </c>
      <c r="AN14" s="86">
        <f>IF('Medical equipment-NSP'!AG22="Да", 1, 0)</f>
        <v>0</v>
      </c>
      <c r="AO14" s="86">
        <f t="shared" si="4"/>
        <v>0</v>
      </c>
      <c r="AP14" s="86">
        <f>IF('Medical equipment-NSP'!AO22="Да", 'Service providers'!G24, 1)</f>
        <v>1</v>
      </c>
      <c r="AQ14" s="86" t="str">
        <f>IFERROR(('Medical equipment-NSP'!AP22*AP14)/AW14, "0")</f>
        <v>0</v>
      </c>
      <c r="AR14" s="86">
        <f>IF('Medical equipment-NSP'!AO22="Да", 'Service providers'!H24, 1)</f>
        <v>1</v>
      </c>
      <c r="AS14" s="86" t="str">
        <f>IFERROR(('Medical equipment-NSP'!AQ22*AR14)/AW14, "0")</f>
        <v>0</v>
      </c>
      <c r="AT14" s="86">
        <f>IF('Medical equipment-NSP'!AL22="Да", 1, 0)</f>
        <v>0</v>
      </c>
      <c r="AU14" s="86">
        <f>IF('Medical equipment-NSP'!AM22="Да", 1, 0)</f>
        <v>0</v>
      </c>
      <c r="AV14" s="86">
        <f>IF('Medical equipment-NSP'!AN22="Да", 1, 0)</f>
        <v>0</v>
      </c>
      <c r="AW14" s="86">
        <f t="shared" si="5"/>
        <v>0</v>
      </c>
      <c r="AX14" s="86">
        <f>IF('Medical equipment-NSP'!AV22="Да", 'Service providers'!G24, 1)</f>
        <v>1</v>
      </c>
      <c r="AY14" s="86" t="str">
        <f>IFERROR(('Medical equipment-NSP'!AW22*AX14)/BE14, "0")</f>
        <v>0</v>
      </c>
      <c r="AZ14" s="86">
        <f>IF('Medical equipment-NSP'!AV22="Да", 'Service providers'!H24, 1)</f>
        <v>1</v>
      </c>
      <c r="BA14" s="86" t="str">
        <f>IFERROR(('Medical equipment-NSP'!AX22*AZ14)/BE14, "0")</f>
        <v>0</v>
      </c>
      <c r="BB14" s="86">
        <f>IF('Medical equipment-NSP'!AS22="Да", 1, 0)</f>
        <v>0</v>
      </c>
      <c r="BC14" s="86">
        <f>IF('Medical equipment-NSP'!AT22="Да", 1, 0)</f>
        <v>0</v>
      </c>
      <c r="BD14" s="86">
        <f>IF('Medical equipment-NSP'!AU22="Да", 1, 0)</f>
        <v>0</v>
      </c>
      <c r="BE14" s="86">
        <f t="shared" si="6"/>
        <v>0</v>
      </c>
      <c r="BF14" s="86">
        <f>IF('Medical equipment-NSP'!BC22="Да", 'Service providers'!G24, 1)</f>
        <v>1</v>
      </c>
      <c r="BG14" s="86" t="str">
        <f>IFERROR(('Medical equipment-NSP'!BD22*BF14)/BM14, "0")</f>
        <v>0</v>
      </c>
      <c r="BH14" s="86">
        <f>IF('Medical equipment-NSP'!BC22="Да", 'Service providers'!H24, 1)</f>
        <v>1</v>
      </c>
      <c r="BI14" s="86" t="str">
        <f>IFERROR(('Medical equipment-NSP'!BE22*BH14)/BM14, "0")</f>
        <v>0</v>
      </c>
      <c r="BJ14" s="86">
        <f>IF('Medical equipment-NSP'!AZ22="Да", 1, 0)</f>
        <v>0</v>
      </c>
      <c r="BK14" s="86">
        <f>IF('Medical equipment-NSP'!BA22="Да", 1, 0)</f>
        <v>0</v>
      </c>
      <c r="BL14" s="86">
        <f>IF('Medical equipment-NSP'!BB22="Да", 1, 0)</f>
        <v>0</v>
      </c>
      <c r="BM14" s="86">
        <f t="shared" si="7"/>
        <v>0</v>
      </c>
    </row>
    <row r="15" spans="1:65" x14ac:dyDescent="0.25">
      <c r="A15" s="93" t="str">
        <f>'Service providers'!A25</f>
        <v>Указать название точки 12</v>
      </c>
      <c r="B15" s="86">
        <f>IF('Medical equipment-NSP'!F23="Да", 'Service providers'!G25, 1)</f>
        <v>1</v>
      </c>
      <c r="C15" s="86" t="str">
        <f>IFERROR(('Medical equipment-NSP'!G23*B15)/I15, "0")</f>
        <v>0</v>
      </c>
      <c r="D15" s="86">
        <f>IF('Medical equipment-NSP'!F23="Да", 'Service providers'!H25, 1)</f>
        <v>1</v>
      </c>
      <c r="E15" s="86" t="str">
        <f>IFERROR(('Medical equipment-NSP'!H23*D15)/I15, "0")</f>
        <v>0</v>
      </c>
      <c r="F15" s="86">
        <f>IF('Medical equipment-NSP'!C23="Да", 1, 0)</f>
        <v>0</v>
      </c>
      <c r="G15" s="86">
        <f>IF('Medical equipment-NSP'!D23="Да", 1, 0)</f>
        <v>0</v>
      </c>
      <c r="H15" s="86">
        <f>IF('Medical equipment-NSP'!E23="Да", 1, 0)</f>
        <v>0</v>
      </c>
      <c r="I15" s="86">
        <f t="shared" si="0"/>
        <v>0</v>
      </c>
      <c r="J15" s="86">
        <f>IF('Medical equipment-NSP'!M23="Да", 'Service providers'!G25, 1)</f>
        <v>1</v>
      </c>
      <c r="K15" s="86" t="str">
        <f>IFERROR(('Medical equipment-NSP'!N23*J15)/Q15, "0")</f>
        <v>0</v>
      </c>
      <c r="L15" s="86">
        <f>IF('Medical equipment-NSP'!M23="Да", 'Service providers'!H25, 1)</f>
        <v>1</v>
      </c>
      <c r="M15" s="86" t="str">
        <f>IFERROR(('Medical equipment-NSP'!O23*L15)/Q15, "0")</f>
        <v>0</v>
      </c>
      <c r="N15" s="86">
        <f>IF('Medical equipment-NSP'!J23="Да", 1, 0)</f>
        <v>0</v>
      </c>
      <c r="O15" s="86">
        <f>IF('Medical equipment-NSP'!K23="Да", 1, 0)</f>
        <v>0</v>
      </c>
      <c r="P15" s="86">
        <f>IF('Medical equipment-NSP'!L23="Да", 1, 0)</f>
        <v>0</v>
      </c>
      <c r="Q15" s="86">
        <f t="shared" si="1"/>
        <v>0</v>
      </c>
      <c r="R15" s="86">
        <f>IF('Medical equipment-NSP'!T23="Да", 'Service providers'!G25, 1)</f>
        <v>1</v>
      </c>
      <c r="S15" s="86" t="str">
        <f>IFERROR(('Medical equipment-NSP'!U23*R15)/Y15, "0")</f>
        <v>0</v>
      </c>
      <c r="T15" s="86">
        <f>IF('Medical equipment-NSP'!T23="Да", 'Service providers'!H25, 1)</f>
        <v>1</v>
      </c>
      <c r="U15" s="86" t="str">
        <f>IFERROR(('Medical equipment-NSP'!V23*T15)/Y15, "0")</f>
        <v>0</v>
      </c>
      <c r="V15" s="86">
        <f>IF('Medical equipment-NSP'!Q23="Да", 1, 0)</f>
        <v>0</v>
      </c>
      <c r="W15" s="86">
        <f>IF('Medical equipment-NSP'!R23="Да", 1, 0)</f>
        <v>0</v>
      </c>
      <c r="X15" s="86">
        <f>IF('Medical equipment-NSP'!S23="Да", 1, 0)</f>
        <v>0</v>
      </c>
      <c r="Y15" s="86">
        <f t="shared" si="2"/>
        <v>0</v>
      </c>
      <c r="Z15" s="86">
        <f>IF('Medical equipment-NSP'!AA23="Да", 'Service providers'!G25, 1)</f>
        <v>1</v>
      </c>
      <c r="AA15" s="86" t="str">
        <f>IFERROR(('Medical equipment-NSP'!AB23*Z15)/AG15, "0")</f>
        <v>0</v>
      </c>
      <c r="AB15" s="86">
        <f>IF('Medical equipment-NSP'!AA23="Да", 'Service providers'!H25, 1)</f>
        <v>1</v>
      </c>
      <c r="AC15" s="86" t="str">
        <f>IFERROR(('Medical equipment-NSP'!AC23*AB15)/AG15, "0")</f>
        <v>0</v>
      </c>
      <c r="AD15" s="86">
        <f>IF('Medical equipment-NSP'!X23="Да", 1, 0)</f>
        <v>0</v>
      </c>
      <c r="AE15" s="86">
        <f>IF('Medical equipment-NSP'!Y23="Да", 1, 0)</f>
        <v>0</v>
      </c>
      <c r="AF15" s="86">
        <f>IF('Medical equipment-NSP'!Z23="Да", 1, 0)</f>
        <v>0</v>
      </c>
      <c r="AG15" s="86">
        <f t="shared" si="3"/>
        <v>0</v>
      </c>
      <c r="AH15" s="86">
        <f>IF('Medical equipment-NSP'!AH23="Да", 'Service providers'!G25, 1)</f>
        <v>1</v>
      </c>
      <c r="AI15" s="86" t="str">
        <f>IFERROR(('Medical equipment-NSP'!AI23*AH15)/AO15, "0")</f>
        <v>0</v>
      </c>
      <c r="AJ15" s="86">
        <f>IF('Medical equipment-NSP'!AH23="Да", 'Service providers'!H25, 1)</f>
        <v>1</v>
      </c>
      <c r="AK15" s="86" t="str">
        <f>IFERROR(('Medical equipment-NSP'!AJ23*AJ15)/AO15, "0")</f>
        <v>0</v>
      </c>
      <c r="AL15" s="86">
        <f>IF('Medical equipment-NSP'!AE23="Да", 1, 0)</f>
        <v>0</v>
      </c>
      <c r="AM15" s="86">
        <f>IF('Medical equipment-NSP'!AF23="Да", 1, 0)</f>
        <v>0</v>
      </c>
      <c r="AN15" s="86">
        <f>IF('Medical equipment-NSP'!AG23="Да", 1, 0)</f>
        <v>0</v>
      </c>
      <c r="AO15" s="86">
        <f t="shared" si="4"/>
        <v>0</v>
      </c>
      <c r="AP15" s="86">
        <f>IF('Medical equipment-NSP'!AO23="Да", 'Service providers'!G25, 1)</f>
        <v>1</v>
      </c>
      <c r="AQ15" s="86" t="str">
        <f>IFERROR(('Medical equipment-NSP'!AP23*AP15)/AW15, "0")</f>
        <v>0</v>
      </c>
      <c r="AR15" s="86">
        <f>IF('Medical equipment-NSP'!AO23="Да", 'Service providers'!H25, 1)</f>
        <v>1</v>
      </c>
      <c r="AS15" s="86" t="str">
        <f>IFERROR(('Medical equipment-NSP'!AQ23*AR15)/AW15, "0")</f>
        <v>0</v>
      </c>
      <c r="AT15" s="86">
        <f>IF('Medical equipment-NSP'!AL23="Да", 1, 0)</f>
        <v>0</v>
      </c>
      <c r="AU15" s="86">
        <f>IF('Medical equipment-NSP'!AM23="Да", 1, 0)</f>
        <v>0</v>
      </c>
      <c r="AV15" s="86">
        <f>IF('Medical equipment-NSP'!AN23="Да", 1, 0)</f>
        <v>0</v>
      </c>
      <c r="AW15" s="86">
        <f t="shared" si="5"/>
        <v>0</v>
      </c>
      <c r="AX15" s="86">
        <f>IF('Medical equipment-NSP'!AV23="Да", 'Service providers'!G25, 1)</f>
        <v>1</v>
      </c>
      <c r="AY15" s="86" t="str">
        <f>IFERROR(('Medical equipment-NSP'!AW23*AX15)/BE15, "0")</f>
        <v>0</v>
      </c>
      <c r="AZ15" s="86">
        <f>IF('Medical equipment-NSP'!AV23="Да", 'Service providers'!H25, 1)</f>
        <v>1</v>
      </c>
      <c r="BA15" s="86" t="str">
        <f>IFERROR(('Medical equipment-NSP'!AX23*AZ15)/BE15, "0")</f>
        <v>0</v>
      </c>
      <c r="BB15" s="86">
        <f>IF('Medical equipment-NSP'!AS23="Да", 1, 0)</f>
        <v>0</v>
      </c>
      <c r="BC15" s="86">
        <f>IF('Medical equipment-NSP'!AT23="Да", 1, 0)</f>
        <v>0</v>
      </c>
      <c r="BD15" s="86">
        <f>IF('Medical equipment-NSP'!AU23="Да", 1, 0)</f>
        <v>0</v>
      </c>
      <c r="BE15" s="86">
        <f t="shared" si="6"/>
        <v>0</v>
      </c>
      <c r="BF15" s="86">
        <f>IF('Medical equipment-NSP'!BC23="Да", 'Service providers'!G25, 1)</f>
        <v>1</v>
      </c>
      <c r="BG15" s="86" t="str">
        <f>IFERROR(('Medical equipment-NSP'!BD23*BF15)/BM15, "0")</f>
        <v>0</v>
      </c>
      <c r="BH15" s="86">
        <f>IF('Medical equipment-NSP'!BC23="Да", 'Service providers'!H25, 1)</f>
        <v>1</v>
      </c>
      <c r="BI15" s="86" t="str">
        <f>IFERROR(('Medical equipment-NSP'!BE23*BH15)/BM15, "0")</f>
        <v>0</v>
      </c>
      <c r="BJ15" s="86">
        <f>IF('Medical equipment-NSP'!AZ23="Да", 1, 0)</f>
        <v>0</v>
      </c>
      <c r="BK15" s="86">
        <f>IF('Medical equipment-NSP'!BA23="Да", 1, 0)</f>
        <v>0</v>
      </c>
      <c r="BL15" s="86">
        <f>IF('Medical equipment-NSP'!BB23="Да", 1, 0)</f>
        <v>0</v>
      </c>
      <c r="BM15" s="86">
        <f t="shared" si="7"/>
        <v>0</v>
      </c>
    </row>
    <row r="16" spans="1:65" x14ac:dyDescent="0.25">
      <c r="A16" s="93" t="str">
        <f>'Service providers'!A26</f>
        <v>Указать название точки 13</v>
      </c>
      <c r="B16" s="86">
        <f>IF('Medical equipment-NSP'!F24="Да", 'Service providers'!G26, 1)</f>
        <v>1</v>
      </c>
      <c r="C16" s="86" t="str">
        <f>IFERROR(('Medical equipment-NSP'!G24*B16)/I16, "0")</f>
        <v>0</v>
      </c>
      <c r="D16" s="86">
        <f>IF('Medical equipment-NSP'!F24="Да", 'Service providers'!H26, 1)</f>
        <v>1</v>
      </c>
      <c r="E16" s="86" t="str">
        <f>IFERROR(('Medical equipment-NSP'!H24*D16)/I16, "0")</f>
        <v>0</v>
      </c>
      <c r="F16" s="86">
        <f>IF('Medical equipment-NSP'!C24="Да", 1, 0)</f>
        <v>0</v>
      </c>
      <c r="G16" s="86">
        <f>IF('Medical equipment-NSP'!D24="Да", 1, 0)</f>
        <v>0</v>
      </c>
      <c r="H16" s="86">
        <f>IF('Medical equipment-NSP'!E24="Да", 1, 0)</f>
        <v>0</v>
      </c>
      <c r="I16" s="86">
        <f t="shared" si="0"/>
        <v>0</v>
      </c>
      <c r="J16" s="86">
        <f>IF('Medical equipment-NSP'!M24="Да", 'Service providers'!G26, 1)</f>
        <v>1</v>
      </c>
      <c r="K16" s="86" t="str">
        <f>IFERROR(('Medical equipment-NSP'!N24*J16)/Q16, "0")</f>
        <v>0</v>
      </c>
      <c r="L16" s="86">
        <f>IF('Medical equipment-NSP'!M24="Да", 'Service providers'!H26, 1)</f>
        <v>1</v>
      </c>
      <c r="M16" s="86" t="str">
        <f>IFERROR(('Medical equipment-NSP'!O24*L16)/Q16, "0")</f>
        <v>0</v>
      </c>
      <c r="N16" s="86">
        <f>IF('Medical equipment-NSP'!J24="Да", 1, 0)</f>
        <v>0</v>
      </c>
      <c r="O16" s="86">
        <f>IF('Medical equipment-NSP'!K24="Да", 1, 0)</f>
        <v>0</v>
      </c>
      <c r="P16" s="86">
        <f>IF('Medical equipment-NSP'!L24="Да", 1, 0)</f>
        <v>0</v>
      </c>
      <c r="Q16" s="86">
        <f t="shared" si="1"/>
        <v>0</v>
      </c>
      <c r="R16" s="86">
        <f>IF('Medical equipment-NSP'!T24="Да", 'Service providers'!G26, 1)</f>
        <v>1</v>
      </c>
      <c r="S16" s="86" t="str">
        <f>IFERROR(('Medical equipment-NSP'!U24*R16)/Y16, "0")</f>
        <v>0</v>
      </c>
      <c r="T16" s="86">
        <f>IF('Medical equipment-NSP'!T24="Да", 'Service providers'!H26, 1)</f>
        <v>1</v>
      </c>
      <c r="U16" s="86" t="str">
        <f>IFERROR(('Medical equipment-NSP'!V24*T16)/Y16, "0")</f>
        <v>0</v>
      </c>
      <c r="V16" s="86">
        <f>IF('Medical equipment-NSP'!Q24="Да", 1, 0)</f>
        <v>0</v>
      </c>
      <c r="W16" s="86">
        <f>IF('Medical equipment-NSP'!R24="Да", 1, 0)</f>
        <v>0</v>
      </c>
      <c r="X16" s="86">
        <f>IF('Medical equipment-NSP'!S24="Да", 1, 0)</f>
        <v>0</v>
      </c>
      <c r="Y16" s="86">
        <f t="shared" si="2"/>
        <v>0</v>
      </c>
      <c r="Z16" s="86">
        <f>IF('Medical equipment-NSP'!AA24="Да", 'Service providers'!G26, 1)</f>
        <v>1</v>
      </c>
      <c r="AA16" s="86" t="str">
        <f>IFERROR(('Medical equipment-NSP'!AB24*Z16)/AG16, "0")</f>
        <v>0</v>
      </c>
      <c r="AB16" s="86">
        <f>IF('Medical equipment-NSP'!AA24="Да", 'Service providers'!H26, 1)</f>
        <v>1</v>
      </c>
      <c r="AC16" s="86" t="str">
        <f>IFERROR(('Medical equipment-NSP'!AC24*AB16)/AG16, "0")</f>
        <v>0</v>
      </c>
      <c r="AD16" s="86">
        <f>IF('Medical equipment-NSP'!X24="Да", 1, 0)</f>
        <v>0</v>
      </c>
      <c r="AE16" s="86">
        <f>IF('Medical equipment-NSP'!Y24="Да", 1, 0)</f>
        <v>0</v>
      </c>
      <c r="AF16" s="86">
        <f>IF('Medical equipment-NSP'!Z24="Да", 1, 0)</f>
        <v>0</v>
      </c>
      <c r="AG16" s="86">
        <f t="shared" si="3"/>
        <v>0</v>
      </c>
      <c r="AH16" s="86">
        <f>IF('Medical equipment-NSP'!AH24="Да", 'Service providers'!G26, 1)</f>
        <v>1</v>
      </c>
      <c r="AI16" s="86" t="str">
        <f>IFERROR(('Medical equipment-NSP'!AI24*AH16)/AO16, "0")</f>
        <v>0</v>
      </c>
      <c r="AJ16" s="86">
        <f>IF('Medical equipment-NSP'!AH24="Да", 'Service providers'!H26, 1)</f>
        <v>1</v>
      </c>
      <c r="AK16" s="86" t="str">
        <f>IFERROR(('Medical equipment-NSP'!AJ24*AJ16)/AO16, "0")</f>
        <v>0</v>
      </c>
      <c r="AL16" s="86">
        <f>IF('Medical equipment-NSP'!AE24="Да", 1, 0)</f>
        <v>0</v>
      </c>
      <c r="AM16" s="86">
        <f>IF('Medical equipment-NSP'!AF24="Да", 1, 0)</f>
        <v>0</v>
      </c>
      <c r="AN16" s="86">
        <f>IF('Medical equipment-NSP'!AG24="Да", 1, 0)</f>
        <v>0</v>
      </c>
      <c r="AO16" s="86">
        <f t="shared" si="4"/>
        <v>0</v>
      </c>
      <c r="AP16" s="86">
        <f>IF('Medical equipment-NSP'!AO24="Да", 'Service providers'!G26, 1)</f>
        <v>1</v>
      </c>
      <c r="AQ16" s="86" t="str">
        <f>IFERROR(('Medical equipment-NSP'!AP24*AP16)/AW16, "0")</f>
        <v>0</v>
      </c>
      <c r="AR16" s="86">
        <f>IF('Medical equipment-NSP'!AO24="Да", 'Service providers'!H26, 1)</f>
        <v>1</v>
      </c>
      <c r="AS16" s="86" t="str">
        <f>IFERROR(('Medical equipment-NSP'!AQ24*AR16)/AW16, "0")</f>
        <v>0</v>
      </c>
      <c r="AT16" s="86">
        <f>IF('Medical equipment-NSP'!AL24="Да", 1, 0)</f>
        <v>0</v>
      </c>
      <c r="AU16" s="86">
        <f>IF('Medical equipment-NSP'!AM24="Да", 1, 0)</f>
        <v>0</v>
      </c>
      <c r="AV16" s="86">
        <f>IF('Medical equipment-NSP'!AN24="Да", 1, 0)</f>
        <v>0</v>
      </c>
      <c r="AW16" s="86">
        <f t="shared" si="5"/>
        <v>0</v>
      </c>
      <c r="AX16" s="86">
        <f>IF('Medical equipment-NSP'!AV24="Да", 'Service providers'!G26, 1)</f>
        <v>1</v>
      </c>
      <c r="AY16" s="86" t="str">
        <f>IFERROR(('Medical equipment-NSP'!AW24*AX16)/BE16, "0")</f>
        <v>0</v>
      </c>
      <c r="AZ16" s="86">
        <f>IF('Medical equipment-NSP'!AV24="Да", 'Service providers'!H26, 1)</f>
        <v>1</v>
      </c>
      <c r="BA16" s="86" t="str">
        <f>IFERROR(('Medical equipment-NSP'!AX24*AZ16)/BE16, "0")</f>
        <v>0</v>
      </c>
      <c r="BB16" s="86">
        <f>IF('Medical equipment-NSP'!AS24="Да", 1, 0)</f>
        <v>0</v>
      </c>
      <c r="BC16" s="86">
        <f>IF('Medical equipment-NSP'!AT24="Да", 1, 0)</f>
        <v>0</v>
      </c>
      <c r="BD16" s="86">
        <f>IF('Medical equipment-NSP'!AU24="Да", 1, 0)</f>
        <v>0</v>
      </c>
      <c r="BE16" s="86">
        <f t="shared" si="6"/>
        <v>0</v>
      </c>
      <c r="BF16" s="86">
        <f>IF('Medical equipment-NSP'!BC24="Да", 'Service providers'!G26, 1)</f>
        <v>1</v>
      </c>
      <c r="BG16" s="86" t="str">
        <f>IFERROR(('Medical equipment-NSP'!BD24*BF16)/BM16, "0")</f>
        <v>0</v>
      </c>
      <c r="BH16" s="86">
        <f>IF('Medical equipment-NSP'!BC24="Да", 'Service providers'!H26, 1)</f>
        <v>1</v>
      </c>
      <c r="BI16" s="86" t="str">
        <f>IFERROR(('Medical equipment-NSP'!BE24*BH16)/BM16, "0")</f>
        <v>0</v>
      </c>
      <c r="BJ16" s="86">
        <f>IF('Medical equipment-NSP'!AZ24="Да", 1, 0)</f>
        <v>0</v>
      </c>
      <c r="BK16" s="86">
        <f>IF('Medical equipment-NSP'!BA24="Да", 1, 0)</f>
        <v>0</v>
      </c>
      <c r="BL16" s="86">
        <f>IF('Medical equipment-NSP'!BB24="Да", 1, 0)</f>
        <v>0</v>
      </c>
      <c r="BM16" s="86">
        <f t="shared" si="7"/>
        <v>0</v>
      </c>
    </row>
    <row r="17" spans="1:65" x14ac:dyDescent="0.25">
      <c r="A17" s="93" t="str">
        <f>'Service providers'!A27</f>
        <v>Указать название точки 14</v>
      </c>
      <c r="B17" s="86">
        <f>IF('Medical equipment-NSP'!F25="Да", 'Service providers'!G27, 1)</f>
        <v>1</v>
      </c>
      <c r="C17" s="86" t="str">
        <f>IFERROR(('Medical equipment-NSP'!G25*B17)/I17, "0")</f>
        <v>0</v>
      </c>
      <c r="D17" s="86">
        <f>IF('Medical equipment-NSP'!F25="Да", 'Service providers'!H27, 1)</f>
        <v>1</v>
      </c>
      <c r="E17" s="86" t="str">
        <f>IFERROR(('Medical equipment-NSP'!H25*D17)/I17, "0")</f>
        <v>0</v>
      </c>
      <c r="F17" s="86">
        <f>IF('Medical equipment-NSP'!C25="Да", 1, 0)</f>
        <v>0</v>
      </c>
      <c r="G17" s="86">
        <f>IF('Medical equipment-NSP'!D25="Да", 1, 0)</f>
        <v>0</v>
      </c>
      <c r="H17" s="86">
        <f>IF('Medical equipment-NSP'!E25="Да", 1, 0)</f>
        <v>0</v>
      </c>
      <c r="I17" s="86">
        <f t="shared" si="0"/>
        <v>0</v>
      </c>
      <c r="J17" s="86">
        <f>IF('Medical equipment-NSP'!M25="Да", 'Service providers'!G27, 1)</f>
        <v>1</v>
      </c>
      <c r="K17" s="86" t="str">
        <f>IFERROR(('Medical equipment-NSP'!N25*J17)/Q17, "0")</f>
        <v>0</v>
      </c>
      <c r="L17" s="86">
        <f>IF('Medical equipment-NSP'!M25="Да", 'Service providers'!H27, 1)</f>
        <v>1</v>
      </c>
      <c r="M17" s="86" t="str">
        <f>IFERROR(('Medical equipment-NSP'!O25*L17)/Q17, "0")</f>
        <v>0</v>
      </c>
      <c r="N17" s="86">
        <f>IF('Medical equipment-NSP'!J25="Да", 1, 0)</f>
        <v>0</v>
      </c>
      <c r="O17" s="86">
        <f>IF('Medical equipment-NSP'!K25="Да", 1, 0)</f>
        <v>0</v>
      </c>
      <c r="P17" s="86">
        <f>IF('Medical equipment-NSP'!L25="Да", 1, 0)</f>
        <v>0</v>
      </c>
      <c r="Q17" s="86">
        <f t="shared" si="1"/>
        <v>0</v>
      </c>
      <c r="R17" s="86">
        <f>IF('Medical equipment-NSP'!T25="Да", 'Service providers'!G27, 1)</f>
        <v>1</v>
      </c>
      <c r="S17" s="86" t="str">
        <f>IFERROR(('Medical equipment-NSP'!U25*R17)/Y17, "0")</f>
        <v>0</v>
      </c>
      <c r="T17" s="86">
        <f>IF('Medical equipment-NSP'!T25="Да", 'Service providers'!H27, 1)</f>
        <v>1</v>
      </c>
      <c r="U17" s="86" t="str">
        <f>IFERROR(('Medical equipment-NSP'!V25*T17)/Y17, "0")</f>
        <v>0</v>
      </c>
      <c r="V17" s="86">
        <f>IF('Medical equipment-NSP'!Q25="Да", 1, 0)</f>
        <v>0</v>
      </c>
      <c r="W17" s="86">
        <f>IF('Medical equipment-NSP'!R25="Да", 1, 0)</f>
        <v>0</v>
      </c>
      <c r="X17" s="86">
        <f>IF('Medical equipment-NSP'!S25="Да", 1, 0)</f>
        <v>0</v>
      </c>
      <c r="Y17" s="86">
        <f t="shared" si="2"/>
        <v>0</v>
      </c>
      <c r="Z17" s="86">
        <f>IF('Medical equipment-NSP'!AA25="Да", 'Service providers'!G27, 1)</f>
        <v>1</v>
      </c>
      <c r="AA17" s="86" t="str">
        <f>IFERROR(('Medical equipment-NSP'!AB25*Z17)/AG17, "0")</f>
        <v>0</v>
      </c>
      <c r="AB17" s="86">
        <f>IF('Medical equipment-NSP'!AA25="Да", 'Service providers'!H27, 1)</f>
        <v>1</v>
      </c>
      <c r="AC17" s="86" t="str">
        <f>IFERROR(('Medical equipment-NSP'!AC25*AB17)/AG17, "0")</f>
        <v>0</v>
      </c>
      <c r="AD17" s="86">
        <f>IF('Medical equipment-NSP'!X25="Да", 1, 0)</f>
        <v>0</v>
      </c>
      <c r="AE17" s="86">
        <f>IF('Medical equipment-NSP'!Y25="Да", 1, 0)</f>
        <v>0</v>
      </c>
      <c r="AF17" s="86">
        <f>IF('Medical equipment-NSP'!Z25="Да", 1, 0)</f>
        <v>0</v>
      </c>
      <c r="AG17" s="86">
        <f t="shared" si="3"/>
        <v>0</v>
      </c>
      <c r="AH17" s="86">
        <f>IF('Medical equipment-NSP'!AH25="Да", 'Service providers'!G27, 1)</f>
        <v>1</v>
      </c>
      <c r="AI17" s="86" t="str">
        <f>IFERROR(('Medical equipment-NSP'!AI25*AH17)/AO17, "0")</f>
        <v>0</v>
      </c>
      <c r="AJ17" s="86">
        <f>IF('Medical equipment-NSP'!AH25="Да", 'Service providers'!H27, 1)</f>
        <v>1</v>
      </c>
      <c r="AK17" s="86" t="str">
        <f>IFERROR(('Medical equipment-NSP'!AJ25*AJ17)/AO17, "0")</f>
        <v>0</v>
      </c>
      <c r="AL17" s="86">
        <f>IF('Medical equipment-NSP'!AE25="Да", 1, 0)</f>
        <v>0</v>
      </c>
      <c r="AM17" s="86">
        <f>IF('Medical equipment-NSP'!AF25="Да", 1, 0)</f>
        <v>0</v>
      </c>
      <c r="AN17" s="86">
        <f>IF('Medical equipment-NSP'!AG25="Да", 1, 0)</f>
        <v>0</v>
      </c>
      <c r="AO17" s="86">
        <f t="shared" si="4"/>
        <v>0</v>
      </c>
      <c r="AP17" s="86">
        <f>IF('Medical equipment-NSP'!AO25="Да", 'Service providers'!G27, 1)</f>
        <v>1</v>
      </c>
      <c r="AQ17" s="86" t="str">
        <f>IFERROR(('Medical equipment-NSP'!AP25*AP17)/AW17, "0")</f>
        <v>0</v>
      </c>
      <c r="AR17" s="86">
        <f>IF('Medical equipment-NSP'!AO25="Да", 'Service providers'!H27, 1)</f>
        <v>1</v>
      </c>
      <c r="AS17" s="86" t="str">
        <f>IFERROR(('Medical equipment-NSP'!AQ25*AR17)/AW17, "0")</f>
        <v>0</v>
      </c>
      <c r="AT17" s="86">
        <f>IF('Medical equipment-NSP'!AL25="Да", 1, 0)</f>
        <v>0</v>
      </c>
      <c r="AU17" s="86">
        <f>IF('Medical equipment-NSP'!AM25="Да", 1, 0)</f>
        <v>0</v>
      </c>
      <c r="AV17" s="86">
        <f>IF('Medical equipment-NSP'!AN25="Да", 1, 0)</f>
        <v>0</v>
      </c>
      <c r="AW17" s="86">
        <f t="shared" si="5"/>
        <v>0</v>
      </c>
      <c r="AX17" s="86">
        <f>IF('Medical equipment-NSP'!AV25="Да", 'Service providers'!G27, 1)</f>
        <v>1</v>
      </c>
      <c r="AY17" s="86" t="str">
        <f>IFERROR(('Medical equipment-NSP'!AW25*AX17)/BE17, "0")</f>
        <v>0</v>
      </c>
      <c r="AZ17" s="86">
        <f>IF('Medical equipment-NSP'!AV25="Да", 'Service providers'!H27, 1)</f>
        <v>1</v>
      </c>
      <c r="BA17" s="86" t="str">
        <f>IFERROR(('Medical equipment-NSP'!AX25*AZ17)/BE17, "0")</f>
        <v>0</v>
      </c>
      <c r="BB17" s="86">
        <f>IF('Medical equipment-NSP'!AS25="Да", 1, 0)</f>
        <v>0</v>
      </c>
      <c r="BC17" s="86">
        <f>IF('Medical equipment-NSP'!AT25="Да", 1, 0)</f>
        <v>0</v>
      </c>
      <c r="BD17" s="86">
        <f>IF('Medical equipment-NSP'!AU25="Да", 1, 0)</f>
        <v>0</v>
      </c>
      <c r="BE17" s="86">
        <f t="shared" si="6"/>
        <v>0</v>
      </c>
      <c r="BF17" s="86">
        <f>IF('Medical equipment-NSP'!BC25="Да", 'Service providers'!G27, 1)</f>
        <v>1</v>
      </c>
      <c r="BG17" s="86" t="str">
        <f>IFERROR(('Medical equipment-NSP'!BD25*BF17)/BM17, "0")</f>
        <v>0</v>
      </c>
      <c r="BH17" s="86">
        <f>IF('Medical equipment-NSP'!BC25="Да", 'Service providers'!H27, 1)</f>
        <v>1</v>
      </c>
      <c r="BI17" s="86" t="str">
        <f>IFERROR(('Medical equipment-NSP'!BE25*BH17)/BM17, "0")</f>
        <v>0</v>
      </c>
      <c r="BJ17" s="86">
        <f>IF('Medical equipment-NSP'!AZ25="Да", 1, 0)</f>
        <v>0</v>
      </c>
      <c r="BK17" s="86">
        <f>IF('Medical equipment-NSP'!BA25="Да", 1, 0)</f>
        <v>0</v>
      </c>
      <c r="BL17" s="86">
        <f>IF('Medical equipment-NSP'!BB25="Да", 1, 0)</f>
        <v>0</v>
      </c>
      <c r="BM17" s="86">
        <f t="shared" si="7"/>
        <v>0</v>
      </c>
    </row>
    <row r="18" spans="1:65" x14ac:dyDescent="0.25">
      <c r="A18" s="93" t="str">
        <f>'Service providers'!A28</f>
        <v>Указать название точки 15</v>
      </c>
      <c r="B18" s="86">
        <f>IF('Medical equipment-NSP'!F26="Да", 'Service providers'!G28, 1)</f>
        <v>1</v>
      </c>
      <c r="C18" s="86" t="str">
        <f>IFERROR(('Medical equipment-NSP'!G26*B18)/I18, "0")</f>
        <v>0</v>
      </c>
      <c r="D18" s="86">
        <f>IF('Medical equipment-NSP'!F26="Да", 'Service providers'!H28, 1)</f>
        <v>1</v>
      </c>
      <c r="E18" s="86" t="str">
        <f>IFERROR(('Medical equipment-NSP'!H26*D18)/I18, "0")</f>
        <v>0</v>
      </c>
      <c r="F18" s="86">
        <f>IF('Medical equipment-NSP'!C26="Да", 1, 0)</f>
        <v>0</v>
      </c>
      <c r="G18" s="86">
        <f>IF('Medical equipment-NSP'!D26="Да", 1, 0)</f>
        <v>0</v>
      </c>
      <c r="H18" s="86">
        <f>IF('Medical equipment-NSP'!E26="Да", 1, 0)</f>
        <v>0</v>
      </c>
      <c r="I18" s="86">
        <f t="shared" si="0"/>
        <v>0</v>
      </c>
      <c r="J18" s="86">
        <f>IF('Medical equipment-NSP'!M26="Да", 'Service providers'!G28, 1)</f>
        <v>1</v>
      </c>
      <c r="K18" s="86" t="str">
        <f>IFERROR(('Medical equipment-NSP'!N26*J18)/Q18, "0")</f>
        <v>0</v>
      </c>
      <c r="L18" s="86">
        <f>IF('Medical equipment-NSP'!M26="Да", 'Service providers'!H28, 1)</f>
        <v>1</v>
      </c>
      <c r="M18" s="86" t="str">
        <f>IFERROR(('Medical equipment-NSP'!O26*L18)/Q18, "0")</f>
        <v>0</v>
      </c>
      <c r="N18" s="86">
        <f>IF('Medical equipment-NSP'!J26="Да", 1, 0)</f>
        <v>0</v>
      </c>
      <c r="O18" s="86">
        <f>IF('Medical equipment-NSP'!K26="Да", 1, 0)</f>
        <v>0</v>
      </c>
      <c r="P18" s="86">
        <f>IF('Medical equipment-NSP'!L26="Да", 1, 0)</f>
        <v>0</v>
      </c>
      <c r="Q18" s="86">
        <f t="shared" si="1"/>
        <v>0</v>
      </c>
      <c r="R18" s="86">
        <f>IF('Medical equipment-NSP'!T26="Да", 'Service providers'!G28, 1)</f>
        <v>1</v>
      </c>
      <c r="S18" s="86" t="str">
        <f>IFERROR(('Medical equipment-NSP'!U26*R18)/Y18, "0")</f>
        <v>0</v>
      </c>
      <c r="T18" s="86">
        <f>IF('Medical equipment-NSP'!T26="Да", 'Service providers'!H28, 1)</f>
        <v>1</v>
      </c>
      <c r="U18" s="86" t="str">
        <f>IFERROR(('Medical equipment-NSP'!V26*T18)/Y18, "0")</f>
        <v>0</v>
      </c>
      <c r="V18" s="86">
        <f>IF('Medical equipment-NSP'!Q26="Да", 1, 0)</f>
        <v>0</v>
      </c>
      <c r="W18" s="86">
        <f>IF('Medical equipment-NSP'!R26="Да", 1, 0)</f>
        <v>0</v>
      </c>
      <c r="X18" s="86">
        <f>IF('Medical equipment-NSP'!S26="Да", 1, 0)</f>
        <v>0</v>
      </c>
      <c r="Y18" s="86">
        <f t="shared" si="2"/>
        <v>0</v>
      </c>
      <c r="Z18" s="86">
        <f>IF('Medical equipment-NSP'!AA26="Да", 'Service providers'!G28, 1)</f>
        <v>1</v>
      </c>
      <c r="AA18" s="86" t="str">
        <f>IFERROR(('Medical equipment-NSP'!AB26*Z18)/AG18, "0")</f>
        <v>0</v>
      </c>
      <c r="AB18" s="86">
        <f>IF('Medical equipment-NSP'!AA26="Да", 'Service providers'!H28, 1)</f>
        <v>1</v>
      </c>
      <c r="AC18" s="86" t="str">
        <f>IFERROR(('Medical equipment-NSP'!AC26*AB18)/AG18, "0")</f>
        <v>0</v>
      </c>
      <c r="AD18" s="86">
        <f>IF('Medical equipment-NSP'!X26="Да", 1, 0)</f>
        <v>0</v>
      </c>
      <c r="AE18" s="86">
        <f>IF('Medical equipment-NSP'!Y26="Да", 1, 0)</f>
        <v>0</v>
      </c>
      <c r="AF18" s="86">
        <f>IF('Medical equipment-NSP'!Z26="Да", 1, 0)</f>
        <v>0</v>
      </c>
      <c r="AG18" s="86">
        <f t="shared" si="3"/>
        <v>0</v>
      </c>
      <c r="AH18" s="86">
        <f>IF('Medical equipment-NSP'!AH26="Да", 'Service providers'!G28, 1)</f>
        <v>1</v>
      </c>
      <c r="AI18" s="86" t="str">
        <f>IFERROR(('Medical equipment-NSP'!AI26*AH18)/AO18, "0")</f>
        <v>0</v>
      </c>
      <c r="AJ18" s="86">
        <f>IF('Medical equipment-NSP'!AH26="Да", 'Service providers'!H28, 1)</f>
        <v>1</v>
      </c>
      <c r="AK18" s="86" t="str">
        <f>IFERROR(('Medical equipment-NSP'!AJ26*AJ18)/AO18, "0")</f>
        <v>0</v>
      </c>
      <c r="AL18" s="86">
        <f>IF('Medical equipment-NSP'!AE26="Да", 1, 0)</f>
        <v>0</v>
      </c>
      <c r="AM18" s="86">
        <f>IF('Medical equipment-NSP'!AF26="Да", 1, 0)</f>
        <v>0</v>
      </c>
      <c r="AN18" s="86">
        <f>IF('Medical equipment-NSP'!AG26="Да", 1, 0)</f>
        <v>0</v>
      </c>
      <c r="AO18" s="86">
        <f t="shared" si="4"/>
        <v>0</v>
      </c>
      <c r="AP18" s="86">
        <f>IF('Medical equipment-NSP'!AO26="Да", 'Service providers'!G28, 1)</f>
        <v>1</v>
      </c>
      <c r="AQ18" s="86" t="str">
        <f>IFERROR(('Medical equipment-NSP'!AP26*AP18)/AW18, "0")</f>
        <v>0</v>
      </c>
      <c r="AR18" s="86">
        <f>IF('Medical equipment-NSP'!AO26="Да", 'Service providers'!H28, 1)</f>
        <v>1</v>
      </c>
      <c r="AS18" s="86" t="str">
        <f>IFERROR(('Medical equipment-NSP'!AQ26*AR18)/AW18, "0")</f>
        <v>0</v>
      </c>
      <c r="AT18" s="86">
        <f>IF('Medical equipment-NSP'!AL26="Да", 1, 0)</f>
        <v>0</v>
      </c>
      <c r="AU18" s="86">
        <f>IF('Medical equipment-NSP'!AM26="Да", 1, 0)</f>
        <v>0</v>
      </c>
      <c r="AV18" s="86">
        <f>IF('Medical equipment-NSP'!AN26="Да", 1, 0)</f>
        <v>0</v>
      </c>
      <c r="AW18" s="86">
        <f t="shared" si="5"/>
        <v>0</v>
      </c>
      <c r="AX18" s="86">
        <f>IF('Medical equipment-NSP'!AV26="Да", 'Service providers'!G28, 1)</f>
        <v>1</v>
      </c>
      <c r="AY18" s="86" t="str">
        <f>IFERROR(('Medical equipment-NSP'!AW26*AX18)/BE18, "0")</f>
        <v>0</v>
      </c>
      <c r="AZ18" s="86">
        <f>IF('Medical equipment-NSP'!AV26="Да", 'Service providers'!H28, 1)</f>
        <v>1</v>
      </c>
      <c r="BA18" s="86" t="str">
        <f>IFERROR(('Medical equipment-NSP'!AX26*AZ18)/BE18, "0")</f>
        <v>0</v>
      </c>
      <c r="BB18" s="86">
        <f>IF('Medical equipment-NSP'!AS26="Да", 1, 0)</f>
        <v>0</v>
      </c>
      <c r="BC18" s="86">
        <f>IF('Medical equipment-NSP'!AT26="Да", 1, 0)</f>
        <v>0</v>
      </c>
      <c r="BD18" s="86">
        <f>IF('Medical equipment-NSP'!AU26="Да", 1, 0)</f>
        <v>0</v>
      </c>
      <c r="BE18" s="86">
        <f t="shared" si="6"/>
        <v>0</v>
      </c>
      <c r="BF18" s="86">
        <f>IF('Medical equipment-NSP'!BC26="Да", 'Service providers'!G28, 1)</f>
        <v>1</v>
      </c>
      <c r="BG18" s="86" t="str">
        <f>IFERROR(('Medical equipment-NSP'!BD26*BF18)/BM18, "0")</f>
        <v>0</v>
      </c>
      <c r="BH18" s="86">
        <f>IF('Medical equipment-NSP'!BC26="Да", 'Service providers'!H28, 1)</f>
        <v>1</v>
      </c>
      <c r="BI18" s="86" t="str">
        <f>IFERROR(('Medical equipment-NSP'!BE26*BH18)/BM18, "0")</f>
        <v>0</v>
      </c>
      <c r="BJ18" s="86">
        <f>IF('Medical equipment-NSP'!AZ26="Да", 1, 0)</f>
        <v>0</v>
      </c>
      <c r="BK18" s="86">
        <f>IF('Medical equipment-NSP'!BA26="Да", 1, 0)</f>
        <v>0</v>
      </c>
      <c r="BL18" s="86">
        <f>IF('Medical equipment-NSP'!BB26="Да", 1, 0)</f>
        <v>0</v>
      </c>
      <c r="BM18" s="86">
        <f t="shared" si="7"/>
        <v>0</v>
      </c>
    </row>
    <row r="19" spans="1:65" x14ac:dyDescent="0.25">
      <c r="A19" s="93" t="str">
        <f>'Service providers'!A29</f>
        <v>Указать название точки 16</v>
      </c>
      <c r="B19" s="86">
        <f>IF('Medical equipment-NSP'!F27="Да", 'Service providers'!G29, 1)</f>
        <v>1</v>
      </c>
      <c r="C19" s="86" t="str">
        <f>IFERROR(('Medical equipment-NSP'!G27*B19)/I19, "0")</f>
        <v>0</v>
      </c>
      <c r="D19" s="86">
        <f>IF('Medical equipment-NSP'!F27="Да", 'Service providers'!H29, 1)</f>
        <v>1</v>
      </c>
      <c r="E19" s="86" t="str">
        <f>IFERROR(('Medical equipment-NSP'!H27*D19)/I19, "0")</f>
        <v>0</v>
      </c>
      <c r="F19" s="86">
        <f>IF('Medical equipment-NSP'!C27="Да", 1, 0)</f>
        <v>0</v>
      </c>
      <c r="G19" s="86">
        <f>IF('Medical equipment-NSP'!D27="Да", 1, 0)</f>
        <v>0</v>
      </c>
      <c r="H19" s="86">
        <f>IF('Medical equipment-NSP'!E27="Да", 1, 0)</f>
        <v>0</v>
      </c>
      <c r="I19" s="86">
        <f t="shared" si="0"/>
        <v>0</v>
      </c>
      <c r="J19" s="86">
        <f>IF('Medical equipment-NSP'!M27="Да", 'Service providers'!G29, 1)</f>
        <v>1</v>
      </c>
      <c r="K19" s="86" t="str">
        <f>IFERROR(('Medical equipment-NSP'!N27*J19)/Q19, "0")</f>
        <v>0</v>
      </c>
      <c r="L19" s="86">
        <f>IF('Medical equipment-NSP'!M27="Да", 'Service providers'!H29, 1)</f>
        <v>1</v>
      </c>
      <c r="M19" s="86" t="str">
        <f>IFERROR(('Medical equipment-NSP'!O27*L19)/Q19, "0")</f>
        <v>0</v>
      </c>
      <c r="N19" s="86">
        <f>IF('Medical equipment-NSP'!J27="Да", 1, 0)</f>
        <v>0</v>
      </c>
      <c r="O19" s="86">
        <f>IF('Medical equipment-NSP'!K27="Да", 1, 0)</f>
        <v>0</v>
      </c>
      <c r="P19" s="86">
        <f>IF('Medical equipment-NSP'!L27="Да", 1, 0)</f>
        <v>0</v>
      </c>
      <c r="Q19" s="86">
        <f t="shared" si="1"/>
        <v>0</v>
      </c>
      <c r="R19" s="86">
        <f>IF('Medical equipment-NSP'!T27="Да", 'Service providers'!G29, 1)</f>
        <v>1</v>
      </c>
      <c r="S19" s="86" t="str">
        <f>IFERROR(('Medical equipment-NSP'!U27*R19)/Y19, "0")</f>
        <v>0</v>
      </c>
      <c r="T19" s="86">
        <f>IF('Medical equipment-NSP'!T27="Да", 'Service providers'!H29, 1)</f>
        <v>1</v>
      </c>
      <c r="U19" s="86" t="str">
        <f>IFERROR(('Medical equipment-NSP'!V27*T19)/Y19, "0")</f>
        <v>0</v>
      </c>
      <c r="V19" s="86">
        <f>IF('Medical equipment-NSP'!Q27="Да", 1, 0)</f>
        <v>0</v>
      </c>
      <c r="W19" s="86">
        <f>IF('Medical equipment-NSP'!R27="Да", 1, 0)</f>
        <v>0</v>
      </c>
      <c r="X19" s="86">
        <f>IF('Medical equipment-NSP'!S27="Да", 1, 0)</f>
        <v>0</v>
      </c>
      <c r="Y19" s="86">
        <f t="shared" si="2"/>
        <v>0</v>
      </c>
      <c r="Z19" s="86">
        <f>IF('Medical equipment-NSP'!AA27="Да", 'Service providers'!G29, 1)</f>
        <v>1</v>
      </c>
      <c r="AA19" s="86" t="str">
        <f>IFERROR(('Medical equipment-NSP'!AB27*Z19)/AG19, "0")</f>
        <v>0</v>
      </c>
      <c r="AB19" s="86">
        <f>IF('Medical equipment-NSP'!AA27="Да", 'Service providers'!H29, 1)</f>
        <v>1</v>
      </c>
      <c r="AC19" s="86" t="str">
        <f>IFERROR(('Medical equipment-NSP'!AC27*AB19)/AG19, "0")</f>
        <v>0</v>
      </c>
      <c r="AD19" s="86">
        <f>IF('Medical equipment-NSP'!X27="Да", 1, 0)</f>
        <v>0</v>
      </c>
      <c r="AE19" s="86">
        <f>IF('Medical equipment-NSP'!Y27="Да", 1, 0)</f>
        <v>0</v>
      </c>
      <c r="AF19" s="86">
        <f>IF('Medical equipment-NSP'!Z27="Да", 1, 0)</f>
        <v>0</v>
      </c>
      <c r="AG19" s="86">
        <f t="shared" si="3"/>
        <v>0</v>
      </c>
      <c r="AH19" s="86">
        <f>IF('Medical equipment-NSP'!AH27="Да", 'Service providers'!G29, 1)</f>
        <v>1</v>
      </c>
      <c r="AI19" s="86" t="str">
        <f>IFERROR(('Medical equipment-NSP'!AI27*AH19)/AO19, "0")</f>
        <v>0</v>
      </c>
      <c r="AJ19" s="86">
        <f>IF('Medical equipment-NSP'!AH27="Да", 'Service providers'!H29, 1)</f>
        <v>1</v>
      </c>
      <c r="AK19" s="86" t="str">
        <f>IFERROR(('Medical equipment-NSP'!AJ27*AJ19)/AO19, "0")</f>
        <v>0</v>
      </c>
      <c r="AL19" s="86">
        <f>IF('Medical equipment-NSP'!AE27="Да", 1, 0)</f>
        <v>0</v>
      </c>
      <c r="AM19" s="86">
        <f>IF('Medical equipment-NSP'!AF27="Да", 1, 0)</f>
        <v>0</v>
      </c>
      <c r="AN19" s="86">
        <f>IF('Medical equipment-NSP'!AG27="Да", 1, 0)</f>
        <v>0</v>
      </c>
      <c r="AO19" s="86">
        <f t="shared" si="4"/>
        <v>0</v>
      </c>
      <c r="AP19" s="86">
        <f>IF('Medical equipment-NSP'!AO27="Да", 'Service providers'!G29, 1)</f>
        <v>1</v>
      </c>
      <c r="AQ19" s="86" t="str">
        <f>IFERROR(('Medical equipment-NSP'!AP27*AP19)/AW19, "0")</f>
        <v>0</v>
      </c>
      <c r="AR19" s="86">
        <f>IF('Medical equipment-NSP'!AO27="Да", 'Service providers'!H29, 1)</f>
        <v>1</v>
      </c>
      <c r="AS19" s="86" t="str">
        <f>IFERROR(('Medical equipment-NSP'!AQ27*AR19)/AW19, "0")</f>
        <v>0</v>
      </c>
      <c r="AT19" s="86">
        <f>IF('Medical equipment-NSP'!AL27="Да", 1, 0)</f>
        <v>0</v>
      </c>
      <c r="AU19" s="86">
        <f>IF('Medical equipment-NSP'!AM27="Да", 1, 0)</f>
        <v>0</v>
      </c>
      <c r="AV19" s="86">
        <f>IF('Medical equipment-NSP'!AN27="Да", 1, 0)</f>
        <v>0</v>
      </c>
      <c r="AW19" s="86">
        <f t="shared" si="5"/>
        <v>0</v>
      </c>
      <c r="AX19" s="86">
        <f>IF('Medical equipment-NSP'!AV27="Да", 'Service providers'!G29, 1)</f>
        <v>1</v>
      </c>
      <c r="AY19" s="86" t="str">
        <f>IFERROR(('Medical equipment-NSP'!AW27*AX19)/BE19, "0")</f>
        <v>0</v>
      </c>
      <c r="AZ19" s="86">
        <f>IF('Medical equipment-NSP'!AV27="Да", 'Service providers'!H29, 1)</f>
        <v>1</v>
      </c>
      <c r="BA19" s="86" t="str">
        <f>IFERROR(('Medical equipment-NSP'!AX27*AZ19)/BE19, "0")</f>
        <v>0</v>
      </c>
      <c r="BB19" s="86">
        <f>IF('Medical equipment-NSP'!AS27="Да", 1, 0)</f>
        <v>0</v>
      </c>
      <c r="BC19" s="86">
        <f>IF('Medical equipment-NSP'!AT27="Да", 1, 0)</f>
        <v>0</v>
      </c>
      <c r="BD19" s="86">
        <f>IF('Medical equipment-NSP'!AU27="Да", 1, 0)</f>
        <v>0</v>
      </c>
      <c r="BE19" s="86">
        <f t="shared" si="6"/>
        <v>0</v>
      </c>
      <c r="BF19" s="86">
        <f>IF('Medical equipment-NSP'!BC27="Да", 'Service providers'!G29, 1)</f>
        <v>1</v>
      </c>
      <c r="BG19" s="86" t="str">
        <f>IFERROR(('Medical equipment-NSP'!BD27*BF19)/BM19, "0")</f>
        <v>0</v>
      </c>
      <c r="BH19" s="86">
        <f>IF('Medical equipment-NSP'!BC27="Да", 'Service providers'!H29, 1)</f>
        <v>1</v>
      </c>
      <c r="BI19" s="86" t="str">
        <f>IFERROR(('Medical equipment-NSP'!BE27*BH19)/BM19, "0")</f>
        <v>0</v>
      </c>
      <c r="BJ19" s="86">
        <f>IF('Medical equipment-NSP'!AZ27="Да", 1, 0)</f>
        <v>0</v>
      </c>
      <c r="BK19" s="86">
        <f>IF('Medical equipment-NSP'!BA27="Да", 1, 0)</f>
        <v>0</v>
      </c>
      <c r="BL19" s="86">
        <f>IF('Medical equipment-NSP'!BB27="Да", 1, 0)</f>
        <v>0</v>
      </c>
      <c r="BM19" s="86">
        <f t="shared" si="7"/>
        <v>0</v>
      </c>
    </row>
    <row r="20" spans="1:65" x14ac:dyDescent="0.25">
      <c r="A20" s="93" t="str">
        <f>'Service providers'!A30</f>
        <v>Указать название точки 17</v>
      </c>
      <c r="B20" s="86">
        <f>IF('Medical equipment-NSP'!F28="Да", 'Service providers'!G30, 1)</f>
        <v>1</v>
      </c>
      <c r="C20" s="86" t="str">
        <f>IFERROR(('Medical equipment-NSP'!G28*B20)/I20, "0")</f>
        <v>0</v>
      </c>
      <c r="D20" s="86">
        <f>IF('Medical equipment-NSP'!F28="Да", 'Service providers'!H30, 1)</f>
        <v>1</v>
      </c>
      <c r="E20" s="86" t="str">
        <f>IFERROR(('Medical equipment-NSP'!H28*D20)/I20, "0")</f>
        <v>0</v>
      </c>
      <c r="F20" s="86">
        <f>IF('Medical equipment-NSP'!C28="Да", 1, 0)</f>
        <v>0</v>
      </c>
      <c r="G20" s="86">
        <f>IF('Medical equipment-NSP'!D28="Да", 1, 0)</f>
        <v>0</v>
      </c>
      <c r="H20" s="86">
        <f>IF('Medical equipment-NSP'!E28="Да", 1, 0)</f>
        <v>0</v>
      </c>
      <c r="I20" s="86">
        <f t="shared" si="0"/>
        <v>0</v>
      </c>
      <c r="J20" s="86">
        <f>IF('Medical equipment-NSP'!M28="Да", 'Service providers'!G30, 1)</f>
        <v>1</v>
      </c>
      <c r="K20" s="86" t="str">
        <f>IFERROR(('Medical equipment-NSP'!N28*J20)/Q20, "0")</f>
        <v>0</v>
      </c>
      <c r="L20" s="86">
        <f>IF('Medical equipment-NSP'!M28="Да", 'Service providers'!H30, 1)</f>
        <v>1</v>
      </c>
      <c r="M20" s="86" t="str">
        <f>IFERROR(('Medical equipment-NSP'!O28*L20)/Q20, "0")</f>
        <v>0</v>
      </c>
      <c r="N20" s="86">
        <f>IF('Medical equipment-NSP'!J28="Да", 1, 0)</f>
        <v>0</v>
      </c>
      <c r="O20" s="86">
        <f>IF('Medical equipment-NSP'!K28="Да", 1, 0)</f>
        <v>0</v>
      </c>
      <c r="P20" s="86">
        <f>IF('Medical equipment-NSP'!L28="Да", 1, 0)</f>
        <v>0</v>
      </c>
      <c r="Q20" s="86">
        <f t="shared" si="1"/>
        <v>0</v>
      </c>
      <c r="R20" s="86">
        <f>IF('Medical equipment-NSP'!T28="Да", 'Service providers'!G30, 1)</f>
        <v>1</v>
      </c>
      <c r="S20" s="86" t="str">
        <f>IFERROR(('Medical equipment-NSP'!U28*R20)/Y20, "0")</f>
        <v>0</v>
      </c>
      <c r="T20" s="86">
        <f>IF('Medical equipment-NSP'!T28="Да", 'Service providers'!H30, 1)</f>
        <v>1</v>
      </c>
      <c r="U20" s="86" t="str">
        <f>IFERROR(('Medical equipment-NSP'!V28*T20)/Y20, "0")</f>
        <v>0</v>
      </c>
      <c r="V20" s="86">
        <f>IF('Medical equipment-NSP'!Q28="Да", 1, 0)</f>
        <v>0</v>
      </c>
      <c r="W20" s="86">
        <f>IF('Medical equipment-NSP'!R28="Да", 1, 0)</f>
        <v>0</v>
      </c>
      <c r="X20" s="86">
        <f>IF('Medical equipment-NSP'!S28="Да", 1, 0)</f>
        <v>0</v>
      </c>
      <c r="Y20" s="86">
        <f t="shared" si="2"/>
        <v>0</v>
      </c>
      <c r="Z20" s="86">
        <f>IF('Medical equipment-NSP'!AA28="Да", 'Service providers'!G30, 1)</f>
        <v>1</v>
      </c>
      <c r="AA20" s="86" t="str">
        <f>IFERROR(('Medical equipment-NSP'!AB28*Z20)/AG20, "0")</f>
        <v>0</v>
      </c>
      <c r="AB20" s="86">
        <f>IF('Medical equipment-NSP'!AA28="Да", 'Service providers'!H30, 1)</f>
        <v>1</v>
      </c>
      <c r="AC20" s="86" t="str">
        <f>IFERROR(('Medical equipment-NSP'!AC28*AB20)/AG20, "0")</f>
        <v>0</v>
      </c>
      <c r="AD20" s="86">
        <f>IF('Medical equipment-NSP'!X28="Да", 1, 0)</f>
        <v>0</v>
      </c>
      <c r="AE20" s="86">
        <f>IF('Medical equipment-NSP'!Y28="Да", 1, 0)</f>
        <v>0</v>
      </c>
      <c r="AF20" s="86">
        <f>IF('Medical equipment-NSP'!Z28="Да", 1, 0)</f>
        <v>0</v>
      </c>
      <c r="AG20" s="86">
        <f t="shared" si="3"/>
        <v>0</v>
      </c>
      <c r="AH20" s="86">
        <f>IF('Medical equipment-NSP'!AH28="Да", 'Service providers'!G30, 1)</f>
        <v>1</v>
      </c>
      <c r="AI20" s="86" t="str">
        <f>IFERROR(('Medical equipment-NSP'!AI28*AH20)/AO20, "0")</f>
        <v>0</v>
      </c>
      <c r="AJ20" s="86">
        <f>IF('Medical equipment-NSP'!AH28="Да", 'Service providers'!H30, 1)</f>
        <v>1</v>
      </c>
      <c r="AK20" s="86" t="str">
        <f>IFERROR(('Medical equipment-NSP'!AJ28*AJ20)/AO20, "0")</f>
        <v>0</v>
      </c>
      <c r="AL20" s="86">
        <f>IF('Medical equipment-NSP'!AE28="Да", 1, 0)</f>
        <v>0</v>
      </c>
      <c r="AM20" s="86">
        <f>IF('Medical equipment-NSP'!AF28="Да", 1, 0)</f>
        <v>0</v>
      </c>
      <c r="AN20" s="86">
        <f>IF('Medical equipment-NSP'!AG28="Да", 1, 0)</f>
        <v>0</v>
      </c>
      <c r="AO20" s="86">
        <f t="shared" si="4"/>
        <v>0</v>
      </c>
      <c r="AP20" s="86">
        <f>IF('Medical equipment-NSP'!AO28="Да", 'Service providers'!G30, 1)</f>
        <v>1</v>
      </c>
      <c r="AQ20" s="86" t="str">
        <f>IFERROR(('Medical equipment-NSP'!AP28*AP20)/AW20, "0")</f>
        <v>0</v>
      </c>
      <c r="AR20" s="86">
        <f>IF('Medical equipment-NSP'!AO28="Да", 'Service providers'!H30, 1)</f>
        <v>1</v>
      </c>
      <c r="AS20" s="86" t="str">
        <f>IFERROR(('Medical equipment-NSP'!AQ28*AR20)/AW20, "0")</f>
        <v>0</v>
      </c>
      <c r="AT20" s="86">
        <f>IF('Medical equipment-NSP'!AL28="Да", 1, 0)</f>
        <v>0</v>
      </c>
      <c r="AU20" s="86">
        <f>IF('Medical equipment-NSP'!AM28="Да", 1, 0)</f>
        <v>0</v>
      </c>
      <c r="AV20" s="86">
        <f>IF('Medical equipment-NSP'!AN28="Да", 1, 0)</f>
        <v>0</v>
      </c>
      <c r="AW20" s="86">
        <f t="shared" si="5"/>
        <v>0</v>
      </c>
      <c r="AX20" s="86">
        <f>IF('Medical equipment-NSP'!AV28="Да", 'Service providers'!G30, 1)</f>
        <v>1</v>
      </c>
      <c r="AY20" s="86" t="str">
        <f>IFERROR(('Medical equipment-NSP'!AW28*AX20)/BE20, "0")</f>
        <v>0</v>
      </c>
      <c r="AZ20" s="86">
        <f>IF('Medical equipment-NSP'!AV28="Да", 'Service providers'!H30, 1)</f>
        <v>1</v>
      </c>
      <c r="BA20" s="86" t="str">
        <f>IFERROR(('Medical equipment-NSP'!AX28*AZ20)/BE20, "0")</f>
        <v>0</v>
      </c>
      <c r="BB20" s="86">
        <f>IF('Medical equipment-NSP'!AS28="Да", 1, 0)</f>
        <v>0</v>
      </c>
      <c r="BC20" s="86">
        <f>IF('Medical equipment-NSP'!AT28="Да", 1, 0)</f>
        <v>0</v>
      </c>
      <c r="BD20" s="86">
        <f>IF('Medical equipment-NSP'!AU28="Да", 1, 0)</f>
        <v>0</v>
      </c>
      <c r="BE20" s="86">
        <f t="shared" si="6"/>
        <v>0</v>
      </c>
      <c r="BF20" s="86">
        <f>IF('Medical equipment-NSP'!BC28="Да", 'Service providers'!G30, 1)</f>
        <v>1</v>
      </c>
      <c r="BG20" s="86" t="str">
        <f>IFERROR(('Medical equipment-NSP'!BD28*BF20)/BM20, "0")</f>
        <v>0</v>
      </c>
      <c r="BH20" s="86">
        <f>IF('Medical equipment-NSP'!BC28="Да", 'Service providers'!H30, 1)</f>
        <v>1</v>
      </c>
      <c r="BI20" s="86" t="str">
        <f>IFERROR(('Medical equipment-NSP'!BE28*BH20)/BM20, "0")</f>
        <v>0</v>
      </c>
      <c r="BJ20" s="86">
        <f>IF('Medical equipment-NSP'!AZ28="Да", 1, 0)</f>
        <v>0</v>
      </c>
      <c r="BK20" s="86">
        <f>IF('Medical equipment-NSP'!BA28="Да", 1, 0)</f>
        <v>0</v>
      </c>
      <c r="BL20" s="86">
        <f>IF('Medical equipment-NSP'!BB28="Да", 1, 0)</f>
        <v>0</v>
      </c>
      <c r="BM20" s="86">
        <f t="shared" si="7"/>
        <v>0</v>
      </c>
    </row>
    <row r="21" spans="1:65" x14ac:dyDescent="0.25">
      <c r="A21" s="93" t="str">
        <f>'Service providers'!A31</f>
        <v>Указать название точки 18</v>
      </c>
      <c r="B21" s="86">
        <f>IF('Medical equipment-NSP'!F29="Да", 'Service providers'!G31, 1)</f>
        <v>1</v>
      </c>
      <c r="C21" s="86" t="str">
        <f>IFERROR(('Medical equipment-NSP'!G29*B21)/I21, "0")</f>
        <v>0</v>
      </c>
      <c r="D21" s="86">
        <f>IF('Medical equipment-NSP'!F29="Да", 'Service providers'!H31, 1)</f>
        <v>1</v>
      </c>
      <c r="E21" s="86" t="str">
        <f>IFERROR(('Medical equipment-NSP'!H29*D21)/I21, "0")</f>
        <v>0</v>
      </c>
      <c r="F21" s="86">
        <f>IF('Medical equipment-NSP'!C29="Да", 1, 0)</f>
        <v>0</v>
      </c>
      <c r="G21" s="86">
        <f>IF('Medical equipment-NSP'!D29="Да", 1, 0)</f>
        <v>0</v>
      </c>
      <c r="H21" s="86">
        <f>IF('Medical equipment-NSP'!E29="Да", 1, 0)</f>
        <v>0</v>
      </c>
      <c r="I21" s="86">
        <f t="shared" si="0"/>
        <v>0</v>
      </c>
      <c r="J21" s="86">
        <f>IF('Medical equipment-NSP'!M29="Да", 'Service providers'!G31, 1)</f>
        <v>1</v>
      </c>
      <c r="K21" s="86" t="str">
        <f>IFERROR(('Medical equipment-NSP'!N29*J21)/Q21, "0")</f>
        <v>0</v>
      </c>
      <c r="L21" s="86">
        <f>IF('Medical equipment-NSP'!M29="Да", 'Service providers'!H31, 1)</f>
        <v>1</v>
      </c>
      <c r="M21" s="86" t="str">
        <f>IFERROR(('Medical equipment-NSP'!O29*L21)/Q21, "0")</f>
        <v>0</v>
      </c>
      <c r="N21" s="86">
        <f>IF('Medical equipment-NSP'!J29="Да", 1, 0)</f>
        <v>0</v>
      </c>
      <c r="O21" s="86">
        <f>IF('Medical equipment-NSP'!K29="Да", 1, 0)</f>
        <v>0</v>
      </c>
      <c r="P21" s="86">
        <f>IF('Medical equipment-NSP'!L29="Да", 1, 0)</f>
        <v>0</v>
      </c>
      <c r="Q21" s="86">
        <f t="shared" si="1"/>
        <v>0</v>
      </c>
      <c r="R21" s="86">
        <f>IF('Medical equipment-NSP'!T29="Да", 'Service providers'!G31, 1)</f>
        <v>1</v>
      </c>
      <c r="S21" s="86" t="str">
        <f>IFERROR(('Medical equipment-NSP'!U29*R21)/Y21, "0")</f>
        <v>0</v>
      </c>
      <c r="T21" s="86">
        <f>IF('Medical equipment-NSP'!T29="Да", 'Service providers'!H31, 1)</f>
        <v>1</v>
      </c>
      <c r="U21" s="86" t="str">
        <f>IFERROR(('Medical equipment-NSP'!V29*T21)/Y21, "0")</f>
        <v>0</v>
      </c>
      <c r="V21" s="86">
        <f>IF('Medical equipment-NSP'!Q29="Да", 1, 0)</f>
        <v>0</v>
      </c>
      <c r="W21" s="86">
        <f>IF('Medical equipment-NSP'!R29="Да", 1, 0)</f>
        <v>0</v>
      </c>
      <c r="X21" s="86">
        <f>IF('Medical equipment-NSP'!S29="Да", 1, 0)</f>
        <v>0</v>
      </c>
      <c r="Y21" s="86">
        <f t="shared" si="2"/>
        <v>0</v>
      </c>
      <c r="Z21" s="86">
        <f>IF('Medical equipment-NSP'!AA29="Да", 'Service providers'!G31, 1)</f>
        <v>1</v>
      </c>
      <c r="AA21" s="86" t="str">
        <f>IFERROR(('Medical equipment-NSP'!AB29*Z21)/AG21, "0")</f>
        <v>0</v>
      </c>
      <c r="AB21" s="86">
        <f>IF('Medical equipment-NSP'!AA29="Да", 'Service providers'!H31, 1)</f>
        <v>1</v>
      </c>
      <c r="AC21" s="86" t="str">
        <f>IFERROR(('Medical equipment-NSP'!AC29*AB21)/AG21, "0")</f>
        <v>0</v>
      </c>
      <c r="AD21" s="86">
        <f>IF('Medical equipment-NSP'!X29="Да", 1, 0)</f>
        <v>0</v>
      </c>
      <c r="AE21" s="86">
        <f>IF('Medical equipment-NSP'!Y29="Да", 1, 0)</f>
        <v>0</v>
      </c>
      <c r="AF21" s="86">
        <f>IF('Medical equipment-NSP'!Z29="Да", 1, 0)</f>
        <v>0</v>
      </c>
      <c r="AG21" s="86">
        <f t="shared" si="3"/>
        <v>0</v>
      </c>
      <c r="AH21" s="86">
        <f>IF('Medical equipment-NSP'!AH29="Да", 'Service providers'!G31, 1)</f>
        <v>1</v>
      </c>
      <c r="AI21" s="86" t="str">
        <f>IFERROR(('Medical equipment-NSP'!AI29*AH21)/AO21, "0")</f>
        <v>0</v>
      </c>
      <c r="AJ21" s="86">
        <f>IF('Medical equipment-NSP'!AH29="Да", 'Service providers'!H31, 1)</f>
        <v>1</v>
      </c>
      <c r="AK21" s="86" t="str">
        <f>IFERROR(('Medical equipment-NSP'!AJ29*AJ21)/AO21, "0")</f>
        <v>0</v>
      </c>
      <c r="AL21" s="86">
        <f>IF('Medical equipment-NSP'!AE29="Да", 1, 0)</f>
        <v>0</v>
      </c>
      <c r="AM21" s="86">
        <f>IF('Medical equipment-NSP'!AF29="Да", 1, 0)</f>
        <v>0</v>
      </c>
      <c r="AN21" s="86">
        <f>IF('Medical equipment-NSP'!AG29="Да", 1, 0)</f>
        <v>0</v>
      </c>
      <c r="AO21" s="86">
        <f t="shared" si="4"/>
        <v>0</v>
      </c>
      <c r="AP21" s="86">
        <f>IF('Medical equipment-NSP'!AO29="Да", 'Service providers'!G31, 1)</f>
        <v>1</v>
      </c>
      <c r="AQ21" s="86" t="str">
        <f>IFERROR(('Medical equipment-NSP'!AP29*AP21)/AW21, "0")</f>
        <v>0</v>
      </c>
      <c r="AR21" s="86">
        <f>IF('Medical equipment-NSP'!AO29="Да", 'Service providers'!H31, 1)</f>
        <v>1</v>
      </c>
      <c r="AS21" s="86" t="str">
        <f>IFERROR(('Medical equipment-NSP'!AQ29*AR21)/AW21, "0")</f>
        <v>0</v>
      </c>
      <c r="AT21" s="86">
        <f>IF('Medical equipment-NSP'!AL29="Да", 1, 0)</f>
        <v>0</v>
      </c>
      <c r="AU21" s="86">
        <f>IF('Medical equipment-NSP'!AM29="Да", 1, 0)</f>
        <v>0</v>
      </c>
      <c r="AV21" s="86">
        <f>IF('Medical equipment-NSP'!AN29="Да", 1, 0)</f>
        <v>0</v>
      </c>
      <c r="AW21" s="86">
        <f t="shared" si="5"/>
        <v>0</v>
      </c>
      <c r="AX21" s="86">
        <f>IF('Medical equipment-NSP'!AV29="Да", 'Service providers'!G31, 1)</f>
        <v>1</v>
      </c>
      <c r="AY21" s="86" t="str">
        <f>IFERROR(('Medical equipment-NSP'!AW29*AX21)/BE21, "0")</f>
        <v>0</v>
      </c>
      <c r="AZ21" s="86">
        <f>IF('Medical equipment-NSP'!AV29="Да", 'Service providers'!H31, 1)</f>
        <v>1</v>
      </c>
      <c r="BA21" s="86" t="str">
        <f>IFERROR(('Medical equipment-NSP'!AX29*AZ21)/BE21, "0")</f>
        <v>0</v>
      </c>
      <c r="BB21" s="86">
        <f>IF('Medical equipment-NSP'!AS29="Да", 1, 0)</f>
        <v>0</v>
      </c>
      <c r="BC21" s="86">
        <f>IF('Medical equipment-NSP'!AT29="Да", 1, 0)</f>
        <v>0</v>
      </c>
      <c r="BD21" s="86">
        <f>IF('Medical equipment-NSP'!AU29="Да", 1, 0)</f>
        <v>0</v>
      </c>
      <c r="BE21" s="86">
        <f t="shared" si="6"/>
        <v>0</v>
      </c>
      <c r="BF21" s="86">
        <f>IF('Medical equipment-NSP'!BC29="Да", 'Service providers'!G31, 1)</f>
        <v>1</v>
      </c>
      <c r="BG21" s="86" t="str">
        <f>IFERROR(('Medical equipment-NSP'!BD29*BF21)/BM21, "0")</f>
        <v>0</v>
      </c>
      <c r="BH21" s="86">
        <f>IF('Medical equipment-NSP'!BC29="Да", 'Service providers'!H31, 1)</f>
        <v>1</v>
      </c>
      <c r="BI21" s="86" t="str">
        <f>IFERROR(('Medical equipment-NSP'!BE29*BH21)/BM21, "0")</f>
        <v>0</v>
      </c>
      <c r="BJ21" s="86">
        <f>IF('Medical equipment-NSP'!AZ29="Да", 1, 0)</f>
        <v>0</v>
      </c>
      <c r="BK21" s="86">
        <f>IF('Medical equipment-NSP'!BA29="Да", 1, 0)</f>
        <v>0</v>
      </c>
      <c r="BL21" s="86">
        <f>IF('Medical equipment-NSP'!BB29="Да", 1, 0)</f>
        <v>0</v>
      </c>
      <c r="BM21" s="86">
        <f t="shared" si="7"/>
        <v>0</v>
      </c>
    </row>
    <row r="22" spans="1:65" x14ac:dyDescent="0.25">
      <c r="A22" s="93" t="str">
        <f>'Service providers'!A32</f>
        <v>Указать название точки 19</v>
      </c>
      <c r="B22" s="86">
        <f>IF('Medical equipment-NSP'!F30="Да", 'Service providers'!G32, 1)</f>
        <v>1</v>
      </c>
      <c r="C22" s="86" t="str">
        <f>IFERROR(('Medical equipment-NSP'!G30*B22)/I22, "0")</f>
        <v>0</v>
      </c>
      <c r="D22" s="86">
        <f>IF('Medical equipment-NSP'!F30="Да", 'Service providers'!H32, 1)</f>
        <v>1</v>
      </c>
      <c r="E22" s="86" t="str">
        <f>IFERROR(('Medical equipment-NSP'!H30*D22)/I22, "0")</f>
        <v>0</v>
      </c>
      <c r="F22" s="86">
        <f>IF('Medical equipment-NSP'!C30="Да", 1, 0)</f>
        <v>0</v>
      </c>
      <c r="G22" s="86">
        <f>IF('Medical equipment-NSP'!D30="Да", 1, 0)</f>
        <v>0</v>
      </c>
      <c r="H22" s="86">
        <f>IF('Medical equipment-NSP'!E30="Да", 1, 0)</f>
        <v>0</v>
      </c>
      <c r="I22" s="86">
        <f t="shared" si="0"/>
        <v>0</v>
      </c>
      <c r="J22" s="86">
        <f>IF('Medical equipment-NSP'!M30="Да", 'Service providers'!G32, 1)</f>
        <v>1</v>
      </c>
      <c r="K22" s="86" t="str">
        <f>IFERROR(('Medical equipment-NSP'!N30*J22)/Q22, "0")</f>
        <v>0</v>
      </c>
      <c r="L22" s="86">
        <f>IF('Medical equipment-NSP'!M30="Да", 'Service providers'!H32, 1)</f>
        <v>1</v>
      </c>
      <c r="M22" s="86" t="str">
        <f>IFERROR(('Medical equipment-NSP'!O30*L22)/Q22, "0")</f>
        <v>0</v>
      </c>
      <c r="N22" s="86">
        <f>IF('Medical equipment-NSP'!J30="Да", 1, 0)</f>
        <v>0</v>
      </c>
      <c r="O22" s="86">
        <f>IF('Medical equipment-NSP'!K30="Да", 1, 0)</f>
        <v>0</v>
      </c>
      <c r="P22" s="86">
        <f>IF('Medical equipment-NSP'!L30="Да", 1, 0)</f>
        <v>0</v>
      </c>
      <c r="Q22" s="86">
        <f t="shared" si="1"/>
        <v>0</v>
      </c>
      <c r="R22" s="86">
        <f>IF('Medical equipment-NSP'!T30="Да", 'Service providers'!G32, 1)</f>
        <v>1</v>
      </c>
      <c r="S22" s="86" t="str">
        <f>IFERROR(('Medical equipment-NSP'!U30*R22)/Y22, "0")</f>
        <v>0</v>
      </c>
      <c r="T22" s="86">
        <f>IF('Medical equipment-NSP'!T30="Да", 'Service providers'!H32, 1)</f>
        <v>1</v>
      </c>
      <c r="U22" s="86" t="str">
        <f>IFERROR(('Medical equipment-NSP'!V30*T22)/Y22, "0")</f>
        <v>0</v>
      </c>
      <c r="V22" s="86">
        <f>IF('Medical equipment-NSP'!Q30="Да", 1, 0)</f>
        <v>0</v>
      </c>
      <c r="W22" s="86">
        <f>IF('Medical equipment-NSP'!R30="Да", 1, 0)</f>
        <v>0</v>
      </c>
      <c r="X22" s="86">
        <f>IF('Medical equipment-NSP'!S30="Да", 1, 0)</f>
        <v>0</v>
      </c>
      <c r="Y22" s="86">
        <f t="shared" si="2"/>
        <v>0</v>
      </c>
      <c r="Z22" s="86">
        <f>IF('Medical equipment-NSP'!AA30="Да", 'Service providers'!G32, 1)</f>
        <v>1</v>
      </c>
      <c r="AA22" s="86" t="str">
        <f>IFERROR(('Medical equipment-NSP'!AB30*Z22)/AG22, "0")</f>
        <v>0</v>
      </c>
      <c r="AB22" s="86">
        <f>IF('Medical equipment-NSP'!AA30="Да", 'Service providers'!H32, 1)</f>
        <v>1</v>
      </c>
      <c r="AC22" s="86" t="str">
        <f>IFERROR(('Medical equipment-NSP'!AC30*AB22)/AG22, "0")</f>
        <v>0</v>
      </c>
      <c r="AD22" s="86">
        <f>IF('Medical equipment-NSP'!X30="Да", 1, 0)</f>
        <v>0</v>
      </c>
      <c r="AE22" s="86">
        <f>IF('Medical equipment-NSP'!Y30="Да", 1, 0)</f>
        <v>0</v>
      </c>
      <c r="AF22" s="86">
        <f>IF('Medical equipment-NSP'!Z30="Да", 1, 0)</f>
        <v>0</v>
      </c>
      <c r="AG22" s="86">
        <f t="shared" si="3"/>
        <v>0</v>
      </c>
      <c r="AH22" s="86">
        <f>IF('Medical equipment-NSP'!AH30="Да", 'Service providers'!G32, 1)</f>
        <v>1</v>
      </c>
      <c r="AI22" s="86" t="str">
        <f>IFERROR(('Medical equipment-NSP'!AI30*AH22)/AO22, "0")</f>
        <v>0</v>
      </c>
      <c r="AJ22" s="86">
        <f>IF('Medical equipment-NSP'!AH30="Да", 'Service providers'!H32, 1)</f>
        <v>1</v>
      </c>
      <c r="AK22" s="86" t="str">
        <f>IFERROR(('Medical equipment-NSP'!AJ30*AJ22)/AO22, "0")</f>
        <v>0</v>
      </c>
      <c r="AL22" s="86">
        <f>IF('Medical equipment-NSP'!AE30="Да", 1, 0)</f>
        <v>0</v>
      </c>
      <c r="AM22" s="86">
        <f>IF('Medical equipment-NSP'!AF30="Да", 1, 0)</f>
        <v>0</v>
      </c>
      <c r="AN22" s="86">
        <f>IF('Medical equipment-NSP'!AG30="Да", 1, 0)</f>
        <v>0</v>
      </c>
      <c r="AO22" s="86">
        <f t="shared" si="4"/>
        <v>0</v>
      </c>
      <c r="AP22" s="86">
        <f>IF('Medical equipment-NSP'!AO30="Да", 'Service providers'!G32, 1)</f>
        <v>1</v>
      </c>
      <c r="AQ22" s="86" t="str">
        <f>IFERROR(('Medical equipment-NSP'!AP30*AP22)/AW22, "0")</f>
        <v>0</v>
      </c>
      <c r="AR22" s="86">
        <f>IF('Medical equipment-NSP'!AO30="Да", 'Service providers'!H32, 1)</f>
        <v>1</v>
      </c>
      <c r="AS22" s="86" t="str">
        <f>IFERROR(('Medical equipment-NSP'!AQ30*AR22)/AW22, "0")</f>
        <v>0</v>
      </c>
      <c r="AT22" s="86">
        <f>IF('Medical equipment-NSP'!AL30="Да", 1, 0)</f>
        <v>0</v>
      </c>
      <c r="AU22" s="86">
        <f>IF('Medical equipment-NSP'!AM30="Да", 1, 0)</f>
        <v>0</v>
      </c>
      <c r="AV22" s="86">
        <f>IF('Medical equipment-NSP'!AN30="Да", 1, 0)</f>
        <v>0</v>
      </c>
      <c r="AW22" s="86">
        <f t="shared" si="5"/>
        <v>0</v>
      </c>
      <c r="AX22" s="86">
        <f>IF('Medical equipment-NSP'!AV30="Да", 'Service providers'!G32, 1)</f>
        <v>1</v>
      </c>
      <c r="AY22" s="86" t="str">
        <f>IFERROR(('Medical equipment-NSP'!AW30*AX22)/BE22, "0")</f>
        <v>0</v>
      </c>
      <c r="AZ22" s="86">
        <f>IF('Medical equipment-NSP'!AV30="Да", 'Service providers'!H32, 1)</f>
        <v>1</v>
      </c>
      <c r="BA22" s="86" t="str">
        <f>IFERROR(('Medical equipment-NSP'!AX30*AZ22)/BE22, "0")</f>
        <v>0</v>
      </c>
      <c r="BB22" s="86">
        <f>IF('Medical equipment-NSP'!AS30="Да", 1, 0)</f>
        <v>0</v>
      </c>
      <c r="BC22" s="86">
        <f>IF('Medical equipment-NSP'!AT30="Да", 1, 0)</f>
        <v>0</v>
      </c>
      <c r="BD22" s="86">
        <f>IF('Medical equipment-NSP'!AU30="Да", 1, 0)</f>
        <v>0</v>
      </c>
      <c r="BE22" s="86">
        <f t="shared" si="6"/>
        <v>0</v>
      </c>
      <c r="BF22" s="86">
        <f>IF('Medical equipment-NSP'!BC30="Да", 'Service providers'!G32, 1)</f>
        <v>1</v>
      </c>
      <c r="BG22" s="86" t="str">
        <f>IFERROR(('Medical equipment-NSP'!BD30*BF22)/BM22, "0")</f>
        <v>0</v>
      </c>
      <c r="BH22" s="86">
        <f>IF('Medical equipment-NSP'!BC30="Да", 'Service providers'!H32, 1)</f>
        <v>1</v>
      </c>
      <c r="BI22" s="86" t="str">
        <f>IFERROR(('Medical equipment-NSP'!BE30*BH22)/BM22, "0")</f>
        <v>0</v>
      </c>
      <c r="BJ22" s="86">
        <f>IF('Medical equipment-NSP'!AZ30="Да", 1, 0)</f>
        <v>0</v>
      </c>
      <c r="BK22" s="86">
        <f>IF('Medical equipment-NSP'!BA30="Да", 1, 0)</f>
        <v>0</v>
      </c>
      <c r="BL22" s="86">
        <f>IF('Medical equipment-NSP'!BB30="Да", 1, 0)</f>
        <v>0</v>
      </c>
      <c r="BM22" s="86">
        <f t="shared" si="7"/>
        <v>0</v>
      </c>
    </row>
    <row r="23" spans="1:65" x14ac:dyDescent="0.25">
      <c r="A23" s="93" t="str">
        <f>'Service providers'!A33</f>
        <v>Указать название точки 20</v>
      </c>
      <c r="B23" s="86">
        <f>IF('Medical equipment-NSP'!F31="Да", 'Service providers'!G33, 1)</f>
        <v>1</v>
      </c>
      <c r="C23" s="86" t="str">
        <f>IFERROR(('Medical equipment-NSP'!G31*B23)/I23, "0")</f>
        <v>0</v>
      </c>
      <c r="D23" s="86">
        <f>IF('Medical equipment-NSP'!F31="Да", 'Service providers'!H33, 1)</f>
        <v>1</v>
      </c>
      <c r="E23" s="86" t="str">
        <f>IFERROR(('Medical equipment-NSP'!H31*D23)/I23, "0")</f>
        <v>0</v>
      </c>
      <c r="F23" s="86">
        <f>IF('Medical equipment-NSP'!C31="Да", 1, 0)</f>
        <v>0</v>
      </c>
      <c r="G23" s="86">
        <f>IF('Medical equipment-NSP'!D31="Да", 1, 0)</f>
        <v>0</v>
      </c>
      <c r="H23" s="86">
        <f>IF('Medical equipment-NSP'!E31="Да", 1, 0)</f>
        <v>0</v>
      </c>
      <c r="I23" s="86">
        <f t="shared" si="0"/>
        <v>0</v>
      </c>
      <c r="J23" s="86">
        <f>IF('Medical equipment-NSP'!M31="Да", 'Service providers'!G33, 1)</f>
        <v>1</v>
      </c>
      <c r="K23" s="86" t="str">
        <f>IFERROR(('Medical equipment-NSP'!N31*J23)/Q23, "0")</f>
        <v>0</v>
      </c>
      <c r="L23" s="86">
        <f>IF('Medical equipment-NSP'!M31="Да", 'Service providers'!H33, 1)</f>
        <v>1</v>
      </c>
      <c r="M23" s="86" t="str">
        <f>IFERROR(('Medical equipment-NSP'!O31*L23)/Q23, "0")</f>
        <v>0</v>
      </c>
      <c r="N23" s="86">
        <f>IF('Medical equipment-NSP'!J31="Да", 1, 0)</f>
        <v>0</v>
      </c>
      <c r="O23" s="86">
        <f>IF('Medical equipment-NSP'!K31="Да", 1, 0)</f>
        <v>0</v>
      </c>
      <c r="P23" s="86">
        <f>IF('Medical equipment-NSP'!L31="Да", 1, 0)</f>
        <v>0</v>
      </c>
      <c r="Q23" s="86">
        <f t="shared" si="1"/>
        <v>0</v>
      </c>
      <c r="R23" s="86">
        <f>IF('Medical equipment-NSP'!T31="Да", 'Service providers'!G33, 1)</f>
        <v>1</v>
      </c>
      <c r="S23" s="86" t="str">
        <f>IFERROR(('Medical equipment-NSP'!U31*R23)/Y23, "0")</f>
        <v>0</v>
      </c>
      <c r="T23" s="86">
        <f>IF('Medical equipment-NSP'!T31="Да", 'Service providers'!H33, 1)</f>
        <v>1</v>
      </c>
      <c r="U23" s="86" t="str">
        <f>IFERROR(('Medical equipment-NSP'!V31*T23)/Y23, "0")</f>
        <v>0</v>
      </c>
      <c r="V23" s="86">
        <f>IF('Medical equipment-NSP'!Q31="Да", 1, 0)</f>
        <v>0</v>
      </c>
      <c r="W23" s="86">
        <f>IF('Medical equipment-NSP'!R31="Да", 1, 0)</f>
        <v>0</v>
      </c>
      <c r="X23" s="86">
        <f>IF('Medical equipment-NSP'!S31="Да", 1, 0)</f>
        <v>0</v>
      </c>
      <c r="Y23" s="86">
        <f t="shared" si="2"/>
        <v>0</v>
      </c>
      <c r="Z23" s="86">
        <f>IF('Medical equipment-NSP'!AA31="Да", 'Service providers'!G33, 1)</f>
        <v>1</v>
      </c>
      <c r="AA23" s="86" t="str">
        <f>IFERROR(('Medical equipment-NSP'!AB31*Z23)/AG23, "0")</f>
        <v>0</v>
      </c>
      <c r="AB23" s="86">
        <f>IF('Medical equipment-NSP'!AA31="Да", 'Service providers'!H33, 1)</f>
        <v>1</v>
      </c>
      <c r="AC23" s="86" t="str">
        <f>IFERROR(('Medical equipment-NSP'!AC31*AB23)/AG23, "0")</f>
        <v>0</v>
      </c>
      <c r="AD23" s="86">
        <f>IF('Medical equipment-NSP'!X31="Да", 1, 0)</f>
        <v>0</v>
      </c>
      <c r="AE23" s="86">
        <f>IF('Medical equipment-NSP'!Y31="Да", 1, 0)</f>
        <v>0</v>
      </c>
      <c r="AF23" s="86">
        <f>IF('Medical equipment-NSP'!Z31="Да", 1, 0)</f>
        <v>0</v>
      </c>
      <c r="AG23" s="86">
        <f t="shared" si="3"/>
        <v>0</v>
      </c>
      <c r="AH23" s="86">
        <f>IF('Medical equipment-NSP'!AH31="Да", 'Service providers'!G33, 1)</f>
        <v>1</v>
      </c>
      <c r="AI23" s="86" t="str">
        <f>IFERROR(('Medical equipment-NSP'!AI31*AH23)/AO23, "0")</f>
        <v>0</v>
      </c>
      <c r="AJ23" s="86">
        <f>IF('Medical equipment-NSP'!AH31="Да", 'Service providers'!H33, 1)</f>
        <v>1</v>
      </c>
      <c r="AK23" s="86" t="str">
        <f>IFERROR(('Medical equipment-NSP'!AJ31*AJ23)/AO23, "0")</f>
        <v>0</v>
      </c>
      <c r="AL23" s="86">
        <f>IF('Medical equipment-NSP'!AE31="Да", 1, 0)</f>
        <v>0</v>
      </c>
      <c r="AM23" s="86">
        <f>IF('Medical equipment-NSP'!AF31="Да", 1, 0)</f>
        <v>0</v>
      </c>
      <c r="AN23" s="86">
        <f>IF('Medical equipment-NSP'!AG31="Да", 1, 0)</f>
        <v>0</v>
      </c>
      <c r="AO23" s="86">
        <f t="shared" si="4"/>
        <v>0</v>
      </c>
      <c r="AP23" s="86">
        <f>IF('Medical equipment-NSP'!AO31="Да", 'Service providers'!G33, 1)</f>
        <v>1</v>
      </c>
      <c r="AQ23" s="86" t="str">
        <f>IFERROR(('Medical equipment-NSP'!AP31*AP23)/AW23, "0")</f>
        <v>0</v>
      </c>
      <c r="AR23" s="86">
        <f>IF('Medical equipment-NSP'!AO31="Да", 'Service providers'!H33, 1)</f>
        <v>1</v>
      </c>
      <c r="AS23" s="86" t="str">
        <f>IFERROR(('Medical equipment-NSP'!AQ31*AR23)/AW23, "0")</f>
        <v>0</v>
      </c>
      <c r="AT23" s="86">
        <f>IF('Medical equipment-NSP'!AL31="Да", 1, 0)</f>
        <v>0</v>
      </c>
      <c r="AU23" s="86">
        <f>IF('Medical equipment-NSP'!AM31="Да", 1, 0)</f>
        <v>0</v>
      </c>
      <c r="AV23" s="86">
        <f>IF('Medical equipment-NSP'!AN31="Да", 1, 0)</f>
        <v>0</v>
      </c>
      <c r="AW23" s="86">
        <f t="shared" si="5"/>
        <v>0</v>
      </c>
      <c r="AX23" s="86">
        <f>IF('Medical equipment-NSP'!AV31="Да", 'Service providers'!G33, 1)</f>
        <v>1</v>
      </c>
      <c r="AY23" s="86" t="str">
        <f>IFERROR(('Medical equipment-NSP'!AW31*AX23)/BE23, "0")</f>
        <v>0</v>
      </c>
      <c r="AZ23" s="86">
        <f>IF('Medical equipment-NSP'!AV31="Да", 'Service providers'!H33, 1)</f>
        <v>1</v>
      </c>
      <c r="BA23" s="86" t="str">
        <f>IFERROR(('Medical equipment-NSP'!AX31*AZ23)/BE23, "0")</f>
        <v>0</v>
      </c>
      <c r="BB23" s="86">
        <f>IF('Medical equipment-NSP'!AS31="Да", 1, 0)</f>
        <v>0</v>
      </c>
      <c r="BC23" s="86">
        <f>IF('Medical equipment-NSP'!AT31="Да", 1, 0)</f>
        <v>0</v>
      </c>
      <c r="BD23" s="86">
        <f>IF('Medical equipment-NSP'!AU31="Да", 1, 0)</f>
        <v>0</v>
      </c>
      <c r="BE23" s="86">
        <f t="shared" si="6"/>
        <v>0</v>
      </c>
      <c r="BF23" s="86">
        <f>IF('Medical equipment-NSP'!BC31="Да", 'Service providers'!G33, 1)</f>
        <v>1</v>
      </c>
      <c r="BG23" s="86" t="str">
        <f>IFERROR(('Medical equipment-NSP'!BD31*BF23)/BM23, "0")</f>
        <v>0</v>
      </c>
      <c r="BH23" s="86">
        <f>IF('Medical equipment-NSP'!BC31="Да", 'Service providers'!H33, 1)</f>
        <v>1</v>
      </c>
      <c r="BI23" s="86" t="str">
        <f>IFERROR(('Medical equipment-NSP'!BE31*BH23)/BM23, "0")</f>
        <v>0</v>
      </c>
      <c r="BJ23" s="86">
        <f>IF('Medical equipment-NSP'!AZ31="Да", 1, 0)</f>
        <v>0</v>
      </c>
      <c r="BK23" s="86">
        <f>IF('Medical equipment-NSP'!BA31="Да", 1, 0)</f>
        <v>0</v>
      </c>
      <c r="BL23" s="86">
        <f>IF('Medical equipment-NSP'!BB31="Да", 1, 0)</f>
        <v>0</v>
      </c>
      <c r="BM23" s="86">
        <f t="shared" si="7"/>
        <v>0</v>
      </c>
    </row>
    <row r="24" spans="1:65" x14ac:dyDescent="0.25">
      <c r="A24" s="92" t="str">
        <f>'Service providers'!A34</f>
        <v>Указать название</v>
      </c>
      <c r="B24" s="86">
        <f>IF('Medical equipment-NSP'!F32="Да", 'Service providers'!G34, 1)</f>
        <v>1</v>
      </c>
      <c r="C24" s="86" t="str">
        <f>IFERROR(('Medical equipment-NSP'!G32*B24)/I24, "0")</f>
        <v>0</v>
      </c>
      <c r="D24" s="86">
        <f>IF('Medical equipment-NSP'!F32="Да", 'Service providers'!H34, 1)</f>
        <v>1</v>
      </c>
      <c r="E24" s="86" t="str">
        <f>IFERROR(('Medical equipment-NSP'!H32*D24)/I24, "0")</f>
        <v>0</v>
      </c>
      <c r="F24" s="86">
        <f>IF('Medical equipment-NSP'!C32="Да", 1, 0)</f>
        <v>0</v>
      </c>
      <c r="G24" s="86">
        <f>IF('Medical equipment-NSP'!D32="Да", 1, 0)</f>
        <v>0</v>
      </c>
      <c r="H24" s="86">
        <f>IF('Medical equipment-NSP'!E32="Да", 1, 0)</f>
        <v>0</v>
      </c>
      <c r="I24" s="86">
        <f t="shared" si="0"/>
        <v>0</v>
      </c>
      <c r="J24" s="86">
        <f>IF('Medical equipment-NSP'!M32="Да", 'Service providers'!G34, 1)</f>
        <v>1</v>
      </c>
      <c r="K24" s="86" t="str">
        <f>IFERROR(('Medical equipment-NSP'!N32*J24)/Q24, "0")</f>
        <v>0</v>
      </c>
      <c r="L24" s="86">
        <f>IF('Medical equipment-NSP'!M32="Да", 'Service providers'!H34, 1)</f>
        <v>1</v>
      </c>
      <c r="M24" s="86" t="str">
        <f>IFERROR(('Medical equipment-NSP'!O32*L24)/Q24, "0")</f>
        <v>0</v>
      </c>
      <c r="N24" s="86">
        <f>IF('Medical equipment-NSP'!J32="Да", 1, 0)</f>
        <v>0</v>
      </c>
      <c r="O24" s="86">
        <f>IF('Medical equipment-NSP'!K32="Да", 1, 0)</f>
        <v>0</v>
      </c>
      <c r="P24" s="86">
        <f>IF('Medical equipment-NSP'!L32="Да", 1, 0)</f>
        <v>0</v>
      </c>
      <c r="Q24" s="86">
        <f t="shared" si="1"/>
        <v>0</v>
      </c>
      <c r="R24" s="86">
        <f>IF('Medical equipment-NSP'!T32="Да", 'Service providers'!G34, 1)</f>
        <v>1</v>
      </c>
      <c r="S24" s="86" t="str">
        <f>IFERROR(('Medical equipment-NSP'!U32*R24)/Y24, "0")</f>
        <v>0</v>
      </c>
      <c r="T24" s="86">
        <f>IF('Medical equipment-NSP'!T32="Да", 'Service providers'!H34, 1)</f>
        <v>1</v>
      </c>
      <c r="U24" s="86" t="str">
        <f>IFERROR(('Medical equipment-NSP'!V32*T24)/Y24, "0")</f>
        <v>0</v>
      </c>
      <c r="V24" s="86">
        <f>IF('Medical equipment-NSP'!Q32="Да", 1, 0)</f>
        <v>0</v>
      </c>
      <c r="W24" s="86">
        <f>IF('Medical equipment-NSP'!R32="Да", 1, 0)</f>
        <v>0</v>
      </c>
      <c r="X24" s="86">
        <f>IF('Medical equipment-NSP'!S32="Да", 1, 0)</f>
        <v>0</v>
      </c>
      <c r="Y24" s="86">
        <f t="shared" si="2"/>
        <v>0</v>
      </c>
      <c r="Z24" s="86">
        <f>IF('Medical equipment-NSP'!AA32="Да", 'Service providers'!G34, 1)</f>
        <v>1</v>
      </c>
      <c r="AA24" s="86" t="str">
        <f>IFERROR(('Medical equipment-NSP'!AB32*Z24)/AG24, "0")</f>
        <v>0</v>
      </c>
      <c r="AB24" s="86">
        <f>IF('Medical equipment-NSP'!AA32="Да", 'Service providers'!H34, 1)</f>
        <v>1</v>
      </c>
      <c r="AC24" s="86" t="str">
        <f>IFERROR(('Medical equipment-NSP'!AC32*AB24)/AG24, "0")</f>
        <v>0</v>
      </c>
      <c r="AD24" s="86">
        <f>IF('Medical equipment-NSP'!X32="Да", 1, 0)</f>
        <v>0</v>
      </c>
      <c r="AE24" s="86">
        <f>IF('Medical equipment-NSP'!Y32="Да", 1, 0)</f>
        <v>0</v>
      </c>
      <c r="AF24" s="86">
        <f>IF('Medical equipment-NSP'!Z32="Да", 1, 0)</f>
        <v>0</v>
      </c>
      <c r="AG24" s="86">
        <f t="shared" si="3"/>
        <v>0</v>
      </c>
      <c r="AH24" s="86">
        <f>IF('Medical equipment-NSP'!AH32="Да", 'Service providers'!G34, 1)</f>
        <v>1</v>
      </c>
      <c r="AI24" s="86" t="str">
        <f>IFERROR(('Medical equipment-NSP'!AI32*AH24)/AO24, "0")</f>
        <v>0</v>
      </c>
      <c r="AJ24" s="86">
        <f>IF('Medical equipment-NSP'!AH32="Да", 'Service providers'!H34, 1)</f>
        <v>1</v>
      </c>
      <c r="AK24" s="86" t="str">
        <f>IFERROR(('Medical equipment-NSP'!AJ32*AJ24)/AO24, "0")</f>
        <v>0</v>
      </c>
      <c r="AL24" s="86">
        <f>IF('Medical equipment-NSP'!AE32="Да", 1, 0)</f>
        <v>0</v>
      </c>
      <c r="AM24" s="86">
        <f>IF('Medical equipment-NSP'!AF32="Да", 1, 0)</f>
        <v>0</v>
      </c>
      <c r="AN24" s="86">
        <f>IF('Medical equipment-NSP'!AG32="Да", 1, 0)</f>
        <v>0</v>
      </c>
      <c r="AO24" s="86">
        <f t="shared" si="4"/>
        <v>0</v>
      </c>
      <c r="AP24" s="86">
        <f>IF('Medical equipment-NSP'!AO32="Да", 'Service providers'!G34, 1)</f>
        <v>1</v>
      </c>
      <c r="AQ24" s="86" t="str">
        <f>IFERROR(('Medical equipment-NSP'!AP32*AP24)/AW24, "0")</f>
        <v>0</v>
      </c>
      <c r="AR24" s="86">
        <f>IF('Medical equipment-NSP'!AO32="Да", 'Service providers'!H34, 1)</f>
        <v>1</v>
      </c>
      <c r="AS24" s="86" t="str">
        <f>IFERROR(('Medical equipment-NSP'!AQ32*AR24)/AW24, "0")</f>
        <v>0</v>
      </c>
      <c r="AT24" s="86">
        <f>IF('Medical equipment-NSP'!AL32="Да", 1, 0)</f>
        <v>0</v>
      </c>
      <c r="AU24" s="86">
        <f>IF('Medical equipment-NSP'!AM32="Да", 1, 0)</f>
        <v>0</v>
      </c>
      <c r="AV24" s="86">
        <f>IF('Medical equipment-NSP'!AN32="Да", 1, 0)</f>
        <v>0</v>
      </c>
      <c r="AW24" s="86">
        <f t="shared" si="5"/>
        <v>0</v>
      </c>
      <c r="AX24" s="86">
        <f>IF('Medical equipment-NSP'!AV32="Да", 'Service providers'!G34, 1)</f>
        <v>1</v>
      </c>
      <c r="AY24" s="86" t="str">
        <f>IFERROR(('Medical equipment-NSP'!AW32*AX24)/BE24, "0")</f>
        <v>0</v>
      </c>
      <c r="AZ24" s="86">
        <f>IF('Medical equipment-NSP'!AV32="Да", 'Service providers'!H34, 1)</f>
        <v>1</v>
      </c>
      <c r="BA24" s="86" t="str">
        <f>IFERROR(('Medical equipment-NSP'!AX32*AZ24)/BE24, "0")</f>
        <v>0</v>
      </c>
      <c r="BB24" s="86">
        <f>IF('Medical equipment-NSP'!AS32="Да", 1, 0)</f>
        <v>0</v>
      </c>
      <c r="BC24" s="86">
        <f>IF('Medical equipment-NSP'!AT32="Да", 1, 0)</f>
        <v>0</v>
      </c>
      <c r="BD24" s="86">
        <f>IF('Medical equipment-NSP'!AU32="Да", 1, 0)</f>
        <v>0</v>
      </c>
      <c r="BE24" s="86">
        <f t="shared" si="6"/>
        <v>0</v>
      </c>
      <c r="BF24" s="86">
        <f>IF('Medical equipment-NSP'!BC32="Да", 'Service providers'!G34, 1)</f>
        <v>1</v>
      </c>
      <c r="BG24" s="86" t="str">
        <f>IFERROR(('Medical equipment-NSP'!BD32*BF24)/BM24, "0")</f>
        <v>0</v>
      </c>
      <c r="BH24" s="86">
        <f>IF('Medical equipment-NSP'!BC32="Да", 'Service providers'!H34, 1)</f>
        <v>1</v>
      </c>
      <c r="BI24" s="86" t="str">
        <f>IFERROR(('Medical equipment-NSP'!BE32*BH24)/BM24, "0")</f>
        <v>0</v>
      </c>
      <c r="BJ24" s="86">
        <f>IF('Medical equipment-NSP'!AZ32="Да", 1, 0)</f>
        <v>0</v>
      </c>
      <c r="BK24" s="86">
        <f>IF('Medical equipment-NSP'!BA32="Да", 1, 0)</f>
        <v>0</v>
      </c>
      <c r="BL24" s="86">
        <f>IF('Medical equipment-NSP'!BB32="Да", 1, 0)</f>
        <v>0</v>
      </c>
      <c r="BM24" s="86">
        <f t="shared" si="7"/>
        <v>0</v>
      </c>
    </row>
    <row r="25" spans="1:65" x14ac:dyDescent="0.25">
      <c r="A25" s="93" t="str">
        <f>'Service providers'!A35</f>
        <v>Указать название точки 1</v>
      </c>
      <c r="B25" s="86">
        <f>IF('Medical equipment-NSP'!F33="Да", 'Service providers'!G35, 1)</f>
        <v>1</v>
      </c>
      <c r="C25" s="86" t="str">
        <f>IFERROR(('Medical equipment-NSP'!G33*B25)/I25, "0")</f>
        <v>0</v>
      </c>
      <c r="D25" s="86">
        <f>IF('Medical equipment-NSP'!F33="Да", 'Service providers'!H35, 1)</f>
        <v>1</v>
      </c>
      <c r="E25" s="86" t="str">
        <f>IFERROR(('Medical equipment-NSP'!H33*D25)/I25, "0")</f>
        <v>0</v>
      </c>
      <c r="F25" s="86">
        <f>IF('Medical equipment-NSP'!C33="Да", 1, 0)</f>
        <v>0</v>
      </c>
      <c r="G25" s="86">
        <f>IF('Medical equipment-NSP'!D33="Да", 1, 0)</f>
        <v>0</v>
      </c>
      <c r="H25" s="86">
        <f>IF('Medical equipment-NSP'!E33="Да", 1, 0)</f>
        <v>0</v>
      </c>
      <c r="I25" s="86">
        <f t="shared" si="0"/>
        <v>0</v>
      </c>
      <c r="J25" s="86">
        <f>IF('Medical equipment-NSP'!M33="Да", 'Service providers'!G35, 1)</f>
        <v>1</v>
      </c>
      <c r="K25" s="86" t="str">
        <f>IFERROR(('Medical equipment-NSP'!N33*J25)/Q25, "0")</f>
        <v>0</v>
      </c>
      <c r="L25" s="86">
        <f>IF('Medical equipment-NSP'!M33="Да", 'Service providers'!H35, 1)</f>
        <v>1</v>
      </c>
      <c r="M25" s="86" t="str">
        <f>IFERROR(('Medical equipment-NSP'!O33*L25)/Q25, "0")</f>
        <v>0</v>
      </c>
      <c r="N25" s="86">
        <f>IF('Medical equipment-NSP'!J33="Да", 1, 0)</f>
        <v>0</v>
      </c>
      <c r="O25" s="86">
        <f>IF('Medical equipment-NSP'!K33="Да", 1, 0)</f>
        <v>0</v>
      </c>
      <c r="P25" s="86">
        <f>IF('Medical equipment-NSP'!L33="Да", 1, 0)</f>
        <v>0</v>
      </c>
      <c r="Q25" s="86">
        <f t="shared" si="1"/>
        <v>0</v>
      </c>
      <c r="R25" s="86">
        <f>IF('Medical equipment-NSP'!T33="Да", 'Service providers'!G35, 1)</f>
        <v>1</v>
      </c>
      <c r="S25" s="86" t="str">
        <f>IFERROR(('Medical equipment-NSP'!U33*R25)/Y25, "0")</f>
        <v>0</v>
      </c>
      <c r="T25" s="86">
        <f>IF('Medical equipment-NSP'!T33="Да", 'Service providers'!H35, 1)</f>
        <v>1</v>
      </c>
      <c r="U25" s="86" t="str">
        <f>IFERROR(('Medical equipment-NSP'!V33*T25)/Y25, "0")</f>
        <v>0</v>
      </c>
      <c r="V25" s="86">
        <f>IF('Medical equipment-NSP'!Q33="Да", 1, 0)</f>
        <v>0</v>
      </c>
      <c r="W25" s="86">
        <f>IF('Medical equipment-NSP'!R33="Да", 1, 0)</f>
        <v>0</v>
      </c>
      <c r="X25" s="86">
        <f>IF('Medical equipment-NSP'!S33="Да", 1, 0)</f>
        <v>0</v>
      </c>
      <c r="Y25" s="86">
        <f t="shared" si="2"/>
        <v>0</v>
      </c>
      <c r="Z25" s="86">
        <f>IF('Medical equipment-NSP'!AA33="Да", 'Service providers'!G35, 1)</f>
        <v>1</v>
      </c>
      <c r="AA25" s="86" t="str">
        <f>IFERROR(('Medical equipment-NSP'!AB33*Z25)/AG25, "0")</f>
        <v>0</v>
      </c>
      <c r="AB25" s="86">
        <f>IF('Medical equipment-NSP'!AA33="Да", 'Service providers'!H35, 1)</f>
        <v>1</v>
      </c>
      <c r="AC25" s="86" t="str">
        <f>IFERROR(('Medical equipment-NSP'!AC33*AB25)/AG25, "0")</f>
        <v>0</v>
      </c>
      <c r="AD25" s="86">
        <f>IF('Medical equipment-NSP'!X33="Да", 1, 0)</f>
        <v>0</v>
      </c>
      <c r="AE25" s="86">
        <f>IF('Medical equipment-NSP'!Y33="Да", 1, 0)</f>
        <v>0</v>
      </c>
      <c r="AF25" s="86">
        <f>IF('Medical equipment-NSP'!Z33="Да", 1, 0)</f>
        <v>0</v>
      </c>
      <c r="AG25" s="86">
        <f t="shared" si="3"/>
        <v>0</v>
      </c>
      <c r="AH25" s="86">
        <f>IF('Medical equipment-NSP'!AH33="Да", 'Service providers'!G35, 1)</f>
        <v>1</v>
      </c>
      <c r="AI25" s="86" t="str">
        <f>IFERROR(('Medical equipment-NSP'!AI33*AH25)/AO25, "0")</f>
        <v>0</v>
      </c>
      <c r="AJ25" s="86">
        <f>IF('Medical equipment-NSP'!AH33="Да", 'Service providers'!H35, 1)</f>
        <v>1</v>
      </c>
      <c r="AK25" s="86" t="str">
        <f>IFERROR(('Medical equipment-NSP'!AJ33*AJ25)/AO25, "0")</f>
        <v>0</v>
      </c>
      <c r="AL25" s="86">
        <f>IF('Medical equipment-NSP'!AE33="Да", 1, 0)</f>
        <v>0</v>
      </c>
      <c r="AM25" s="86">
        <f>IF('Medical equipment-NSP'!AF33="Да", 1, 0)</f>
        <v>0</v>
      </c>
      <c r="AN25" s="86">
        <f>IF('Medical equipment-NSP'!AG33="Да", 1, 0)</f>
        <v>0</v>
      </c>
      <c r="AO25" s="86">
        <f t="shared" si="4"/>
        <v>0</v>
      </c>
      <c r="AP25" s="86">
        <f>IF('Medical equipment-NSP'!AO33="Да", 'Service providers'!G35, 1)</f>
        <v>1</v>
      </c>
      <c r="AQ25" s="86" t="str">
        <f>IFERROR(('Medical equipment-NSP'!AP33*AP25)/AW25, "0")</f>
        <v>0</v>
      </c>
      <c r="AR25" s="86">
        <f>IF('Medical equipment-NSP'!AO33="Да", 'Service providers'!H35, 1)</f>
        <v>1</v>
      </c>
      <c r="AS25" s="86" t="str">
        <f>IFERROR(('Medical equipment-NSP'!AQ33*AR25)/AW25, "0")</f>
        <v>0</v>
      </c>
      <c r="AT25" s="86">
        <f>IF('Medical equipment-NSP'!AL33="Да", 1, 0)</f>
        <v>0</v>
      </c>
      <c r="AU25" s="86">
        <f>IF('Medical equipment-NSP'!AM33="Да", 1, 0)</f>
        <v>0</v>
      </c>
      <c r="AV25" s="86">
        <f>IF('Medical equipment-NSP'!AN33="Да", 1, 0)</f>
        <v>0</v>
      </c>
      <c r="AW25" s="86">
        <f t="shared" si="5"/>
        <v>0</v>
      </c>
      <c r="AX25" s="86">
        <f>IF('Medical equipment-NSP'!AV33="Да", 'Service providers'!G35, 1)</f>
        <v>1</v>
      </c>
      <c r="AY25" s="86" t="str">
        <f>IFERROR(('Medical equipment-NSP'!AW33*AX25)/BE25, "0")</f>
        <v>0</v>
      </c>
      <c r="AZ25" s="86">
        <f>IF('Medical equipment-NSP'!AV33="Да", 'Service providers'!H35, 1)</f>
        <v>1</v>
      </c>
      <c r="BA25" s="86" t="str">
        <f>IFERROR(('Medical equipment-NSP'!AX33*AZ25)/BE25, "0")</f>
        <v>0</v>
      </c>
      <c r="BB25" s="86">
        <f>IF('Medical equipment-NSP'!AS33="Да", 1, 0)</f>
        <v>0</v>
      </c>
      <c r="BC25" s="86">
        <f>IF('Medical equipment-NSP'!AT33="Да", 1, 0)</f>
        <v>0</v>
      </c>
      <c r="BD25" s="86">
        <f>IF('Medical equipment-NSP'!AU33="Да", 1, 0)</f>
        <v>0</v>
      </c>
      <c r="BE25" s="86">
        <f t="shared" si="6"/>
        <v>0</v>
      </c>
      <c r="BF25" s="86">
        <f>IF('Medical equipment-NSP'!BC33="Да", 'Service providers'!G35, 1)</f>
        <v>1</v>
      </c>
      <c r="BG25" s="86" t="str">
        <f>IFERROR(('Medical equipment-NSP'!BD33*BF25)/BM25, "0")</f>
        <v>0</v>
      </c>
      <c r="BH25" s="86">
        <f>IF('Medical equipment-NSP'!BC33="Да", 'Service providers'!H35, 1)</f>
        <v>1</v>
      </c>
      <c r="BI25" s="86" t="str">
        <f>IFERROR(('Medical equipment-NSP'!BE33*BH25)/BM25, "0")</f>
        <v>0</v>
      </c>
      <c r="BJ25" s="86">
        <f>IF('Medical equipment-NSP'!AZ33="Да", 1, 0)</f>
        <v>0</v>
      </c>
      <c r="BK25" s="86">
        <f>IF('Medical equipment-NSP'!BA33="Да", 1, 0)</f>
        <v>0</v>
      </c>
      <c r="BL25" s="86">
        <f>IF('Medical equipment-NSP'!BB33="Да", 1, 0)</f>
        <v>0</v>
      </c>
      <c r="BM25" s="86">
        <f t="shared" si="7"/>
        <v>0</v>
      </c>
    </row>
    <row r="26" spans="1:65" x14ac:dyDescent="0.25">
      <c r="A26" s="93" t="str">
        <f>'Service providers'!A36</f>
        <v>Указать название точки 2</v>
      </c>
      <c r="B26" s="86">
        <f>IF('Medical equipment-NSP'!F34="Да", 'Service providers'!G36, 1)</f>
        <v>1</v>
      </c>
      <c r="C26" s="86" t="str">
        <f>IFERROR(('Medical equipment-NSP'!G34*B26)/I26, "0")</f>
        <v>0</v>
      </c>
      <c r="D26" s="86">
        <f>IF('Medical equipment-NSP'!F34="Да", 'Service providers'!H36, 1)</f>
        <v>1</v>
      </c>
      <c r="E26" s="86" t="str">
        <f>IFERROR(('Medical equipment-NSP'!H34*D26)/I26, "0")</f>
        <v>0</v>
      </c>
      <c r="F26" s="86">
        <f>IF('Medical equipment-NSP'!C34="Да", 1, 0)</f>
        <v>0</v>
      </c>
      <c r="G26" s="86">
        <f>IF('Medical equipment-NSP'!D34="Да", 1, 0)</f>
        <v>0</v>
      </c>
      <c r="H26" s="86">
        <f>IF('Medical equipment-NSP'!E34="Да", 1, 0)</f>
        <v>0</v>
      </c>
      <c r="I26" s="86">
        <f t="shared" si="0"/>
        <v>0</v>
      </c>
      <c r="J26" s="86">
        <f>IF('Medical equipment-NSP'!M34="Да", 'Service providers'!G36, 1)</f>
        <v>1</v>
      </c>
      <c r="K26" s="86" t="str">
        <f>IFERROR(('Medical equipment-NSP'!N34*J26)/Q26, "0")</f>
        <v>0</v>
      </c>
      <c r="L26" s="86">
        <f>IF('Medical equipment-NSP'!M34="Да", 'Service providers'!H36, 1)</f>
        <v>1</v>
      </c>
      <c r="M26" s="86" t="str">
        <f>IFERROR(('Medical equipment-NSP'!O34*L26)/Q26, "0")</f>
        <v>0</v>
      </c>
      <c r="N26" s="86">
        <f>IF('Medical equipment-NSP'!J34="Да", 1, 0)</f>
        <v>0</v>
      </c>
      <c r="O26" s="86">
        <f>IF('Medical equipment-NSP'!K34="Да", 1, 0)</f>
        <v>0</v>
      </c>
      <c r="P26" s="86">
        <f>IF('Medical equipment-NSP'!L34="Да", 1, 0)</f>
        <v>0</v>
      </c>
      <c r="Q26" s="86">
        <f t="shared" si="1"/>
        <v>0</v>
      </c>
      <c r="R26" s="86">
        <f>IF('Medical equipment-NSP'!T34="Да", 'Service providers'!G36, 1)</f>
        <v>1</v>
      </c>
      <c r="S26" s="86" t="str">
        <f>IFERROR(('Medical equipment-NSP'!U34*R26)/Y26, "0")</f>
        <v>0</v>
      </c>
      <c r="T26" s="86">
        <f>IF('Medical equipment-NSP'!T34="Да", 'Service providers'!H36, 1)</f>
        <v>1</v>
      </c>
      <c r="U26" s="86" t="str">
        <f>IFERROR(('Medical equipment-NSP'!V34*T26)/Y26, "0")</f>
        <v>0</v>
      </c>
      <c r="V26" s="86">
        <f>IF('Medical equipment-NSP'!Q34="Да", 1, 0)</f>
        <v>0</v>
      </c>
      <c r="W26" s="86">
        <f>IF('Medical equipment-NSP'!R34="Да", 1, 0)</f>
        <v>0</v>
      </c>
      <c r="X26" s="86">
        <f>IF('Medical equipment-NSP'!S34="Да", 1, 0)</f>
        <v>0</v>
      </c>
      <c r="Y26" s="86">
        <f t="shared" si="2"/>
        <v>0</v>
      </c>
      <c r="Z26" s="86">
        <f>IF('Medical equipment-NSP'!AA34="Да", 'Service providers'!G36, 1)</f>
        <v>1</v>
      </c>
      <c r="AA26" s="86" t="str">
        <f>IFERROR(('Medical equipment-NSP'!AB34*Z26)/AG26, "0")</f>
        <v>0</v>
      </c>
      <c r="AB26" s="86">
        <f>IF('Medical equipment-NSP'!AA34="Да", 'Service providers'!H36, 1)</f>
        <v>1</v>
      </c>
      <c r="AC26" s="86" t="str">
        <f>IFERROR(('Medical equipment-NSP'!AC34*AB26)/AG26, "0")</f>
        <v>0</v>
      </c>
      <c r="AD26" s="86">
        <f>IF('Medical equipment-NSP'!X34="Да", 1, 0)</f>
        <v>0</v>
      </c>
      <c r="AE26" s="86">
        <f>IF('Medical equipment-NSP'!Y34="Да", 1, 0)</f>
        <v>0</v>
      </c>
      <c r="AF26" s="86">
        <f>IF('Medical equipment-NSP'!Z34="Да", 1, 0)</f>
        <v>0</v>
      </c>
      <c r="AG26" s="86">
        <f t="shared" si="3"/>
        <v>0</v>
      </c>
      <c r="AH26" s="86">
        <f>IF('Medical equipment-NSP'!AH34="Да", 'Service providers'!G36, 1)</f>
        <v>1</v>
      </c>
      <c r="AI26" s="86" t="str">
        <f>IFERROR(('Medical equipment-NSP'!AI34*AH26)/AO26, "0")</f>
        <v>0</v>
      </c>
      <c r="AJ26" s="86">
        <f>IF('Medical equipment-NSP'!AH34="Да", 'Service providers'!H36, 1)</f>
        <v>1</v>
      </c>
      <c r="AK26" s="86" t="str">
        <f>IFERROR(('Medical equipment-NSP'!AJ34*AJ26)/AO26, "0")</f>
        <v>0</v>
      </c>
      <c r="AL26" s="86">
        <f>IF('Medical equipment-NSP'!AE34="Да", 1, 0)</f>
        <v>0</v>
      </c>
      <c r="AM26" s="86">
        <f>IF('Medical equipment-NSP'!AF34="Да", 1, 0)</f>
        <v>0</v>
      </c>
      <c r="AN26" s="86">
        <f>IF('Medical equipment-NSP'!AG34="Да", 1, 0)</f>
        <v>0</v>
      </c>
      <c r="AO26" s="86">
        <f t="shared" si="4"/>
        <v>0</v>
      </c>
      <c r="AP26" s="86">
        <f>IF('Medical equipment-NSP'!AO34="Да", 'Service providers'!G36, 1)</f>
        <v>1</v>
      </c>
      <c r="AQ26" s="86" t="str">
        <f>IFERROR(('Medical equipment-NSP'!AP34*AP26)/AW26, "0")</f>
        <v>0</v>
      </c>
      <c r="AR26" s="86">
        <f>IF('Medical equipment-NSP'!AO34="Да", 'Service providers'!H36, 1)</f>
        <v>1</v>
      </c>
      <c r="AS26" s="86" t="str">
        <f>IFERROR(('Medical equipment-NSP'!AQ34*AR26)/AW26, "0")</f>
        <v>0</v>
      </c>
      <c r="AT26" s="86">
        <f>IF('Medical equipment-NSP'!AL34="Да", 1, 0)</f>
        <v>0</v>
      </c>
      <c r="AU26" s="86">
        <f>IF('Medical equipment-NSP'!AM34="Да", 1, 0)</f>
        <v>0</v>
      </c>
      <c r="AV26" s="86">
        <f>IF('Medical equipment-NSP'!AN34="Да", 1, 0)</f>
        <v>0</v>
      </c>
      <c r="AW26" s="86">
        <f t="shared" si="5"/>
        <v>0</v>
      </c>
      <c r="AX26" s="86">
        <f>IF('Medical equipment-NSP'!AV34="Да", 'Service providers'!G36, 1)</f>
        <v>1</v>
      </c>
      <c r="AY26" s="86" t="str">
        <f>IFERROR(('Medical equipment-NSP'!AW34*AX26)/BE26, "0")</f>
        <v>0</v>
      </c>
      <c r="AZ26" s="86">
        <f>IF('Medical equipment-NSP'!AV34="Да", 'Service providers'!H36, 1)</f>
        <v>1</v>
      </c>
      <c r="BA26" s="86" t="str">
        <f>IFERROR(('Medical equipment-NSP'!AX34*AZ26)/BE26, "0")</f>
        <v>0</v>
      </c>
      <c r="BB26" s="86">
        <f>IF('Medical equipment-NSP'!AS34="Да", 1, 0)</f>
        <v>0</v>
      </c>
      <c r="BC26" s="86">
        <f>IF('Medical equipment-NSP'!AT34="Да", 1, 0)</f>
        <v>0</v>
      </c>
      <c r="BD26" s="86">
        <f>IF('Medical equipment-NSP'!AU34="Да", 1, 0)</f>
        <v>0</v>
      </c>
      <c r="BE26" s="86">
        <f t="shared" si="6"/>
        <v>0</v>
      </c>
      <c r="BF26" s="86">
        <f>IF('Medical equipment-NSP'!BC34="Да", 'Service providers'!G36, 1)</f>
        <v>1</v>
      </c>
      <c r="BG26" s="86" t="str">
        <f>IFERROR(('Medical equipment-NSP'!BD34*BF26)/BM26, "0")</f>
        <v>0</v>
      </c>
      <c r="BH26" s="86">
        <f>IF('Medical equipment-NSP'!BC34="Да", 'Service providers'!H36, 1)</f>
        <v>1</v>
      </c>
      <c r="BI26" s="86" t="str">
        <f>IFERROR(('Medical equipment-NSP'!BE34*BH26)/BM26, "0")</f>
        <v>0</v>
      </c>
      <c r="BJ26" s="86">
        <f>IF('Medical equipment-NSP'!AZ34="Да", 1, 0)</f>
        <v>0</v>
      </c>
      <c r="BK26" s="86">
        <f>IF('Medical equipment-NSP'!BA34="Да", 1, 0)</f>
        <v>0</v>
      </c>
      <c r="BL26" s="86">
        <f>IF('Medical equipment-NSP'!BB34="Да", 1, 0)</f>
        <v>0</v>
      </c>
      <c r="BM26" s="86">
        <f t="shared" si="7"/>
        <v>0</v>
      </c>
    </row>
    <row r="27" spans="1:65" x14ac:dyDescent="0.25">
      <c r="A27" s="93" t="str">
        <f>'Service providers'!A37</f>
        <v>Указать название точки 3</v>
      </c>
      <c r="B27" s="86">
        <f>IF('Medical equipment-NSP'!F35="Да", 'Service providers'!G37, 1)</f>
        <v>1</v>
      </c>
      <c r="C27" s="86" t="str">
        <f>IFERROR(('Medical equipment-NSP'!G35*B27)/I27, "0")</f>
        <v>0</v>
      </c>
      <c r="D27" s="86">
        <f>IF('Medical equipment-NSP'!F35="Да", 'Service providers'!H37, 1)</f>
        <v>1</v>
      </c>
      <c r="E27" s="86" t="str">
        <f>IFERROR(('Medical equipment-NSP'!H35*D27)/I27, "0")</f>
        <v>0</v>
      </c>
      <c r="F27" s="86">
        <f>IF('Medical equipment-NSP'!C35="Да", 1, 0)</f>
        <v>0</v>
      </c>
      <c r="G27" s="86">
        <f>IF('Medical equipment-NSP'!D35="Да", 1, 0)</f>
        <v>0</v>
      </c>
      <c r="H27" s="86">
        <f>IF('Medical equipment-NSP'!E35="Да", 1, 0)</f>
        <v>0</v>
      </c>
      <c r="I27" s="86">
        <f t="shared" si="0"/>
        <v>0</v>
      </c>
      <c r="J27" s="86">
        <f>IF('Medical equipment-NSP'!M35="Да", 'Service providers'!G37, 1)</f>
        <v>1</v>
      </c>
      <c r="K27" s="86" t="str">
        <f>IFERROR(('Medical equipment-NSP'!N35*J27)/Q27, "0")</f>
        <v>0</v>
      </c>
      <c r="L27" s="86">
        <f>IF('Medical equipment-NSP'!M35="Да", 'Service providers'!H37, 1)</f>
        <v>1</v>
      </c>
      <c r="M27" s="86" t="str">
        <f>IFERROR(('Medical equipment-NSP'!O35*L27)/Q27, "0")</f>
        <v>0</v>
      </c>
      <c r="N27" s="86">
        <f>IF('Medical equipment-NSP'!J35="Да", 1, 0)</f>
        <v>0</v>
      </c>
      <c r="O27" s="86">
        <f>IF('Medical equipment-NSP'!K35="Да", 1, 0)</f>
        <v>0</v>
      </c>
      <c r="P27" s="86">
        <f>IF('Medical equipment-NSP'!L35="Да", 1, 0)</f>
        <v>0</v>
      </c>
      <c r="Q27" s="86">
        <f t="shared" si="1"/>
        <v>0</v>
      </c>
      <c r="R27" s="86">
        <f>IF('Medical equipment-NSP'!T35="Да", 'Service providers'!G37, 1)</f>
        <v>1</v>
      </c>
      <c r="S27" s="86" t="str">
        <f>IFERROR(('Medical equipment-NSP'!U35*R27)/Y27, "0")</f>
        <v>0</v>
      </c>
      <c r="T27" s="86">
        <f>IF('Medical equipment-NSP'!T35="Да", 'Service providers'!H37, 1)</f>
        <v>1</v>
      </c>
      <c r="U27" s="86" t="str">
        <f>IFERROR(('Medical equipment-NSP'!V35*T27)/Y27, "0")</f>
        <v>0</v>
      </c>
      <c r="V27" s="86">
        <f>IF('Medical equipment-NSP'!Q35="Да", 1, 0)</f>
        <v>0</v>
      </c>
      <c r="W27" s="86">
        <f>IF('Medical equipment-NSP'!R35="Да", 1, 0)</f>
        <v>0</v>
      </c>
      <c r="X27" s="86">
        <f>IF('Medical equipment-NSP'!S35="Да", 1, 0)</f>
        <v>0</v>
      </c>
      <c r="Y27" s="86">
        <f t="shared" si="2"/>
        <v>0</v>
      </c>
      <c r="Z27" s="86">
        <f>IF('Medical equipment-NSP'!AA35="Да", 'Service providers'!G37, 1)</f>
        <v>1</v>
      </c>
      <c r="AA27" s="86" t="str">
        <f>IFERROR(('Medical equipment-NSP'!AB35*Z27)/AG27, "0")</f>
        <v>0</v>
      </c>
      <c r="AB27" s="86">
        <f>IF('Medical equipment-NSP'!AA35="Да", 'Service providers'!H37, 1)</f>
        <v>1</v>
      </c>
      <c r="AC27" s="86" t="str">
        <f>IFERROR(('Medical equipment-NSP'!AC35*AB27)/AG27, "0")</f>
        <v>0</v>
      </c>
      <c r="AD27" s="86">
        <f>IF('Medical equipment-NSP'!X35="Да", 1, 0)</f>
        <v>0</v>
      </c>
      <c r="AE27" s="86">
        <f>IF('Medical equipment-NSP'!Y35="Да", 1, 0)</f>
        <v>0</v>
      </c>
      <c r="AF27" s="86">
        <f>IF('Medical equipment-NSP'!Z35="Да", 1, 0)</f>
        <v>0</v>
      </c>
      <c r="AG27" s="86">
        <f t="shared" si="3"/>
        <v>0</v>
      </c>
      <c r="AH27" s="86">
        <f>IF('Medical equipment-NSP'!AH35="Да", 'Service providers'!G37, 1)</f>
        <v>1</v>
      </c>
      <c r="AI27" s="86" t="str">
        <f>IFERROR(('Medical equipment-NSP'!AI35*AH27)/AO27, "0")</f>
        <v>0</v>
      </c>
      <c r="AJ27" s="86">
        <f>IF('Medical equipment-NSP'!AH35="Да", 'Service providers'!H37, 1)</f>
        <v>1</v>
      </c>
      <c r="AK27" s="86" t="str">
        <f>IFERROR(('Medical equipment-NSP'!AJ35*AJ27)/AO27, "0")</f>
        <v>0</v>
      </c>
      <c r="AL27" s="86">
        <f>IF('Medical equipment-NSP'!AE35="Да", 1, 0)</f>
        <v>0</v>
      </c>
      <c r="AM27" s="86">
        <f>IF('Medical equipment-NSP'!AF35="Да", 1, 0)</f>
        <v>0</v>
      </c>
      <c r="AN27" s="86">
        <f>IF('Medical equipment-NSP'!AG35="Да", 1, 0)</f>
        <v>0</v>
      </c>
      <c r="AO27" s="86">
        <f t="shared" si="4"/>
        <v>0</v>
      </c>
      <c r="AP27" s="86">
        <f>IF('Medical equipment-NSP'!AO35="Да", 'Service providers'!G37, 1)</f>
        <v>1</v>
      </c>
      <c r="AQ27" s="86" t="str">
        <f>IFERROR(('Medical equipment-NSP'!AP35*AP27)/AW27, "0")</f>
        <v>0</v>
      </c>
      <c r="AR27" s="86">
        <f>IF('Medical equipment-NSP'!AO35="Да", 'Service providers'!H37, 1)</f>
        <v>1</v>
      </c>
      <c r="AS27" s="86" t="str">
        <f>IFERROR(('Medical equipment-NSP'!AQ35*AR27)/AW27, "0")</f>
        <v>0</v>
      </c>
      <c r="AT27" s="86">
        <f>IF('Medical equipment-NSP'!AL35="Да", 1, 0)</f>
        <v>0</v>
      </c>
      <c r="AU27" s="86">
        <f>IF('Medical equipment-NSP'!AM35="Да", 1, 0)</f>
        <v>0</v>
      </c>
      <c r="AV27" s="86">
        <f>IF('Medical equipment-NSP'!AN35="Да", 1, 0)</f>
        <v>0</v>
      </c>
      <c r="AW27" s="86">
        <f t="shared" si="5"/>
        <v>0</v>
      </c>
      <c r="AX27" s="86">
        <f>IF('Medical equipment-NSP'!AV35="Да", 'Service providers'!G37, 1)</f>
        <v>1</v>
      </c>
      <c r="AY27" s="86" t="str">
        <f>IFERROR(('Medical equipment-NSP'!AW35*AX27)/BE27, "0")</f>
        <v>0</v>
      </c>
      <c r="AZ27" s="86">
        <f>IF('Medical equipment-NSP'!AV35="Да", 'Service providers'!H37, 1)</f>
        <v>1</v>
      </c>
      <c r="BA27" s="86" t="str">
        <f>IFERROR(('Medical equipment-NSP'!AX35*AZ27)/BE27, "0")</f>
        <v>0</v>
      </c>
      <c r="BB27" s="86">
        <f>IF('Medical equipment-NSP'!AS35="Да", 1, 0)</f>
        <v>0</v>
      </c>
      <c r="BC27" s="86">
        <f>IF('Medical equipment-NSP'!AT35="Да", 1, 0)</f>
        <v>0</v>
      </c>
      <c r="BD27" s="86">
        <f>IF('Medical equipment-NSP'!AU35="Да", 1, 0)</f>
        <v>0</v>
      </c>
      <c r="BE27" s="86">
        <f t="shared" si="6"/>
        <v>0</v>
      </c>
      <c r="BF27" s="86">
        <f>IF('Medical equipment-NSP'!BC35="Да", 'Service providers'!G37, 1)</f>
        <v>1</v>
      </c>
      <c r="BG27" s="86" t="str">
        <f>IFERROR(('Medical equipment-NSP'!BD35*BF27)/BM27, "0")</f>
        <v>0</v>
      </c>
      <c r="BH27" s="86">
        <f>IF('Medical equipment-NSP'!BC35="Да", 'Service providers'!H37, 1)</f>
        <v>1</v>
      </c>
      <c r="BI27" s="86" t="str">
        <f>IFERROR(('Medical equipment-NSP'!BE35*BH27)/BM27, "0")</f>
        <v>0</v>
      </c>
      <c r="BJ27" s="86">
        <f>IF('Medical equipment-NSP'!AZ35="Да", 1, 0)</f>
        <v>0</v>
      </c>
      <c r="BK27" s="86">
        <f>IF('Medical equipment-NSP'!BA35="Да", 1, 0)</f>
        <v>0</v>
      </c>
      <c r="BL27" s="86">
        <f>IF('Medical equipment-NSP'!BB35="Да", 1, 0)</f>
        <v>0</v>
      </c>
      <c r="BM27" s="86">
        <f t="shared" si="7"/>
        <v>0</v>
      </c>
    </row>
    <row r="28" spans="1:65" x14ac:dyDescent="0.25">
      <c r="A28" s="93" t="str">
        <f>'Service providers'!A38</f>
        <v>Указать название точки 4</v>
      </c>
      <c r="B28" s="86">
        <f>IF('Medical equipment-NSP'!F36="Да", 'Service providers'!G38, 1)</f>
        <v>1</v>
      </c>
      <c r="C28" s="86" t="str">
        <f>IFERROR(('Medical equipment-NSP'!G36*B28)/I28, "0")</f>
        <v>0</v>
      </c>
      <c r="D28" s="86">
        <f>IF('Medical equipment-NSP'!F36="Да", 'Service providers'!H38, 1)</f>
        <v>1</v>
      </c>
      <c r="E28" s="86" t="str">
        <f>IFERROR(('Medical equipment-NSP'!H36*D28)/I28, "0")</f>
        <v>0</v>
      </c>
      <c r="F28" s="86">
        <f>IF('Medical equipment-NSP'!C36="Да", 1, 0)</f>
        <v>0</v>
      </c>
      <c r="G28" s="86">
        <f>IF('Medical equipment-NSP'!D36="Да", 1, 0)</f>
        <v>0</v>
      </c>
      <c r="H28" s="86">
        <f>IF('Medical equipment-NSP'!E36="Да", 1, 0)</f>
        <v>0</v>
      </c>
      <c r="I28" s="86">
        <f t="shared" si="0"/>
        <v>0</v>
      </c>
      <c r="J28" s="86">
        <f>IF('Medical equipment-NSP'!M36="Да", 'Service providers'!G38, 1)</f>
        <v>1</v>
      </c>
      <c r="K28" s="86" t="str">
        <f>IFERROR(('Medical equipment-NSP'!N36*J28)/Q28, "0")</f>
        <v>0</v>
      </c>
      <c r="L28" s="86">
        <f>IF('Medical equipment-NSP'!M36="Да", 'Service providers'!H38, 1)</f>
        <v>1</v>
      </c>
      <c r="M28" s="86" t="str">
        <f>IFERROR(('Medical equipment-NSP'!O36*L28)/Q28, "0")</f>
        <v>0</v>
      </c>
      <c r="N28" s="86">
        <f>IF('Medical equipment-NSP'!J36="Да", 1, 0)</f>
        <v>0</v>
      </c>
      <c r="O28" s="86">
        <f>IF('Medical equipment-NSP'!K36="Да", 1, 0)</f>
        <v>0</v>
      </c>
      <c r="P28" s="86">
        <f>IF('Medical equipment-NSP'!L36="Да", 1, 0)</f>
        <v>0</v>
      </c>
      <c r="Q28" s="86">
        <f t="shared" si="1"/>
        <v>0</v>
      </c>
      <c r="R28" s="86">
        <f>IF('Medical equipment-NSP'!T36="Да", 'Service providers'!G38, 1)</f>
        <v>1</v>
      </c>
      <c r="S28" s="86" t="str">
        <f>IFERROR(('Medical equipment-NSP'!U36*R28)/Y28, "0")</f>
        <v>0</v>
      </c>
      <c r="T28" s="86">
        <f>IF('Medical equipment-NSP'!T36="Да", 'Service providers'!H38, 1)</f>
        <v>1</v>
      </c>
      <c r="U28" s="86" t="str">
        <f>IFERROR(('Medical equipment-NSP'!V36*T28)/Y28, "0")</f>
        <v>0</v>
      </c>
      <c r="V28" s="86">
        <f>IF('Medical equipment-NSP'!Q36="Да", 1, 0)</f>
        <v>0</v>
      </c>
      <c r="W28" s="86">
        <f>IF('Medical equipment-NSP'!R36="Да", 1, 0)</f>
        <v>0</v>
      </c>
      <c r="X28" s="86">
        <f>IF('Medical equipment-NSP'!S36="Да", 1, 0)</f>
        <v>0</v>
      </c>
      <c r="Y28" s="86">
        <f t="shared" si="2"/>
        <v>0</v>
      </c>
      <c r="Z28" s="86">
        <f>IF('Medical equipment-NSP'!AA36="Да", 'Service providers'!G38, 1)</f>
        <v>1</v>
      </c>
      <c r="AA28" s="86" t="str">
        <f>IFERROR(('Medical equipment-NSP'!AB36*Z28)/AG28, "0")</f>
        <v>0</v>
      </c>
      <c r="AB28" s="86">
        <f>IF('Medical equipment-NSP'!AA36="Да", 'Service providers'!H38, 1)</f>
        <v>1</v>
      </c>
      <c r="AC28" s="86" t="str">
        <f>IFERROR(('Medical equipment-NSP'!AC36*AB28)/AG28, "0")</f>
        <v>0</v>
      </c>
      <c r="AD28" s="86">
        <f>IF('Medical equipment-NSP'!X36="Да", 1, 0)</f>
        <v>0</v>
      </c>
      <c r="AE28" s="86">
        <f>IF('Medical equipment-NSP'!Y36="Да", 1, 0)</f>
        <v>0</v>
      </c>
      <c r="AF28" s="86">
        <f>IF('Medical equipment-NSP'!Z36="Да", 1, 0)</f>
        <v>0</v>
      </c>
      <c r="AG28" s="86">
        <f t="shared" si="3"/>
        <v>0</v>
      </c>
      <c r="AH28" s="86">
        <f>IF('Medical equipment-NSP'!AH36="Да", 'Service providers'!G38, 1)</f>
        <v>1</v>
      </c>
      <c r="AI28" s="86" t="str">
        <f>IFERROR(('Medical equipment-NSP'!AI36*AH28)/AO28, "0")</f>
        <v>0</v>
      </c>
      <c r="AJ28" s="86">
        <f>IF('Medical equipment-NSP'!AH36="Да", 'Service providers'!H38, 1)</f>
        <v>1</v>
      </c>
      <c r="AK28" s="86" t="str">
        <f>IFERROR(('Medical equipment-NSP'!AJ36*AJ28)/AO28, "0")</f>
        <v>0</v>
      </c>
      <c r="AL28" s="86">
        <f>IF('Medical equipment-NSP'!AE36="Да", 1, 0)</f>
        <v>0</v>
      </c>
      <c r="AM28" s="86">
        <f>IF('Medical equipment-NSP'!AF36="Да", 1, 0)</f>
        <v>0</v>
      </c>
      <c r="AN28" s="86">
        <f>IF('Medical equipment-NSP'!AG36="Да", 1, 0)</f>
        <v>0</v>
      </c>
      <c r="AO28" s="86">
        <f t="shared" si="4"/>
        <v>0</v>
      </c>
      <c r="AP28" s="86">
        <f>IF('Medical equipment-NSP'!AO36="Да", 'Service providers'!G38, 1)</f>
        <v>1</v>
      </c>
      <c r="AQ28" s="86" t="str">
        <f>IFERROR(('Medical equipment-NSP'!AP36*AP28)/AW28, "0")</f>
        <v>0</v>
      </c>
      <c r="AR28" s="86">
        <f>IF('Medical equipment-NSP'!AO36="Да", 'Service providers'!H38, 1)</f>
        <v>1</v>
      </c>
      <c r="AS28" s="86" t="str">
        <f>IFERROR(('Medical equipment-NSP'!AQ36*AR28)/AW28, "0")</f>
        <v>0</v>
      </c>
      <c r="AT28" s="86">
        <f>IF('Medical equipment-NSP'!AL36="Да", 1, 0)</f>
        <v>0</v>
      </c>
      <c r="AU28" s="86">
        <f>IF('Medical equipment-NSP'!AM36="Да", 1, 0)</f>
        <v>0</v>
      </c>
      <c r="AV28" s="86">
        <f>IF('Medical equipment-NSP'!AN36="Да", 1, 0)</f>
        <v>0</v>
      </c>
      <c r="AW28" s="86">
        <f t="shared" si="5"/>
        <v>0</v>
      </c>
      <c r="AX28" s="86">
        <f>IF('Medical equipment-NSP'!AV36="Да", 'Service providers'!G38, 1)</f>
        <v>1</v>
      </c>
      <c r="AY28" s="86" t="str">
        <f>IFERROR(('Medical equipment-NSP'!AW36*AX28)/BE28, "0")</f>
        <v>0</v>
      </c>
      <c r="AZ28" s="86">
        <f>IF('Medical equipment-NSP'!AV36="Да", 'Service providers'!H38, 1)</f>
        <v>1</v>
      </c>
      <c r="BA28" s="86" t="str">
        <f>IFERROR(('Medical equipment-NSP'!AX36*AZ28)/BE28, "0")</f>
        <v>0</v>
      </c>
      <c r="BB28" s="86">
        <f>IF('Medical equipment-NSP'!AS36="Да", 1, 0)</f>
        <v>0</v>
      </c>
      <c r="BC28" s="86">
        <f>IF('Medical equipment-NSP'!AT36="Да", 1, 0)</f>
        <v>0</v>
      </c>
      <c r="BD28" s="86">
        <f>IF('Medical equipment-NSP'!AU36="Да", 1, 0)</f>
        <v>0</v>
      </c>
      <c r="BE28" s="86">
        <f t="shared" si="6"/>
        <v>0</v>
      </c>
      <c r="BF28" s="86">
        <f>IF('Medical equipment-NSP'!BC36="Да", 'Service providers'!G38, 1)</f>
        <v>1</v>
      </c>
      <c r="BG28" s="86" t="str">
        <f>IFERROR(('Medical equipment-NSP'!BD36*BF28)/BM28, "0")</f>
        <v>0</v>
      </c>
      <c r="BH28" s="86">
        <f>IF('Medical equipment-NSP'!BC36="Да", 'Service providers'!H38, 1)</f>
        <v>1</v>
      </c>
      <c r="BI28" s="86" t="str">
        <f>IFERROR(('Medical equipment-NSP'!BE36*BH28)/BM28, "0")</f>
        <v>0</v>
      </c>
      <c r="BJ28" s="86">
        <f>IF('Medical equipment-NSP'!AZ36="Да", 1, 0)</f>
        <v>0</v>
      </c>
      <c r="BK28" s="86">
        <f>IF('Medical equipment-NSP'!BA36="Да", 1, 0)</f>
        <v>0</v>
      </c>
      <c r="BL28" s="86">
        <f>IF('Medical equipment-NSP'!BB36="Да", 1, 0)</f>
        <v>0</v>
      </c>
      <c r="BM28" s="86">
        <f t="shared" si="7"/>
        <v>0</v>
      </c>
    </row>
    <row r="29" spans="1:65" x14ac:dyDescent="0.25">
      <c r="A29" s="93" t="str">
        <f>'Service providers'!A39</f>
        <v>Указать название точки 5</v>
      </c>
      <c r="B29" s="86">
        <f>IF('Medical equipment-NSP'!F37="Да", 'Service providers'!G39, 1)</f>
        <v>1</v>
      </c>
      <c r="C29" s="86" t="str">
        <f>IFERROR(('Medical equipment-NSP'!G37*B29)/I29, "0")</f>
        <v>0</v>
      </c>
      <c r="D29" s="86">
        <f>IF('Medical equipment-NSP'!F37="Да", 'Service providers'!H39, 1)</f>
        <v>1</v>
      </c>
      <c r="E29" s="86" t="str">
        <f>IFERROR(('Medical equipment-NSP'!H37*D29)/I29, "0")</f>
        <v>0</v>
      </c>
      <c r="F29" s="86">
        <f>IF('Medical equipment-NSP'!C37="Да", 1, 0)</f>
        <v>0</v>
      </c>
      <c r="G29" s="86">
        <f>IF('Medical equipment-NSP'!D37="Да", 1, 0)</f>
        <v>0</v>
      </c>
      <c r="H29" s="86">
        <f>IF('Medical equipment-NSP'!E37="Да", 1, 0)</f>
        <v>0</v>
      </c>
      <c r="I29" s="86">
        <f t="shared" si="0"/>
        <v>0</v>
      </c>
      <c r="J29" s="86">
        <f>IF('Medical equipment-NSP'!M37="Да", 'Service providers'!G39, 1)</f>
        <v>1</v>
      </c>
      <c r="K29" s="86" t="str">
        <f>IFERROR(('Medical equipment-NSP'!N37*J29)/Q29, "0")</f>
        <v>0</v>
      </c>
      <c r="L29" s="86">
        <f>IF('Medical equipment-NSP'!M37="Да", 'Service providers'!H39, 1)</f>
        <v>1</v>
      </c>
      <c r="M29" s="86" t="str">
        <f>IFERROR(('Medical equipment-NSP'!O37*L29)/Q29, "0")</f>
        <v>0</v>
      </c>
      <c r="N29" s="86">
        <f>IF('Medical equipment-NSP'!J37="Да", 1, 0)</f>
        <v>0</v>
      </c>
      <c r="O29" s="86">
        <f>IF('Medical equipment-NSP'!K37="Да", 1, 0)</f>
        <v>0</v>
      </c>
      <c r="P29" s="86">
        <f>IF('Medical equipment-NSP'!L37="Да", 1, 0)</f>
        <v>0</v>
      </c>
      <c r="Q29" s="86">
        <f t="shared" si="1"/>
        <v>0</v>
      </c>
      <c r="R29" s="86">
        <f>IF('Medical equipment-NSP'!T37="Да", 'Service providers'!G39, 1)</f>
        <v>1</v>
      </c>
      <c r="S29" s="86" t="str">
        <f>IFERROR(('Medical equipment-NSP'!U37*R29)/Y29, "0")</f>
        <v>0</v>
      </c>
      <c r="T29" s="86">
        <f>IF('Medical equipment-NSP'!T37="Да", 'Service providers'!H39, 1)</f>
        <v>1</v>
      </c>
      <c r="U29" s="86" t="str">
        <f>IFERROR(('Medical equipment-NSP'!V37*T29)/Y29, "0")</f>
        <v>0</v>
      </c>
      <c r="V29" s="86">
        <f>IF('Medical equipment-NSP'!Q37="Да", 1, 0)</f>
        <v>0</v>
      </c>
      <c r="W29" s="86">
        <f>IF('Medical equipment-NSP'!R37="Да", 1, 0)</f>
        <v>0</v>
      </c>
      <c r="X29" s="86">
        <f>IF('Medical equipment-NSP'!S37="Да", 1, 0)</f>
        <v>0</v>
      </c>
      <c r="Y29" s="86">
        <f t="shared" si="2"/>
        <v>0</v>
      </c>
      <c r="Z29" s="86">
        <f>IF('Medical equipment-NSP'!AA37="Да", 'Service providers'!G39, 1)</f>
        <v>1</v>
      </c>
      <c r="AA29" s="86" t="str">
        <f>IFERROR(('Medical equipment-NSP'!AB37*Z29)/AG29, "0")</f>
        <v>0</v>
      </c>
      <c r="AB29" s="86">
        <f>IF('Medical equipment-NSP'!AA37="Да", 'Service providers'!H39, 1)</f>
        <v>1</v>
      </c>
      <c r="AC29" s="86" t="str">
        <f>IFERROR(('Medical equipment-NSP'!AC37*AB29)/AG29, "0")</f>
        <v>0</v>
      </c>
      <c r="AD29" s="86">
        <f>IF('Medical equipment-NSP'!X37="Да", 1, 0)</f>
        <v>0</v>
      </c>
      <c r="AE29" s="86">
        <f>IF('Medical equipment-NSP'!Y37="Да", 1, 0)</f>
        <v>0</v>
      </c>
      <c r="AF29" s="86">
        <f>IF('Medical equipment-NSP'!Z37="Да", 1, 0)</f>
        <v>0</v>
      </c>
      <c r="AG29" s="86">
        <f t="shared" si="3"/>
        <v>0</v>
      </c>
      <c r="AH29" s="86">
        <f>IF('Medical equipment-NSP'!AH37="Да", 'Service providers'!G39, 1)</f>
        <v>1</v>
      </c>
      <c r="AI29" s="86" t="str">
        <f>IFERROR(('Medical equipment-NSP'!AI37*AH29)/AO29, "0")</f>
        <v>0</v>
      </c>
      <c r="AJ29" s="86">
        <f>IF('Medical equipment-NSP'!AH37="Да", 'Service providers'!H39, 1)</f>
        <v>1</v>
      </c>
      <c r="AK29" s="86" t="str">
        <f>IFERROR(('Medical equipment-NSP'!AJ37*AJ29)/AO29, "0")</f>
        <v>0</v>
      </c>
      <c r="AL29" s="86">
        <f>IF('Medical equipment-NSP'!AE37="Да", 1, 0)</f>
        <v>0</v>
      </c>
      <c r="AM29" s="86">
        <f>IF('Medical equipment-NSP'!AF37="Да", 1, 0)</f>
        <v>0</v>
      </c>
      <c r="AN29" s="86">
        <f>IF('Medical equipment-NSP'!AG37="Да", 1, 0)</f>
        <v>0</v>
      </c>
      <c r="AO29" s="86">
        <f t="shared" si="4"/>
        <v>0</v>
      </c>
      <c r="AP29" s="86">
        <f>IF('Medical equipment-NSP'!AO37="Да", 'Service providers'!G39, 1)</f>
        <v>1</v>
      </c>
      <c r="AQ29" s="86" t="str">
        <f>IFERROR(('Medical equipment-NSP'!AP37*AP29)/AW29, "0")</f>
        <v>0</v>
      </c>
      <c r="AR29" s="86">
        <f>IF('Medical equipment-NSP'!AO37="Да", 'Service providers'!H39, 1)</f>
        <v>1</v>
      </c>
      <c r="AS29" s="86" t="str">
        <f>IFERROR(('Medical equipment-NSP'!AQ37*AR29)/AW29, "0")</f>
        <v>0</v>
      </c>
      <c r="AT29" s="86">
        <f>IF('Medical equipment-NSP'!AL37="Да", 1, 0)</f>
        <v>0</v>
      </c>
      <c r="AU29" s="86">
        <f>IF('Medical equipment-NSP'!AM37="Да", 1, 0)</f>
        <v>0</v>
      </c>
      <c r="AV29" s="86">
        <f>IF('Medical equipment-NSP'!AN37="Да", 1, 0)</f>
        <v>0</v>
      </c>
      <c r="AW29" s="86">
        <f t="shared" si="5"/>
        <v>0</v>
      </c>
      <c r="AX29" s="86">
        <f>IF('Medical equipment-NSP'!AV37="Да", 'Service providers'!G39, 1)</f>
        <v>1</v>
      </c>
      <c r="AY29" s="86" t="str">
        <f>IFERROR(('Medical equipment-NSP'!AW37*AX29)/BE29, "0")</f>
        <v>0</v>
      </c>
      <c r="AZ29" s="86">
        <f>IF('Medical equipment-NSP'!AV37="Да", 'Service providers'!H39, 1)</f>
        <v>1</v>
      </c>
      <c r="BA29" s="86" t="str">
        <f>IFERROR(('Medical equipment-NSP'!AX37*AZ29)/BE29, "0")</f>
        <v>0</v>
      </c>
      <c r="BB29" s="86">
        <f>IF('Medical equipment-NSP'!AS37="Да", 1, 0)</f>
        <v>0</v>
      </c>
      <c r="BC29" s="86">
        <f>IF('Medical equipment-NSP'!AT37="Да", 1, 0)</f>
        <v>0</v>
      </c>
      <c r="BD29" s="86">
        <f>IF('Medical equipment-NSP'!AU37="Да", 1, 0)</f>
        <v>0</v>
      </c>
      <c r="BE29" s="86">
        <f t="shared" si="6"/>
        <v>0</v>
      </c>
      <c r="BF29" s="86">
        <f>IF('Medical equipment-NSP'!BC37="Да", 'Service providers'!G39, 1)</f>
        <v>1</v>
      </c>
      <c r="BG29" s="86" t="str">
        <f>IFERROR(('Medical equipment-NSP'!BD37*BF29)/BM29, "0")</f>
        <v>0</v>
      </c>
      <c r="BH29" s="86">
        <f>IF('Medical equipment-NSP'!BC37="Да", 'Service providers'!H39, 1)</f>
        <v>1</v>
      </c>
      <c r="BI29" s="86" t="str">
        <f>IFERROR(('Medical equipment-NSP'!BE37*BH29)/BM29, "0")</f>
        <v>0</v>
      </c>
      <c r="BJ29" s="86">
        <f>IF('Medical equipment-NSP'!AZ37="Да", 1, 0)</f>
        <v>0</v>
      </c>
      <c r="BK29" s="86">
        <f>IF('Medical equipment-NSP'!BA37="Да", 1, 0)</f>
        <v>0</v>
      </c>
      <c r="BL29" s="86">
        <f>IF('Medical equipment-NSP'!BB37="Да", 1, 0)</f>
        <v>0</v>
      </c>
      <c r="BM29" s="86">
        <f t="shared" si="7"/>
        <v>0</v>
      </c>
    </row>
    <row r="30" spans="1:65" x14ac:dyDescent="0.25">
      <c r="A30" s="93" t="str">
        <f>'Service providers'!A40</f>
        <v>Указать название точки 6</v>
      </c>
      <c r="B30" s="86">
        <f>IF('Medical equipment-NSP'!F38="Да", 'Service providers'!G40, 1)</f>
        <v>1</v>
      </c>
      <c r="C30" s="86" t="str">
        <f>IFERROR(('Medical equipment-NSP'!G38*B30)/I30, "0")</f>
        <v>0</v>
      </c>
      <c r="D30" s="86">
        <f>IF('Medical equipment-NSP'!F38="Да", 'Service providers'!H40, 1)</f>
        <v>1</v>
      </c>
      <c r="E30" s="86" t="str">
        <f>IFERROR(('Medical equipment-NSP'!H38*D30)/I30, "0")</f>
        <v>0</v>
      </c>
      <c r="F30" s="86">
        <f>IF('Medical equipment-NSP'!C38="Да", 1, 0)</f>
        <v>0</v>
      </c>
      <c r="G30" s="86">
        <f>IF('Medical equipment-NSP'!D38="Да", 1, 0)</f>
        <v>0</v>
      </c>
      <c r="H30" s="86">
        <f>IF('Medical equipment-NSP'!E38="Да", 1, 0)</f>
        <v>0</v>
      </c>
      <c r="I30" s="86">
        <f t="shared" si="0"/>
        <v>0</v>
      </c>
      <c r="J30" s="86">
        <f>IF('Medical equipment-NSP'!M38="Да", 'Service providers'!G40, 1)</f>
        <v>1</v>
      </c>
      <c r="K30" s="86" t="str">
        <f>IFERROR(('Medical equipment-NSP'!N38*J30)/Q30, "0")</f>
        <v>0</v>
      </c>
      <c r="L30" s="86">
        <f>IF('Medical equipment-NSP'!M38="Да", 'Service providers'!H40, 1)</f>
        <v>1</v>
      </c>
      <c r="M30" s="86" t="str">
        <f>IFERROR(('Medical equipment-NSP'!O38*L30)/Q30, "0")</f>
        <v>0</v>
      </c>
      <c r="N30" s="86">
        <f>IF('Medical equipment-NSP'!J38="Да", 1, 0)</f>
        <v>0</v>
      </c>
      <c r="O30" s="86">
        <f>IF('Medical equipment-NSP'!K38="Да", 1, 0)</f>
        <v>0</v>
      </c>
      <c r="P30" s="86">
        <f>IF('Medical equipment-NSP'!L38="Да", 1, 0)</f>
        <v>0</v>
      </c>
      <c r="Q30" s="86">
        <f t="shared" si="1"/>
        <v>0</v>
      </c>
      <c r="R30" s="86">
        <f>IF('Medical equipment-NSP'!T38="Да", 'Service providers'!G40, 1)</f>
        <v>1</v>
      </c>
      <c r="S30" s="86" t="str">
        <f>IFERROR(('Medical equipment-NSP'!U38*R30)/Y30, "0")</f>
        <v>0</v>
      </c>
      <c r="T30" s="86">
        <f>IF('Medical equipment-NSP'!T38="Да", 'Service providers'!H40, 1)</f>
        <v>1</v>
      </c>
      <c r="U30" s="86" t="str">
        <f>IFERROR(('Medical equipment-NSP'!V38*T30)/Y30, "0")</f>
        <v>0</v>
      </c>
      <c r="V30" s="86">
        <f>IF('Medical equipment-NSP'!Q38="Да", 1, 0)</f>
        <v>0</v>
      </c>
      <c r="W30" s="86">
        <f>IF('Medical equipment-NSP'!R38="Да", 1, 0)</f>
        <v>0</v>
      </c>
      <c r="X30" s="86">
        <f>IF('Medical equipment-NSP'!S38="Да", 1, 0)</f>
        <v>0</v>
      </c>
      <c r="Y30" s="86">
        <f t="shared" si="2"/>
        <v>0</v>
      </c>
      <c r="Z30" s="86">
        <f>IF('Medical equipment-NSP'!AA38="Да", 'Service providers'!G40, 1)</f>
        <v>1</v>
      </c>
      <c r="AA30" s="86" t="str">
        <f>IFERROR(('Medical equipment-NSP'!AB38*Z30)/AG30, "0")</f>
        <v>0</v>
      </c>
      <c r="AB30" s="86">
        <f>IF('Medical equipment-NSP'!AA38="Да", 'Service providers'!H40, 1)</f>
        <v>1</v>
      </c>
      <c r="AC30" s="86" t="str">
        <f>IFERROR(('Medical equipment-NSP'!AC38*AB30)/AG30, "0")</f>
        <v>0</v>
      </c>
      <c r="AD30" s="86">
        <f>IF('Medical equipment-NSP'!X38="Да", 1, 0)</f>
        <v>0</v>
      </c>
      <c r="AE30" s="86">
        <f>IF('Medical equipment-NSP'!Y38="Да", 1, 0)</f>
        <v>0</v>
      </c>
      <c r="AF30" s="86">
        <f>IF('Medical equipment-NSP'!Z38="Да", 1, 0)</f>
        <v>0</v>
      </c>
      <c r="AG30" s="86">
        <f t="shared" si="3"/>
        <v>0</v>
      </c>
      <c r="AH30" s="86">
        <f>IF('Medical equipment-NSP'!AH38="Да", 'Service providers'!G40, 1)</f>
        <v>1</v>
      </c>
      <c r="AI30" s="86" t="str">
        <f>IFERROR(('Medical equipment-NSP'!AI38*AH30)/AO30, "0")</f>
        <v>0</v>
      </c>
      <c r="AJ30" s="86">
        <f>IF('Medical equipment-NSP'!AH38="Да", 'Service providers'!H40, 1)</f>
        <v>1</v>
      </c>
      <c r="AK30" s="86" t="str">
        <f>IFERROR(('Medical equipment-NSP'!AJ38*AJ30)/AO30, "0")</f>
        <v>0</v>
      </c>
      <c r="AL30" s="86">
        <f>IF('Medical equipment-NSP'!AE38="Да", 1, 0)</f>
        <v>0</v>
      </c>
      <c r="AM30" s="86">
        <f>IF('Medical equipment-NSP'!AF38="Да", 1, 0)</f>
        <v>0</v>
      </c>
      <c r="AN30" s="86">
        <f>IF('Medical equipment-NSP'!AG38="Да", 1, 0)</f>
        <v>0</v>
      </c>
      <c r="AO30" s="86">
        <f t="shared" si="4"/>
        <v>0</v>
      </c>
      <c r="AP30" s="86">
        <f>IF('Medical equipment-NSP'!AO38="Да", 'Service providers'!G40, 1)</f>
        <v>1</v>
      </c>
      <c r="AQ30" s="86" t="str">
        <f>IFERROR(('Medical equipment-NSP'!AP38*AP30)/AW30, "0")</f>
        <v>0</v>
      </c>
      <c r="AR30" s="86">
        <f>IF('Medical equipment-NSP'!AO38="Да", 'Service providers'!H40, 1)</f>
        <v>1</v>
      </c>
      <c r="AS30" s="86" t="str">
        <f>IFERROR(('Medical equipment-NSP'!AQ38*AR30)/AW30, "0")</f>
        <v>0</v>
      </c>
      <c r="AT30" s="86">
        <f>IF('Medical equipment-NSP'!AL38="Да", 1, 0)</f>
        <v>0</v>
      </c>
      <c r="AU30" s="86">
        <f>IF('Medical equipment-NSP'!AM38="Да", 1, 0)</f>
        <v>0</v>
      </c>
      <c r="AV30" s="86">
        <f>IF('Medical equipment-NSP'!AN38="Да", 1, 0)</f>
        <v>0</v>
      </c>
      <c r="AW30" s="86">
        <f t="shared" si="5"/>
        <v>0</v>
      </c>
      <c r="AX30" s="86">
        <f>IF('Medical equipment-NSP'!AV38="Да", 'Service providers'!G40, 1)</f>
        <v>1</v>
      </c>
      <c r="AY30" s="86" t="str">
        <f>IFERROR(('Medical equipment-NSP'!AW38*AX30)/BE30, "0")</f>
        <v>0</v>
      </c>
      <c r="AZ30" s="86">
        <f>IF('Medical equipment-NSP'!AV38="Да", 'Service providers'!H40, 1)</f>
        <v>1</v>
      </c>
      <c r="BA30" s="86" t="str">
        <f>IFERROR(('Medical equipment-NSP'!AX38*AZ30)/BE30, "0")</f>
        <v>0</v>
      </c>
      <c r="BB30" s="86">
        <f>IF('Medical equipment-NSP'!AS38="Да", 1, 0)</f>
        <v>0</v>
      </c>
      <c r="BC30" s="86">
        <f>IF('Medical equipment-NSP'!AT38="Да", 1, 0)</f>
        <v>0</v>
      </c>
      <c r="BD30" s="86">
        <f>IF('Medical equipment-NSP'!AU38="Да", 1, 0)</f>
        <v>0</v>
      </c>
      <c r="BE30" s="86">
        <f t="shared" si="6"/>
        <v>0</v>
      </c>
      <c r="BF30" s="86">
        <f>IF('Medical equipment-NSP'!BC38="Да", 'Service providers'!G40, 1)</f>
        <v>1</v>
      </c>
      <c r="BG30" s="86" t="str">
        <f>IFERROR(('Medical equipment-NSP'!BD38*BF30)/BM30, "0")</f>
        <v>0</v>
      </c>
      <c r="BH30" s="86">
        <f>IF('Medical equipment-NSP'!BC38="Да", 'Service providers'!H40, 1)</f>
        <v>1</v>
      </c>
      <c r="BI30" s="86" t="str">
        <f>IFERROR(('Medical equipment-NSP'!BE38*BH30)/BM30, "0")</f>
        <v>0</v>
      </c>
      <c r="BJ30" s="86">
        <f>IF('Medical equipment-NSP'!AZ38="Да", 1, 0)</f>
        <v>0</v>
      </c>
      <c r="BK30" s="86">
        <f>IF('Medical equipment-NSP'!BA38="Да", 1, 0)</f>
        <v>0</v>
      </c>
      <c r="BL30" s="86">
        <f>IF('Medical equipment-NSP'!BB38="Да", 1, 0)</f>
        <v>0</v>
      </c>
      <c r="BM30" s="86">
        <f t="shared" si="7"/>
        <v>0</v>
      </c>
    </row>
    <row r="31" spans="1:65" x14ac:dyDescent="0.25">
      <c r="A31" s="93" t="str">
        <f>'Service providers'!A41</f>
        <v>Указать название точки 7</v>
      </c>
      <c r="B31" s="86">
        <f>IF('Medical equipment-NSP'!F39="Да", 'Service providers'!G41, 1)</f>
        <v>1</v>
      </c>
      <c r="C31" s="86" t="str">
        <f>IFERROR(('Medical equipment-NSP'!G39*B31)/I31, "0")</f>
        <v>0</v>
      </c>
      <c r="D31" s="86">
        <f>IF('Medical equipment-NSP'!F39="Да", 'Service providers'!H41, 1)</f>
        <v>1</v>
      </c>
      <c r="E31" s="86" t="str">
        <f>IFERROR(('Medical equipment-NSP'!H39*D31)/I31, "0")</f>
        <v>0</v>
      </c>
      <c r="F31" s="86">
        <f>IF('Medical equipment-NSP'!C39="Да", 1, 0)</f>
        <v>0</v>
      </c>
      <c r="G31" s="86">
        <f>IF('Medical equipment-NSP'!D39="Да", 1, 0)</f>
        <v>0</v>
      </c>
      <c r="H31" s="86">
        <f>IF('Medical equipment-NSP'!E39="Да", 1, 0)</f>
        <v>0</v>
      </c>
      <c r="I31" s="86">
        <f t="shared" si="0"/>
        <v>0</v>
      </c>
      <c r="J31" s="86">
        <f>IF('Medical equipment-NSP'!M39="Да", 'Service providers'!G41, 1)</f>
        <v>1</v>
      </c>
      <c r="K31" s="86" t="str">
        <f>IFERROR(('Medical equipment-NSP'!N39*J31)/Q31, "0")</f>
        <v>0</v>
      </c>
      <c r="L31" s="86">
        <f>IF('Medical equipment-NSP'!M39="Да", 'Service providers'!H41, 1)</f>
        <v>1</v>
      </c>
      <c r="M31" s="86" t="str">
        <f>IFERROR(('Medical equipment-NSP'!O39*L31)/Q31, "0")</f>
        <v>0</v>
      </c>
      <c r="N31" s="86">
        <f>IF('Medical equipment-NSP'!J39="Да", 1, 0)</f>
        <v>0</v>
      </c>
      <c r="O31" s="86">
        <f>IF('Medical equipment-NSP'!K39="Да", 1, 0)</f>
        <v>0</v>
      </c>
      <c r="P31" s="86">
        <f>IF('Medical equipment-NSP'!L39="Да", 1, 0)</f>
        <v>0</v>
      </c>
      <c r="Q31" s="86">
        <f t="shared" si="1"/>
        <v>0</v>
      </c>
      <c r="R31" s="86">
        <f>IF('Medical equipment-NSP'!T39="Да", 'Service providers'!G41, 1)</f>
        <v>1</v>
      </c>
      <c r="S31" s="86" t="str">
        <f>IFERROR(('Medical equipment-NSP'!U39*R31)/Y31, "0")</f>
        <v>0</v>
      </c>
      <c r="T31" s="86">
        <f>IF('Medical equipment-NSP'!T39="Да", 'Service providers'!H41, 1)</f>
        <v>1</v>
      </c>
      <c r="U31" s="86" t="str">
        <f>IFERROR(('Medical equipment-NSP'!V39*T31)/Y31, "0")</f>
        <v>0</v>
      </c>
      <c r="V31" s="86">
        <f>IF('Medical equipment-NSP'!Q39="Да", 1, 0)</f>
        <v>0</v>
      </c>
      <c r="W31" s="86">
        <f>IF('Medical equipment-NSP'!R39="Да", 1, 0)</f>
        <v>0</v>
      </c>
      <c r="X31" s="86">
        <f>IF('Medical equipment-NSP'!S39="Да", 1, 0)</f>
        <v>0</v>
      </c>
      <c r="Y31" s="86">
        <f t="shared" si="2"/>
        <v>0</v>
      </c>
      <c r="Z31" s="86">
        <f>IF('Medical equipment-NSP'!AA39="Да", 'Service providers'!G41, 1)</f>
        <v>1</v>
      </c>
      <c r="AA31" s="86" t="str">
        <f>IFERROR(('Medical equipment-NSP'!AB39*Z31)/AG31, "0")</f>
        <v>0</v>
      </c>
      <c r="AB31" s="86">
        <f>IF('Medical equipment-NSP'!AA39="Да", 'Service providers'!H41, 1)</f>
        <v>1</v>
      </c>
      <c r="AC31" s="86" t="str">
        <f>IFERROR(('Medical equipment-NSP'!AC39*AB31)/AG31, "0")</f>
        <v>0</v>
      </c>
      <c r="AD31" s="86">
        <f>IF('Medical equipment-NSP'!X39="Да", 1, 0)</f>
        <v>0</v>
      </c>
      <c r="AE31" s="86">
        <f>IF('Medical equipment-NSP'!Y39="Да", 1, 0)</f>
        <v>0</v>
      </c>
      <c r="AF31" s="86">
        <f>IF('Medical equipment-NSP'!Z39="Да", 1, 0)</f>
        <v>0</v>
      </c>
      <c r="AG31" s="86">
        <f t="shared" si="3"/>
        <v>0</v>
      </c>
      <c r="AH31" s="86">
        <f>IF('Medical equipment-NSP'!AH39="Да", 'Service providers'!G41, 1)</f>
        <v>1</v>
      </c>
      <c r="AI31" s="86" t="str">
        <f>IFERROR(('Medical equipment-NSP'!AI39*AH31)/AO31, "0")</f>
        <v>0</v>
      </c>
      <c r="AJ31" s="86">
        <f>IF('Medical equipment-NSP'!AH39="Да", 'Service providers'!H41, 1)</f>
        <v>1</v>
      </c>
      <c r="AK31" s="86" t="str">
        <f>IFERROR(('Medical equipment-NSP'!AJ39*AJ31)/AO31, "0")</f>
        <v>0</v>
      </c>
      <c r="AL31" s="86">
        <f>IF('Medical equipment-NSP'!AE39="Да", 1, 0)</f>
        <v>0</v>
      </c>
      <c r="AM31" s="86">
        <f>IF('Medical equipment-NSP'!AF39="Да", 1, 0)</f>
        <v>0</v>
      </c>
      <c r="AN31" s="86">
        <f>IF('Medical equipment-NSP'!AG39="Да", 1, 0)</f>
        <v>0</v>
      </c>
      <c r="AO31" s="86">
        <f t="shared" si="4"/>
        <v>0</v>
      </c>
      <c r="AP31" s="86">
        <f>IF('Medical equipment-NSP'!AO39="Да", 'Service providers'!G41, 1)</f>
        <v>1</v>
      </c>
      <c r="AQ31" s="86" t="str">
        <f>IFERROR(('Medical equipment-NSP'!AP39*AP31)/AW31, "0")</f>
        <v>0</v>
      </c>
      <c r="AR31" s="86">
        <f>IF('Medical equipment-NSP'!AO39="Да", 'Service providers'!H41, 1)</f>
        <v>1</v>
      </c>
      <c r="AS31" s="86" t="str">
        <f>IFERROR(('Medical equipment-NSP'!AQ39*AR31)/AW31, "0")</f>
        <v>0</v>
      </c>
      <c r="AT31" s="86">
        <f>IF('Medical equipment-NSP'!AL39="Да", 1, 0)</f>
        <v>0</v>
      </c>
      <c r="AU31" s="86">
        <f>IF('Medical equipment-NSP'!AM39="Да", 1, 0)</f>
        <v>0</v>
      </c>
      <c r="AV31" s="86">
        <f>IF('Medical equipment-NSP'!AN39="Да", 1, 0)</f>
        <v>0</v>
      </c>
      <c r="AW31" s="86">
        <f t="shared" si="5"/>
        <v>0</v>
      </c>
      <c r="AX31" s="86">
        <f>IF('Medical equipment-NSP'!AV39="Да", 'Service providers'!G41, 1)</f>
        <v>1</v>
      </c>
      <c r="AY31" s="86" t="str">
        <f>IFERROR(('Medical equipment-NSP'!AW39*AX31)/BE31, "0")</f>
        <v>0</v>
      </c>
      <c r="AZ31" s="86">
        <f>IF('Medical equipment-NSP'!AV39="Да", 'Service providers'!H41, 1)</f>
        <v>1</v>
      </c>
      <c r="BA31" s="86" t="str">
        <f>IFERROR(('Medical equipment-NSP'!AX39*AZ31)/BE31, "0")</f>
        <v>0</v>
      </c>
      <c r="BB31" s="86">
        <f>IF('Medical equipment-NSP'!AS39="Да", 1, 0)</f>
        <v>0</v>
      </c>
      <c r="BC31" s="86">
        <f>IF('Medical equipment-NSP'!AT39="Да", 1, 0)</f>
        <v>0</v>
      </c>
      <c r="BD31" s="86">
        <f>IF('Medical equipment-NSP'!AU39="Да", 1, 0)</f>
        <v>0</v>
      </c>
      <c r="BE31" s="86">
        <f t="shared" si="6"/>
        <v>0</v>
      </c>
      <c r="BF31" s="86">
        <f>IF('Medical equipment-NSP'!BC39="Да", 'Service providers'!G41, 1)</f>
        <v>1</v>
      </c>
      <c r="BG31" s="86" t="str">
        <f>IFERROR(('Medical equipment-NSP'!BD39*BF31)/BM31, "0")</f>
        <v>0</v>
      </c>
      <c r="BH31" s="86">
        <f>IF('Medical equipment-NSP'!BC39="Да", 'Service providers'!H41, 1)</f>
        <v>1</v>
      </c>
      <c r="BI31" s="86" t="str">
        <f>IFERROR(('Medical equipment-NSP'!BE39*BH31)/BM31, "0")</f>
        <v>0</v>
      </c>
      <c r="BJ31" s="86">
        <f>IF('Medical equipment-NSP'!AZ39="Да", 1, 0)</f>
        <v>0</v>
      </c>
      <c r="BK31" s="86">
        <f>IF('Medical equipment-NSP'!BA39="Да", 1, 0)</f>
        <v>0</v>
      </c>
      <c r="BL31" s="86">
        <f>IF('Medical equipment-NSP'!BB39="Да", 1, 0)</f>
        <v>0</v>
      </c>
      <c r="BM31" s="86">
        <f t="shared" si="7"/>
        <v>0</v>
      </c>
    </row>
    <row r="32" spans="1:65" x14ac:dyDescent="0.25">
      <c r="A32" s="93" t="str">
        <f>'Service providers'!A42</f>
        <v>Указать название точки 8</v>
      </c>
      <c r="B32" s="86">
        <f>IF('Medical equipment-NSP'!F40="Да", 'Service providers'!G42, 1)</f>
        <v>1</v>
      </c>
      <c r="C32" s="86" t="str">
        <f>IFERROR(('Medical equipment-NSP'!G40*B32)/I32, "0")</f>
        <v>0</v>
      </c>
      <c r="D32" s="86">
        <f>IF('Medical equipment-NSP'!F40="Да", 'Service providers'!H42, 1)</f>
        <v>1</v>
      </c>
      <c r="E32" s="86" t="str">
        <f>IFERROR(('Medical equipment-NSP'!H40*D32)/I32, "0")</f>
        <v>0</v>
      </c>
      <c r="F32" s="86">
        <f>IF('Medical equipment-NSP'!C40="Да", 1, 0)</f>
        <v>0</v>
      </c>
      <c r="G32" s="86">
        <f>IF('Medical equipment-NSP'!D40="Да", 1, 0)</f>
        <v>0</v>
      </c>
      <c r="H32" s="86">
        <f>IF('Medical equipment-NSP'!E40="Да", 1, 0)</f>
        <v>0</v>
      </c>
      <c r="I32" s="86">
        <f t="shared" si="0"/>
        <v>0</v>
      </c>
      <c r="J32" s="86">
        <f>IF('Medical equipment-NSP'!M40="Да", 'Service providers'!G42, 1)</f>
        <v>1</v>
      </c>
      <c r="K32" s="86" t="str">
        <f>IFERROR(('Medical equipment-NSP'!N40*J32)/Q32, "0")</f>
        <v>0</v>
      </c>
      <c r="L32" s="86">
        <f>IF('Medical equipment-NSP'!M40="Да", 'Service providers'!H42, 1)</f>
        <v>1</v>
      </c>
      <c r="M32" s="86" t="str">
        <f>IFERROR(('Medical equipment-NSP'!O40*L32)/Q32, "0")</f>
        <v>0</v>
      </c>
      <c r="N32" s="86">
        <f>IF('Medical equipment-NSP'!J40="Да", 1, 0)</f>
        <v>0</v>
      </c>
      <c r="O32" s="86">
        <f>IF('Medical equipment-NSP'!K40="Да", 1, 0)</f>
        <v>0</v>
      </c>
      <c r="P32" s="86">
        <f>IF('Medical equipment-NSP'!L40="Да", 1, 0)</f>
        <v>0</v>
      </c>
      <c r="Q32" s="86">
        <f t="shared" si="1"/>
        <v>0</v>
      </c>
      <c r="R32" s="86">
        <f>IF('Medical equipment-NSP'!T40="Да", 'Service providers'!G42, 1)</f>
        <v>1</v>
      </c>
      <c r="S32" s="86" t="str">
        <f>IFERROR(('Medical equipment-NSP'!U40*R32)/Y32, "0")</f>
        <v>0</v>
      </c>
      <c r="T32" s="86">
        <f>IF('Medical equipment-NSP'!T40="Да", 'Service providers'!H42, 1)</f>
        <v>1</v>
      </c>
      <c r="U32" s="86" t="str">
        <f>IFERROR(('Medical equipment-NSP'!V40*T32)/Y32, "0")</f>
        <v>0</v>
      </c>
      <c r="V32" s="86">
        <f>IF('Medical equipment-NSP'!Q40="Да", 1, 0)</f>
        <v>0</v>
      </c>
      <c r="W32" s="86">
        <f>IF('Medical equipment-NSP'!R40="Да", 1, 0)</f>
        <v>0</v>
      </c>
      <c r="X32" s="86">
        <f>IF('Medical equipment-NSP'!S40="Да", 1, 0)</f>
        <v>0</v>
      </c>
      <c r="Y32" s="86">
        <f t="shared" si="2"/>
        <v>0</v>
      </c>
      <c r="Z32" s="86">
        <f>IF('Medical equipment-NSP'!AA40="Да", 'Service providers'!G42, 1)</f>
        <v>1</v>
      </c>
      <c r="AA32" s="86" t="str">
        <f>IFERROR(('Medical equipment-NSP'!AB40*Z32)/AG32, "0")</f>
        <v>0</v>
      </c>
      <c r="AB32" s="86">
        <f>IF('Medical equipment-NSP'!AA40="Да", 'Service providers'!H42, 1)</f>
        <v>1</v>
      </c>
      <c r="AC32" s="86" t="str">
        <f>IFERROR(('Medical equipment-NSP'!AC40*AB32)/AG32, "0")</f>
        <v>0</v>
      </c>
      <c r="AD32" s="86">
        <f>IF('Medical equipment-NSP'!X40="Да", 1, 0)</f>
        <v>0</v>
      </c>
      <c r="AE32" s="86">
        <f>IF('Medical equipment-NSP'!Y40="Да", 1, 0)</f>
        <v>0</v>
      </c>
      <c r="AF32" s="86">
        <f>IF('Medical equipment-NSP'!Z40="Да", 1, 0)</f>
        <v>0</v>
      </c>
      <c r="AG32" s="86">
        <f t="shared" si="3"/>
        <v>0</v>
      </c>
      <c r="AH32" s="86">
        <f>IF('Medical equipment-NSP'!AH40="Да", 'Service providers'!G42, 1)</f>
        <v>1</v>
      </c>
      <c r="AI32" s="86" t="str">
        <f>IFERROR(('Medical equipment-NSP'!AI40*AH32)/AO32, "0")</f>
        <v>0</v>
      </c>
      <c r="AJ32" s="86">
        <f>IF('Medical equipment-NSP'!AH40="Да", 'Service providers'!H42, 1)</f>
        <v>1</v>
      </c>
      <c r="AK32" s="86" t="str">
        <f>IFERROR(('Medical equipment-NSP'!AJ40*AJ32)/AO32, "0")</f>
        <v>0</v>
      </c>
      <c r="AL32" s="86">
        <f>IF('Medical equipment-NSP'!AE40="Да", 1, 0)</f>
        <v>0</v>
      </c>
      <c r="AM32" s="86">
        <f>IF('Medical equipment-NSP'!AF40="Да", 1, 0)</f>
        <v>0</v>
      </c>
      <c r="AN32" s="86">
        <f>IF('Medical equipment-NSP'!AG40="Да", 1, 0)</f>
        <v>0</v>
      </c>
      <c r="AO32" s="86">
        <f t="shared" si="4"/>
        <v>0</v>
      </c>
      <c r="AP32" s="86">
        <f>IF('Medical equipment-NSP'!AO40="Да", 'Service providers'!G42, 1)</f>
        <v>1</v>
      </c>
      <c r="AQ32" s="86" t="str">
        <f>IFERROR(('Medical equipment-NSP'!AP40*AP32)/AW32, "0")</f>
        <v>0</v>
      </c>
      <c r="AR32" s="86">
        <f>IF('Medical equipment-NSP'!AO40="Да", 'Service providers'!H42, 1)</f>
        <v>1</v>
      </c>
      <c r="AS32" s="86" t="str">
        <f>IFERROR(('Medical equipment-NSP'!AQ40*AR32)/AW32, "0")</f>
        <v>0</v>
      </c>
      <c r="AT32" s="86">
        <f>IF('Medical equipment-NSP'!AL40="Да", 1, 0)</f>
        <v>0</v>
      </c>
      <c r="AU32" s="86">
        <f>IF('Medical equipment-NSP'!AM40="Да", 1, 0)</f>
        <v>0</v>
      </c>
      <c r="AV32" s="86">
        <f>IF('Medical equipment-NSP'!AN40="Да", 1, 0)</f>
        <v>0</v>
      </c>
      <c r="AW32" s="86">
        <f t="shared" si="5"/>
        <v>0</v>
      </c>
      <c r="AX32" s="86">
        <f>IF('Medical equipment-NSP'!AV40="Да", 'Service providers'!G42, 1)</f>
        <v>1</v>
      </c>
      <c r="AY32" s="86" t="str">
        <f>IFERROR(('Medical equipment-NSP'!AW40*AX32)/BE32, "0")</f>
        <v>0</v>
      </c>
      <c r="AZ32" s="86">
        <f>IF('Medical equipment-NSP'!AV40="Да", 'Service providers'!H42, 1)</f>
        <v>1</v>
      </c>
      <c r="BA32" s="86" t="str">
        <f>IFERROR(('Medical equipment-NSP'!AX40*AZ32)/BE32, "0")</f>
        <v>0</v>
      </c>
      <c r="BB32" s="86">
        <f>IF('Medical equipment-NSP'!AS40="Да", 1, 0)</f>
        <v>0</v>
      </c>
      <c r="BC32" s="86">
        <f>IF('Medical equipment-NSP'!AT40="Да", 1, 0)</f>
        <v>0</v>
      </c>
      <c r="BD32" s="86">
        <f>IF('Medical equipment-NSP'!AU40="Да", 1, 0)</f>
        <v>0</v>
      </c>
      <c r="BE32" s="86">
        <f t="shared" si="6"/>
        <v>0</v>
      </c>
      <c r="BF32" s="86">
        <f>IF('Medical equipment-NSP'!BC40="Да", 'Service providers'!G42, 1)</f>
        <v>1</v>
      </c>
      <c r="BG32" s="86" t="str">
        <f>IFERROR(('Medical equipment-NSP'!BD40*BF32)/BM32, "0")</f>
        <v>0</v>
      </c>
      <c r="BH32" s="86">
        <f>IF('Medical equipment-NSP'!BC40="Да", 'Service providers'!H42, 1)</f>
        <v>1</v>
      </c>
      <c r="BI32" s="86" t="str">
        <f>IFERROR(('Medical equipment-NSP'!BE40*BH32)/BM32, "0")</f>
        <v>0</v>
      </c>
      <c r="BJ32" s="86">
        <f>IF('Medical equipment-NSP'!AZ40="Да", 1, 0)</f>
        <v>0</v>
      </c>
      <c r="BK32" s="86">
        <f>IF('Medical equipment-NSP'!BA40="Да", 1, 0)</f>
        <v>0</v>
      </c>
      <c r="BL32" s="86">
        <f>IF('Medical equipment-NSP'!BB40="Да", 1, 0)</f>
        <v>0</v>
      </c>
      <c r="BM32" s="86">
        <f t="shared" si="7"/>
        <v>0</v>
      </c>
    </row>
    <row r="33" spans="1:65" x14ac:dyDescent="0.25">
      <c r="A33" s="93" t="str">
        <f>'Service providers'!A43</f>
        <v>Указать название точки 9</v>
      </c>
      <c r="B33" s="86">
        <f>IF('Medical equipment-NSP'!F41="Да", 'Service providers'!G43, 1)</f>
        <v>1</v>
      </c>
      <c r="C33" s="86" t="str">
        <f>IFERROR(('Medical equipment-NSP'!G41*B33)/I33, "0")</f>
        <v>0</v>
      </c>
      <c r="D33" s="86">
        <f>IF('Medical equipment-NSP'!F41="Да", 'Service providers'!H43, 1)</f>
        <v>1</v>
      </c>
      <c r="E33" s="86" t="str">
        <f>IFERROR(('Medical equipment-NSP'!H41*D33)/I33, "0")</f>
        <v>0</v>
      </c>
      <c r="F33" s="86">
        <f>IF('Medical equipment-NSP'!C41="Да", 1, 0)</f>
        <v>0</v>
      </c>
      <c r="G33" s="86">
        <f>IF('Medical equipment-NSP'!D41="Да", 1, 0)</f>
        <v>0</v>
      </c>
      <c r="H33" s="86">
        <f>IF('Medical equipment-NSP'!E41="Да", 1, 0)</f>
        <v>0</v>
      </c>
      <c r="I33" s="86">
        <f t="shared" si="0"/>
        <v>0</v>
      </c>
      <c r="J33" s="86">
        <f>IF('Medical equipment-NSP'!M41="Да", 'Service providers'!G43, 1)</f>
        <v>1</v>
      </c>
      <c r="K33" s="86" t="str">
        <f>IFERROR(('Medical equipment-NSP'!N41*J33)/Q33, "0")</f>
        <v>0</v>
      </c>
      <c r="L33" s="86">
        <f>IF('Medical equipment-NSP'!M41="Да", 'Service providers'!H43, 1)</f>
        <v>1</v>
      </c>
      <c r="M33" s="86" t="str">
        <f>IFERROR(('Medical equipment-NSP'!O41*L33)/Q33, "0")</f>
        <v>0</v>
      </c>
      <c r="N33" s="86">
        <f>IF('Medical equipment-NSP'!J41="Да", 1, 0)</f>
        <v>0</v>
      </c>
      <c r="O33" s="86">
        <f>IF('Medical equipment-NSP'!K41="Да", 1, 0)</f>
        <v>0</v>
      </c>
      <c r="P33" s="86">
        <f>IF('Medical equipment-NSP'!L41="Да", 1, 0)</f>
        <v>0</v>
      </c>
      <c r="Q33" s="86">
        <f t="shared" si="1"/>
        <v>0</v>
      </c>
      <c r="R33" s="86">
        <f>IF('Medical equipment-NSP'!T41="Да", 'Service providers'!G43, 1)</f>
        <v>1</v>
      </c>
      <c r="S33" s="86" t="str">
        <f>IFERROR(('Medical equipment-NSP'!U41*R33)/Y33, "0")</f>
        <v>0</v>
      </c>
      <c r="T33" s="86">
        <f>IF('Medical equipment-NSP'!T41="Да", 'Service providers'!H43, 1)</f>
        <v>1</v>
      </c>
      <c r="U33" s="86" t="str">
        <f>IFERROR(('Medical equipment-NSP'!V41*T33)/Y33, "0")</f>
        <v>0</v>
      </c>
      <c r="V33" s="86">
        <f>IF('Medical equipment-NSP'!Q41="Да", 1, 0)</f>
        <v>0</v>
      </c>
      <c r="W33" s="86">
        <f>IF('Medical equipment-NSP'!R41="Да", 1, 0)</f>
        <v>0</v>
      </c>
      <c r="X33" s="86">
        <f>IF('Medical equipment-NSP'!S41="Да", 1, 0)</f>
        <v>0</v>
      </c>
      <c r="Y33" s="86">
        <f t="shared" si="2"/>
        <v>0</v>
      </c>
      <c r="Z33" s="86">
        <f>IF('Medical equipment-NSP'!AA41="Да", 'Service providers'!G43, 1)</f>
        <v>1</v>
      </c>
      <c r="AA33" s="86" t="str">
        <f>IFERROR(('Medical equipment-NSP'!AB41*Z33)/AG33, "0")</f>
        <v>0</v>
      </c>
      <c r="AB33" s="86">
        <f>IF('Medical equipment-NSP'!AA41="Да", 'Service providers'!H43, 1)</f>
        <v>1</v>
      </c>
      <c r="AC33" s="86" t="str">
        <f>IFERROR(('Medical equipment-NSP'!AC41*AB33)/AG33, "0")</f>
        <v>0</v>
      </c>
      <c r="AD33" s="86">
        <f>IF('Medical equipment-NSP'!X41="Да", 1, 0)</f>
        <v>0</v>
      </c>
      <c r="AE33" s="86">
        <f>IF('Medical equipment-NSP'!Y41="Да", 1, 0)</f>
        <v>0</v>
      </c>
      <c r="AF33" s="86">
        <f>IF('Medical equipment-NSP'!Z41="Да", 1, 0)</f>
        <v>0</v>
      </c>
      <c r="AG33" s="86">
        <f t="shared" si="3"/>
        <v>0</v>
      </c>
      <c r="AH33" s="86">
        <f>IF('Medical equipment-NSP'!AH41="Да", 'Service providers'!G43, 1)</f>
        <v>1</v>
      </c>
      <c r="AI33" s="86" t="str">
        <f>IFERROR(('Medical equipment-NSP'!AI41*AH33)/AO33, "0")</f>
        <v>0</v>
      </c>
      <c r="AJ33" s="86">
        <f>IF('Medical equipment-NSP'!AH41="Да", 'Service providers'!H43, 1)</f>
        <v>1</v>
      </c>
      <c r="AK33" s="86" t="str">
        <f>IFERROR(('Medical equipment-NSP'!AJ41*AJ33)/AO33, "0")</f>
        <v>0</v>
      </c>
      <c r="AL33" s="86">
        <f>IF('Medical equipment-NSP'!AE41="Да", 1, 0)</f>
        <v>0</v>
      </c>
      <c r="AM33" s="86">
        <f>IF('Medical equipment-NSP'!AF41="Да", 1, 0)</f>
        <v>0</v>
      </c>
      <c r="AN33" s="86">
        <f>IF('Medical equipment-NSP'!AG41="Да", 1, 0)</f>
        <v>0</v>
      </c>
      <c r="AO33" s="86">
        <f t="shared" si="4"/>
        <v>0</v>
      </c>
      <c r="AP33" s="86">
        <f>IF('Medical equipment-NSP'!AO41="Да", 'Service providers'!G43, 1)</f>
        <v>1</v>
      </c>
      <c r="AQ33" s="86" t="str">
        <f>IFERROR(('Medical equipment-NSP'!AP41*AP33)/AW33, "0")</f>
        <v>0</v>
      </c>
      <c r="AR33" s="86">
        <f>IF('Medical equipment-NSP'!AO41="Да", 'Service providers'!H43, 1)</f>
        <v>1</v>
      </c>
      <c r="AS33" s="86" t="str">
        <f>IFERROR(('Medical equipment-NSP'!AQ41*AR33)/AW33, "0")</f>
        <v>0</v>
      </c>
      <c r="AT33" s="86">
        <f>IF('Medical equipment-NSP'!AL41="Да", 1, 0)</f>
        <v>0</v>
      </c>
      <c r="AU33" s="86">
        <f>IF('Medical equipment-NSP'!AM41="Да", 1, 0)</f>
        <v>0</v>
      </c>
      <c r="AV33" s="86">
        <f>IF('Medical equipment-NSP'!AN41="Да", 1, 0)</f>
        <v>0</v>
      </c>
      <c r="AW33" s="86">
        <f t="shared" si="5"/>
        <v>0</v>
      </c>
      <c r="AX33" s="86">
        <f>IF('Medical equipment-NSP'!AV41="Да", 'Service providers'!G43, 1)</f>
        <v>1</v>
      </c>
      <c r="AY33" s="86" t="str">
        <f>IFERROR(('Medical equipment-NSP'!AW41*AX33)/BE33, "0")</f>
        <v>0</v>
      </c>
      <c r="AZ33" s="86">
        <f>IF('Medical equipment-NSP'!AV41="Да", 'Service providers'!H43, 1)</f>
        <v>1</v>
      </c>
      <c r="BA33" s="86" t="str">
        <f>IFERROR(('Medical equipment-NSP'!AX41*AZ33)/BE33, "0")</f>
        <v>0</v>
      </c>
      <c r="BB33" s="86">
        <f>IF('Medical equipment-NSP'!AS41="Да", 1, 0)</f>
        <v>0</v>
      </c>
      <c r="BC33" s="86">
        <f>IF('Medical equipment-NSP'!AT41="Да", 1, 0)</f>
        <v>0</v>
      </c>
      <c r="BD33" s="86">
        <f>IF('Medical equipment-NSP'!AU41="Да", 1, 0)</f>
        <v>0</v>
      </c>
      <c r="BE33" s="86">
        <f t="shared" si="6"/>
        <v>0</v>
      </c>
      <c r="BF33" s="86">
        <f>IF('Medical equipment-NSP'!BC41="Да", 'Service providers'!G43, 1)</f>
        <v>1</v>
      </c>
      <c r="BG33" s="86" t="str">
        <f>IFERROR(('Medical equipment-NSP'!BD41*BF33)/BM33, "0")</f>
        <v>0</v>
      </c>
      <c r="BH33" s="86">
        <f>IF('Medical equipment-NSP'!BC41="Да", 'Service providers'!H43, 1)</f>
        <v>1</v>
      </c>
      <c r="BI33" s="86" t="str">
        <f>IFERROR(('Medical equipment-NSP'!BE41*BH33)/BM33, "0")</f>
        <v>0</v>
      </c>
      <c r="BJ33" s="86">
        <f>IF('Medical equipment-NSP'!AZ41="Да", 1, 0)</f>
        <v>0</v>
      </c>
      <c r="BK33" s="86">
        <f>IF('Medical equipment-NSP'!BA41="Да", 1, 0)</f>
        <v>0</v>
      </c>
      <c r="BL33" s="86">
        <f>IF('Medical equipment-NSP'!BB41="Да", 1, 0)</f>
        <v>0</v>
      </c>
      <c r="BM33" s="86">
        <f t="shared" si="7"/>
        <v>0</v>
      </c>
    </row>
    <row r="34" spans="1:65" x14ac:dyDescent="0.25">
      <c r="A34" s="93" t="str">
        <f>'Service providers'!A44</f>
        <v>Указать название точки 10</v>
      </c>
      <c r="B34" s="86">
        <f>IF('Medical equipment-NSP'!F42="Да", 'Service providers'!G44, 1)</f>
        <v>1</v>
      </c>
      <c r="C34" s="86" t="str">
        <f>IFERROR(('Medical equipment-NSP'!G42*B34)/I34, "0")</f>
        <v>0</v>
      </c>
      <c r="D34" s="86">
        <f>IF('Medical equipment-NSP'!F42="Да", 'Service providers'!H44, 1)</f>
        <v>1</v>
      </c>
      <c r="E34" s="86" t="str">
        <f>IFERROR(('Medical equipment-NSP'!H42*D34)/I34, "0")</f>
        <v>0</v>
      </c>
      <c r="F34" s="86">
        <f>IF('Medical equipment-NSP'!C42="Да", 1, 0)</f>
        <v>0</v>
      </c>
      <c r="G34" s="86">
        <f>IF('Medical equipment-NSP'!D42="Да", 1, 0)</f>
        <v>0</v>
      </c>
      <c r="H34" s="86">
        <f>IF('Medical equipment-NSP'!E42="Да", 1, 0)</f>
        <v>0</v>
      </c>
      <c r="I34" s="86">
        <f t="shared" si="0"/>
        <v>0</v>
      </c>
      <c r="J34" s="86">
        <f>IF('Medical equipment-NSP'!M42="Да", 'Service providers'!G44, 1)</f>
        <v>1</v>
      </c>
      <c r="K34" s="86" t="str">
        <f>IFERROR(('Medical equipment-NSP'!N42*J34)/Q34, "0")</f>
        <v>0</v>
      </c>
      <c r="L34" s="86">
        <f>IF('Medical equipment-NSP'!M42="Да", 'Service providers'!H44, 1)</f>
        <v>1</v>
      </c>
      <c r="M34" s="86" t="str">
        <f>IFERROR(('Medical equipment-NSP'!O42*L34)/Q34, "0")</f>
        <v>0</v>
      </c>
      <c r="N34" s="86">
        <f>IF('Medical equipment-NSP'!J42="Да", 1, 0)</f>
        <v>0</v>
      </c>
      <c r="O34" s="86">
        <f>IF('Medical equipment-NSP'!K42="Да", 1, 0)</f>
        <v>0</v>
      </c>
      <c r="P34" s="86">
        <f>IF('Medical equipment-NSP'!L42="Да", 1, 0)</f>
        <v>0</v>
      </c>
      <c r="Q34" s="86">
        <f t="shared" si="1"/>
        <v>0</v>
      </c>
      <c r="R34" s="86">
        <f>IF('Medical equipment-NSP'!T42="Да", 'Service providers'!G44, 1)</f>
        <v>1</v>
      </c>
      <c r="S34" s="86" t="str">
        <f>IFERROR(('Medical equipment-NSP'!U42*R34)/Y34, "0")</f>
        <v>0</v>
      </c>
      <c r="T34" s="86">
        <f>IF('Medical equipment-NSP'!T42="Да", 'Service providers'!H44, 1)</f>
        <v>1</v>
      </c>
      <c r="U34" s="86" t="str">
        <f>IFERROR(('Medical equipment-NSP'!V42*T34)/Y34, "0")</f>
        <v>0</v>
      </c>
      <c r="V34" s="86">
        <f>IF('Medical equipment-NSP'!Q42="Да", 1, 0)</f>
        <v>0</v>
      </c>
      <c r="W34" s="86">
        <f>IF('Medical equipment-NSP'!R42="Да", 1, 0)</f>
        <v>0</v>
      </c>
      <c r="X34" s="86">
        <f>IF('Medical equipment-NSP'!S42="Да", 1, 0)</f>
        <v>0</v>
      </c>
      <c r="Y34" s="86">
        <f t="shared" si="2"/>
        <v>0</v>
      </c>
      <c r="Z34" s="86">
        <f>IF('Medical equipment-NSP'!AA42="Да", 'Service providers'!G44, 1)</f>
        <v>1</v>
      </c>
      <c r="AA34" s="86" t="str">
        <f>IFERROR(('Medical equipment-NSP'!AB42*Z34)/AG34, "0")</f>
        <v>0</v>
      </c>
      <c r="AB34" s="86">
        <f>IF('Medical equipment-NSP'!AA42="Да", 'Service providers'!H44, 1)</f>
        <v>1</v>
      </c>
      <c r="AC34" s="86" t="str">
        <f>IFERROR(('Medical equipment-NSP'!AC42*AB34)/AG34, "0")</f>
        <v>0</v>
      </c>
      <c r="AD34" s="86">
        <f>IF('Medical equipment-NSP'!X42="Да", 1, 0)</f>
        <v>0</v>
      </c>
      <c r="AE34" s="86">
        <f>IF('Medical equipment-NSP'!Y42="Да", 1, 0)</f>
        <v>0</v>
      </c>
      <c r="AF34" s="86">
        <f>IF('Medical equipment-NSP'!Z42="Да", 1, 0)</f>
        <v>0</v>
      </c>
      <c r="AG34" s="86">
        <f t="shared" si="3"/>
        <v>0</v>
      </c>
      <c r="AH34" s="86">
        <f>IF('Medical equipment-NSP'!AH42="Да", 'Service providers'!G44, 1)</f>
        <v>1</v>
      </c>
      <c r="AI34" s="86" t="str">
        <f>IFERROR(('Medical equipment-NSP'!AI42*AH34)/AO34, "0")</f>
        <v>0</v>
      </c>
      <c r="AJ34" s="86">
        <f>IF('Medical equipment-NSP'!AH42="Да", 'Service providers'!H44, 1)</f>
        <v>1</v>
      </c>
      <c r="AK34" s="86" t="str">
        <f>IFERROR(('Medical equipment-NSP'!AJ42*AJ34)/AO34, "0")</f>
        <v>0</v>
      </c>
      <c r="AL34" s="86">
        <f>IF('Medical equipment-NSP'!AE42="Да", 1, 0)</f>
        <v>0</v>
      </c>
      <c r="AM34" s="86">
        <f>IF('Medical equipment-NSP'!AF42="Да", 1, 0)</f>
        <v>0</v>
      </c>
      <c r="AN34" s="86">
        <f>IF('Medical equipment-NSP'!AG42="Да", 1, 0)</f>
        <v>0</v>
      </c>
      <c r="AO34" s="86">
        <f t="shared" si="4"/>
        <v>0</v>
      </c>
      <c r="AP34" s="86">
        <f>IF('Medical equipment-NSP'!AO42="Да", 'Service providers'!G44, 1)</f>
        <v>1</v>
      </c>
      <c r="AQ34" s="86" t="str">
        <f>IFERROR(('Medical equipment-NSP'!AP42*AP34)/AW34, "0")</f>
        <v>0</v>
      </c>
      <c r="AR34" s="86">
        <f>IF('Medical equipment-NSP'!AO42="Да", 'Service providers'!H44, 1)</f>
        <v>1</v>
      </c>
      <c r="AS34" s="86" t="str">
        <f>IFERROR(('Medical equipment-NSP'!AQ42*AR34)/AW34, "0")</f>
        <v>0</v>
      </c>
      <c r="AT34" s="86">
        <f>IF('Medical equipment-NSP'!AL42="Да", 1, 0)</f>
        <v>0</v>
      </c>
      <c r="AU34" s="86">
        <f>IF('Medical equipment-NSP'!AM42="Да", 1, 0)</f>
        <v>0</v>
      </c>
      <c r="AV34" s="86">
        <f>IF('Medical equipment-NSP'!AN42="Да", 1, 0)</f>
        <v>0</v>
      </c>
      <c r="AW34" s="86">
        <f t="shared" si="5"/>
        <v>0</v>
      </c>
      <c r="AX34" s="86">
        <f>IF('Medical equipment-NSP'!AV42="Да", 'Service providers'!G44, 1)</f>
        <v>1</v>
      </c>
      <c r="AY34" s="86" t="str">
        <f>IFERROR(('Medical equipment-NSP'!AW42*AX34)/BE34, "0")</f>
        <v>0</v>
      </c>
      <c r="AZ34" s="86">
        <f>IF('Medical equipment-NSP'!AV42="Да", 'Service providers'!H44, 1)</f>
        <v>1</v>
      </c>
      <c r="BA34" s="86" t="str">
        <f>IFERROR(('Medical equipment-NSP'!AX42*AZ34)/BE34, "0")</f>
        <v>0</v>
      </c>
      <c r="BB34" s="86">
        <f>IF('Medical equipment-NSP'!AS42="Да", 1, 0)</f>
        <v>0</v>
      </c>
      <c r="BC34" s="86">
        <f>IF('Medical equipment-NSP'!AT42="Да", 1, 0)</f>
        <v>0</v>
      </c>
      <c r="BD34" s="86">
        <f>IF('Medical equipment-NSP'!AU42="Да", 1, 0)</f>
        <v>0</v>
      </c>
      <c r="BE34" s="86">
        <f t="shared" si="6"/>
        <v>0</v>
      </c>
      <c r="BF34" s="86">
        <f>IF('Medical equipment-NSP'!BC42="Да", 'Service providers'!G44, 1)</f>
        <v>1</v>
      </c>
      <c r="BG34" s="86" t="str">
        <f>IFERROR(('Medical equipment-NSP'!BD42*BF34)/BM34, "0")</f>
        <v>0</v>
      </c>
      <c r="BH34" s="86">
        <f>IF('Medical equipment-NSP'!BC42="Да", 'Service providers'!H44, 1)</f>
        <v>1</v>
      </c>
      <c r="BI34" s="86" t="str">
        <f>IFERROR(('Medical equipment-NSP'!BE42*BH34)/BM34, "0")</f>
        <v>0</v>
      </c>
      <c r="BJ34" s="86">
        <f>IF('Medical equipment-NSP'!AZ42="Да", 1, 0)</f>
        <v>0</v>
      </c>
      <c r="BK34" s="86">
        <f>IF('Medical equipment-NSP'!BA42="Да", 1, 0)</f>
        <v>0</v>
      </c>
      <c r="BL34" s="86">
        <f>IF('Medical equipment-NSP'!BB42="Да", 1, 0)</f>
        <v>0</v>
      </c>
      <c r="BM34" s="86">
        <f t="shared" si="7"/>
        <v>0</v>
      </c>
    </row>
    <row r="35" spans="1:65" x14ac:dyDescent="0.25">
      <c r="A35" s="93" t="str">
        <f>'Service providers'!A45</f>
        <v>Указать название точки 11</v>
      </c>
      <c r="B35" s="86">
        <f>IF('Medical equipment-NSP'!F43="Да", 'Service providers'!G45, 1)</f>
        <v>1</v>
      </c>
      <c r="C35" s="86" t="str">
        <f>IFERROR(('Medical equipment-NSP'!G43*B35)/I35, "0")</f>
        <v>0</v>
      </c>
      <c r="D35" s="86">
        <f>IF('Medical equipment-NSP'!F43="Да", 'Service providers'!H45, 1)</f>
        <v>1</v>
      </c>
      <c r="E35" s="86" t="str">
        <f>IFERROR(('Medical equipment-NSP'!H43*D35)/I35, "0")</f>
        <v>0</v>
      </c>
      <c r="F35" s="86">
        <f>IF('Medical equipment-NSP'!C43="Да", 1, 0)</f>
        <v>0</v>
      </c>
      <c r="G35" s="86">
        <f>IF('Medical equipment-NSP'!D43="Да", 1, 0)</f>
        <v>0</v>
      </c>
      <c r="H35" s="86">
        <f>IF('Medical equipment-NSP'!E43="Да", 1, 0)</f>
        <v>0</v>
      </c>
      <c r="I35" s="86">
        <f t="shared" si="0"/>
        <v>0</v>
      </c>
      <c r="J35" s="86">
        <f>IF('Medical equipment-NSP'!M43="Да", 'Service providers'!G45, 1)</f>
        <v>1</v>
      </c>
      <c r="K35" s="86" t="str">
        <f>IFERROR(('Medical equipment-NSP'!N43*J35)/Q35, "0")</f>
        <v>0</v>
      </c>
      <c r="L35" s="86">
        <f>IF('Medical equipment-NSP'!M43="Да", 'Service providers'!H45, 1)</f>
        <v>1</v>
      </c>
      <c r="M35" s="86" t="str">
        <f>IFERROR(('Medical equipment-NSP'!O43*L35)/Q35, "0")</f>
        <v>0</v>
      </c>
      <c r="N35" s="86">
        <f>IF('Medical equipment-NSP'!J43="Да", 1, 0)</f>
        <v>0</v>
      </c>
      <c r="O35" s="86">
        <f>IF('Medical equipment-NSP'!K43="Да", 1, 0)</f>
        <v>0</v>
      </c>
      <c r="P35" s="86">
        <f>IF('Medical equipment-NSP'!L43="Да", 1, 0)</f>
        <v>0</v>
      </c>
      <c r="Q35" s="86">
        <f t="shared" si="1"/>
        <v>0</v>
      </c>
      <c r="R35" s="86">
        <f>IF('Medical equipment-NSP'!T43="Да", 'Service providers'!G45, 1)</f>
        <v>1</v>
      </c>
      <c r="S35" s="86" t="str">
        <f>IFERROR(('Medical equipment-NSP'!U43*R35)/Y35, "0")</f>
        <v>0</v>
      </c>
      <c r="T35" s="86">
        <f>IF('Medical equipment-NSP'!T43="Да", 'Service providers'!H45, 1)</f>
        <v>1</v>
      </c>
      <c r="U35" s="86" t="str">
        <f>IFERROR(('Medical equipment-NSP'!V43*T35)/Y35, "0")</f>
        <v>0</v>
      </c>
      <c r="V35" s="86">
        <f>IF('Medical equipment-NSP'!Q43="Да", 1, 0)</f>
        <v>0</v>
      </c>
      <c r="W35" s="86">
        <f>IF('Medical equipment-NSP'!R43="Да", 1, 0)</f>
        <v>0</v>
      </c>
      <c r="X35" s="86">
        <f>IF('Medical equipment-NSP'!S43="Да", 1, 0)</f>
        <v>0</v>
      </c>
      <c r="Y35" s="86">
        <f t="shared" si="2"/>
        <v>0</v>
      </c>
      <c r="Z35" s="86">
        <f>IF('Medical equipment-NSP'!AA43="Да", 'Service providers'!G45, 1)</f>
        <v>1</v>
      </c>
      <c r="AA35" s="86" t="str">
        <f>IFERROR(('Medical equipment-NSP'!AB43*Z35)/AG35, "0")</f>
        <v>0</v>
      </c>
      <c r="AB35" s="86">
        <f>IF('Medical equipment-NSP'!AA43="Да", 'Service providers'!H45, 1)</f>
        <v>1</v>
      </c>
      <c r="AC35" s="86" t="str">
        <f>IFERROR(('Medical equipment-NSP'!AC43*AB35)/AG35, "0")</f>
        <v>0</v>
      </c>
      <c r="AD35" s="86">
        <f>IF('Medical equipment-NSP'!X43="Да", 1, 0)</f>
        <v>0</v>
      </c>
      <c r="AE35" s="86">
        <f>IF('Medical equipment-NSP'!Y43="Да", 1, 0)</f>
        <v>0</v>
      </c>
      <c r="AF35" s="86">
        <f>IF('Medical equipment-NSP'!Z43="Да", 1, 0)</f>
        <v>0</v>
      </c>
      <c r="AG35" s="86">
        <f t="shared" si="3"/>
        <v>0</v>
      </c>
      <c r="AH35" s="86">
        <f>IF('Medical equipment-NSP'!AH43="Да", 'Service providers'!G45, 1)</f>
        <v>1</v>
      </c>
      <c r="AI35" s="86" t="str">
        <f>IFERROR(('Medical equipment-NSP'!AI43*AH35)/AO35, "0")</f>
        <v>0</v>
      </c>
      <c r="AJ35" s="86">
        <f>IF('Medical equipment-NSP'!AH43="Да", 'Service providers'!H45, 1)</f>
        <v>1</v>
      </c>
      <c r="AK35" s="86" t="str">
        <f>IFERROR(('Medical equipment-NSP'!AJ43*AJ35)/AO35, "0")</f>
        <v>0</v>
      </c>
      <c r="AL35" s="86">
        <f>IF('Medical equipment-NSP'!AE43="Да", 1, 0)</f>
        <v>0</v>
      </c>
      <c r="AM35" s="86">
        <f>IF('Medical equipment-NSP'!AF43="Да", 1, 0)</f>
        <v>0</v>
      </c>
      <c r="AN35" s="86">
        <f>IF('Medical equipment-NSP'!AG43="Да", 1, 0)</f>
        <v>0</v>
      </c>
      <c r="AO35" s="86">
        <f t="shared" si="4"/>
        <v>0</v>
      </c>
      <c r="AP35" s="86">
        <f>IF('Medical equipment-NSP'!AO43="Да", 'Service providers'!G45, 1)</f>
        <v>1</v>
      </c>
      <c r="AQ35" s="86" t="str">
        <f>IFERROR(('Medical equipment-NSP'!AP43*AP35)/AW35, "0")</f>
        <v>0</v>
      </c>
      <c r="AR35" s="86">
        <f>IF('Medical equipment-NSP'!AO43="Да", 'Service providers'!H45, 1)</f>
        <v>1</v>
      </c>
      <c r="AS35" s="86" t="str">
        <f>IFERROR(('Medical equipment-NSP'!AQ43*AR35)/AW35, "0")</f>
        <v>0</v>
      </c>
      <c r="AT35" s="86">
        <f>IF('Medical equipment-NSP'!AL43="Да", 1, 0)</f>
        <v>0</v>
      </c>
      <c r="AU35" s="86">
        <f>IF('Medical equipment-NSP'!AM43="Да", 1, 0)</f>
        <v>0</v>
      </c>
      <c r="AV35" s="86">
        <f>IF('Medical equipment-NSP'!AN43="Да", 1, 0)</f>
        <v>0</v>
      </c>
      <c r="AW35" s="86">
        <f t="shared" si="5"/>
        <v>0</v>
      </c>
      <c r="AX35" s="86">
        <f>IF('Medical equipment-NSP'!AV43="Да", 'Service providers'!G45, 1)</f>
        <v>1</v>
      </c>
      <c r="AY35" s="86" t="str">
        <f>IFERROR(('Medical equipment-NSP'!AW43*AX35)/BE35, "0")</f>
        <v>0</v>
      </c>
      <c r="AZ35" s="86">
        <f>IF('Medical equipment-NSP'!AV43="Да", 'Service providers'!H45, 1)</f>
        <v>1</v>
      </c>
      <c r="BA35" s="86" t="str">
        <f>IFERROR(('Medical equipment-NSP'!AX43*AZ35)/BE35, "0")</f>
        <v>0</v>
      </c>
      <c r="BB35" s="86">
        <f>IF('Medical equipment-NSP'!AS43="Да", 1, 0)</f>
        <v>0</v>
      </c>
      <c r="BC35" s="86">
        <f>IF('Medical equipment-NSP'!AT43="Да", 1, 0)</f>
        <v>0</v>
      </c>
      <c r="BD35" s="86">
        <f>IF('Medical equipment-NSP'!AU43="Да", 1, 0)</f>
        <v>0</v>
      </c>
      <c r="BE35" s="86">
        <f t="shared" si="6"/>
        <v>0</v>
      </c>
      <c r="BF35" s="86">
        <f>IF('Medical equipment-NSP'!BC43="Да", 'Service providers'!G45, 1)</f>
        <v>1</v>
      </c>
      <c r="BG35" s="86" t="str">
        <f>IFERROR(('Medical equipment-NSP'!BD43*BF35)/BM35, "0")</f>
        <v>0</v>
      </c>
      <c r="BH35" s="86">
        <f>IF('Medical equipment-NSP'!BC43="Да", 'Service providers'!H45, 1)</f>
        <v>1</v>
      </c>
      <c r="BI35" s="86" t="str">
        <f>IFERROR(('Medical equipment-NSP'!BE43*BH35)/BM35, "0")</f>
        <v>0</v>
      </c>
      <c r="BJ35" s="86">
        <f>IF('Medical equipment-NSP'!AZ43="Да", 1, 0)</f>
        <v>0</v>
      </c>
      <c r="BK35" s="86">
        <f>IF('Medical equipment-NSP'!BA43="Да", 1, 0)</f>
        <v>0</v>
      </c>
      <c r="BL35" s="86">
        <f>IF('Medical equipment-NSP'!BB43="Да", 1, 0)</f>
        <v>0</v>
      </c>
      <c r="BM35" s="86">
        <f t="shared" si="7"/>
        <v>0</v>
      </c>
    </row>
    <row r="36" spans="1:65" x14ac:dyDescent="0.25">
      <c r="A36" s="93" t="str">
        <f>'Service providers'!A46</f>
        <v>Указать название точки 12</v>
      </c>
      <c r="B36" s="86">
        <f>IF('Medical equipment-NSP'!F44="Да", 'Service providers'!G46, 1)</f>
        <v>1</v>
      </c>
      <c r="C36" s="86" t="str">
        <f>IFERROR(('Medical equipment-NSP'!G44*B36)/I36, "0")</f>
        <v>0</v>
      </c>
      <c r="D36" s="86">
        <f>IF('Medical equipment-NSP'!F44="Да", 'Service providers'!H46, 1)</f>
        <v>1</v>
      </c>
      <c r="E36" s="86" t="str">
        <f>IFERROR(('Medical equipment-NSP'!H44*D36)/I36, "0")</f>
        <v>0</v>
      </c>
      <c r="F36" s="86">
        <f>IF('Medical equipment-NSP'!C44="Да", 1, 0)</f>
        <v>0</v>
      </c>
      <c r="G36" s="86">
        <f>IF('Medical equipment-NSP'!D44="Да", 1, 0)</f>
        <v>0</v>
      </c>
      <c r="H36" s="86">
        <f>IF('Medical equipment-NSP'!E44="Да", 1, 0)</f>
        <v>0</v>
      </c>
      <c r="I36" s="86">
        <f t="shared" si="0"/>
        <v>0</v>
      </c>
      <c r="J36" s="86">
        <f>IF('Medical equipment-NSP'!M44="Да", 'Service providers'!G46, 1)</f>
        <v>1</v>
      </c>
      <c r="K36" s="86" t="str">
        <f>IFERROR(('Medical equipment-NSP'!N44*J36)/Q36, "0")</f>
        <v>0</v>
      </c>
      <c r="L36" s="86">
        <f>IF('Medical equipment-NSP'!M44="Да", 'Service providers'!H46, 1)</f>
        <v>1</v>
      </c>
      <c r="M36" s="86" t="str">
        <f>IFERROR(('Medical equipment-NSP'!O44*L36)/Q36, "0")</f>
        <v>0</v>
      </c>
      <c r="N36" s="86">
        <f>IF('Medical equipment-NSP'!J44="Да", 1, 0)</f>
        <v>0</v>
      </c>
      <c r="O36" s="86">
        <f>IF('Medical equipment-NSP'!K44="Да", 1, 0)</f>
        <v>0</v>
      </c>
      <c r="P36" s="86">
        <f>IF('Medical equipment-NSP'!L44="Да", 1, 0)</f>
        <v>0</v>
      </c>
      <c r="Q36" s="86">
        <f t="shared" si="1"/>
        <v>0</v>
      </c>
      <c r="R36" s="86">
        <f>IF('Medical equipment-NSP'!T44="Да", 'Service providers'!G46, 1)</f>
        <v>1</v>
      </c>
      <c r="S36" s="86" t="str">
        <f>IFERROR(('Medical equipment-NSP'!U44*R36)/Y36, "0")</f>
        <v>0</v>
      </c>
      <c r="T36" s="86">
        <f>IF('Medical equipment-NSP'!T44="Да", 'Service providers'!H46, 1)</f>
        <v>1</v>
      </c>
      <c r="U36" s="86" t="str">
        <f>IFERROR(('Medical equipment-NSP'!V44*T36)/Y36, "0")</f>
        <v>0</v>
      </c>
      <c r="V36" s="86">
        <f>IF('Medical equipment-NSP'!Q44="Да", 1, 0)</f>
        <v>0</v>
      </c>
      <c r="W36" s="86">
        <f>IF('Medical equipment-NSP'!R44="Да", 1, 0)</f>
        <v>0</v>
      </c>
      <c r="X36" s="86">
        <f>IF('Medical equipment-NSP'!S44="Да", 1, 0)</f>
        <v>0</v>
      </c>
      <c r="Y36" s="86">
        <f t="shared" si="2"/>
        <v>0</v>
      </c>
      <c r="Z36" s="86">
        <f>IF('Medical equipment-NSP'!AA44="Да", 'Service providers'!G46, 1)</f>
        <v>1</v>
      </c>
      <c r="AA36" s="86" t="str">
        <f>IFERROR(('Medical equipment-NSP'!AB44*Z36)/AG36, "0")</f>
        <v>0</v>
      </c>
      <c r="AB36" s="86">
        <f>IF('Medical equipment-NSP'!AA44="Да", 'Service providers'!H46, 1)</f>
        <v>1</v>
      </c>
      <c r="AC36" s="86" t="str">
        <f>IFERROR(('Medical equipment-NSP'!AC44*AB36)/AG36, "0")</f>
        <v>0</v>
      </c>
      <c r="AD36" s="86">
        <f>IF('Medical equipment-NSP'!X44="Да", 1, 0)</f>
        <v>0</v>
      </c>
      <c r="AE36" s="86">
        <f>IF('Medical equipment-NSP'!Y44="Да", 1, 0)</f>
        <v>0</v>
      </c>
      <c r="AF36" s="86">
        <f>IF('Medical equipment-NSP'!Z44="Да", 1, 0)</f>
        <v>0</v>
      </c>
      <c r="AG36" s="86">
        <f t="shared" si="3"/>
        <v>0</v>
      </c>
      <c r="AH36" s="86">
        <f>IF('Medical equipment-NSP'!AH44="Да", 'Service providers'!G46, 1)</f>
        <v>1</v>
      </c>
      <c r="AI36" s="86" t="str">
        <f>IFERROR(('Medical equipment-NSP'!AI44*AH36)/AO36, "0")</f>
        <v>0</v>
      </c>
      <c r="AJ36" s="86">
        <f>IF('Medical equipment-NSP'!AH44="Да", 'Service providers'!H46, 1)</f>
        <v>1</v>
      </c>
      <c r="AK36" s="86" t="str">
        <f>IFERROR(('Medical equipment-NSP'!AJ44*AJ36)/AO36, "0")</f>
        <v>0</v>
      </c>
      <c r="AL36" s="86">
        <f>IF('Medical equipment-NSP'!AE44="Да", 1, 0)</f>
        <v>0</v>
      </c>
      <c r="AM36" s="86">
        <f>IF('Medical equipment-NSP'!AF44="Да", 1, 0)</f>
        <v>0</v>
      </c>
      <c r="AN36" s="86">
        <f>IF('Medical equipment-NSP'!AG44="Да", 1, 0)</f>
        <v>0</v>
      </c>
      <c r="AO36" s="86">
        <f t="shared" si="4"/>
        <v>0</v>
      </c>
      <c r="AP36" s="86">
        <f>IF('Medical equipment-NSP'!AO44="Да", 'Service providers'!G46, 1)</f>
        <v>1</v>
      </c>
      <c r="AQ36" s="86" t="str">
        <f>IFERROR(('Medical equipment-NSP'!AP44*AP36)/AW36, "0")</f>
        <v>0</v>
      </c>
      <c r="AR36" s="86">
        <f>IF('Medical equipment-NSP'!AO44="Да", 'Service providers'!H46, 1)</f>
        <v>1</v>
      </c>
      <c r="AS36" s="86" t="str">
        <f>IFERROR(('Medical equipment-NSP'!AQ44*AR36)/AW36, "0")</f>
        <v>0</v>
      </c>
      <c r="AT36" s="86">
        <f>IF('Medical equipment-NSP'!AL44="Да", 1, 0)</f>
        <v>0</v>
      </c>
      <c r="AU36" s="86">
        <f>IF('Medical equipment-NSP'!AM44="Да", 1, 0)</f>
        <v>0</v>
      </c>
      <c r="AV36" s="86">
        <f>IF('Medical equipment-NSP'!AN44="Да", 1, 0)</f>
        <v>0</v>
      </c>
      <c r="AW36" s="86">
        <f t="shared" si="5"/>
        <v>0</v>
      </c>
      <c r="AX36" s="86">
        <f>IF('Medical equipment-NSP'!AV44="Да", 'Service providers'!G46, 1)</f>
        <v>1</v>
      </c>
      <c r="AY36" s="86" t="str">
        <f>IFERROR(('Medical equipment-NSP'!AW44*AX36)/BE36, "0")</f>
        <v>0</v>
      </c>
      <c r="AZ36" s="86">
        <f>IF('Medical equipment-NSP'!AV44="Да", 'Service providers'!H46, 1)</f>
        <v>1</v>
      </c>
      <c r="BA36" s="86" t="str">
        <f>IFERROR(('Medical equipment-NSP'!AX44*AZ36)/BE36, "0")</f>
        <v>0</v>
      </c>
      <c r="BB36" s="86">
        <f>IF('Medical equipment-NSP'!AS44="Да", 1, 0)</f>
        <v>0</v>
      </c>
      <c r="BC36" s="86">
        <f>IF('Medical equipment-NSP'!AT44="Да", 1, 0)</f>
        <v>0</v>
      </c>
      <c r="BD36" s="86">
        <f>IF('Medical equipment-NSP'!AU44="Да", 1, 0)</f>
        <v>0</v>
      </c>
      <c r="BE36" s="86">
        <f t="shared" si="6"/>
        <v>0</v>
      </c>
      <c r="BF36" s="86">
        <f>IF('Medical equipment-NSP'!BC44="Да", 'Service providers'!G46, 1)</f>
        <v>1</v>
      </c>
      <c r="BG36" s="86" t="str">
        <f>IFERROR(('Medical equipment-NSP'!BD44*BF36)/BM36, "0")</f>
        <v>0</v>
      </c>
      <c r="BH36" s="86">
        <f>IF('Medical equipment-NSP'!BC44="Да", 'Service providers'!H46, 1)</f>
        <v>1</v>
      </c>
      <c r="BI36" s="86" t="str">
        <f>IFERROR(('Medical equipment-NSP'!BE44*BH36)/BM36, "0")</f>
        <v>0</v>
      </c>
      <c r="BJ36" s="86">
        <f>IF('Medical equipment-NSP'!AZ44="Да", 1, 0)</f>
        <v>0</v>
      </c>
      <c r="BK36" s="86">
        <f>IF('Medical equipment-NSP'!BA44="Да", 1, 0)</f>
        <v>0</v>
      </c>
      <c r="BL36" s="86">
        <f>IF('Medical equipment-NSP'!BB44="Да", 1, 0)</f>
        <v>0</v>
      </c>
      <c r="BM36" s="86">
        <f t="shared" si="7"/>
        <v>0</v>
      </c>
    </row>
    <row r="37" spans="1:65" x14ac:dyDescent="0.25">
      <c r="A37" s="93" t="str">
        <f>'Service providers'!A47</f>
        <v>Указать название точки 13</v>
      </c>
      <c r="B37" s="86">
        <f>IF('Medical equipment-NSP'!F45="Да", 'Service providers'!G47, 1)</f>
        <v>1</v>
      </c>
      <c r="C37" s="86" t="str">
        <f>IFERROR(('Medical equipment-NSP'!G45*B37)/I37, "0")</f>
        <v>0</v>
      </c>
      <c r="D37" s="86">
        <f>IF('Medical equipment-NSP'!F45="Да", 'Service providers'!H47, 1)</f>
        <v>1</v>
      </c>
      <c r="E37" s="86" t="str">
        <f>IFERROR(('Medical equipment-NSP'!H45*D37)/I37, "0")</f>
        <v>0</v>
      </c>
      <c r="F37" s="86">
        <f>IF('Medical equipment-NSP'!C45="Да", 1, 0)</f>
        <v>0</v>
      </c>
      <c r="G37" s="86">
        <f>IF('Medical equipment-NSP'!D45="Да", 1, 0)</f>
        <v>0</v>
      </c>
      <c r="H37" s="86">
        <f>IF('Medical equipment-NSP'!E45="Да", 1, 0)</f>
        <v>0</v>
      </c>
      <c r="I37" s="86">
        <f t="shared" si="0"/>
        <v>0</v>
      </c>
      <c r="J37" s="86">
        <f>IF('Medical equipment-NSP'!M45="Да", 'Service providers'!G47, 1)</f>
        <v>1</v>
      </c>
      <c r="K37" s="86" t="str">
        <f>IFERROR(('Medical equipment-NSP'!N45*J37)/Q37, "0")</f>
        <v>0</v>
      </c>
      <c r="L37" s="86">
        <f>IF('Medical equipment-NSP'!M45="Да", 'Service providers'!H47, 1)</f>
        <v>1</v>
      </c>
      <c r="M37" s="86" t="str">
        <f>IFERROR(('Medical equipment-NSP'!O45*L37)/Q37, "0")</f>
        <v>0</v>
      </c>
      <c r="N37" s="86">
        <f>IF('Medical equipment-NSP'!J45="Да", 1, 0)</f>
        <v>0</v>
      </c>
      <c r="O37" s="86">
        <f>IF('Medical equipment-NSP'!K45="Да", 1, 0)</f>
        <v>0</v>
      </c>
      <c r="P37" s="86">
        <f>IF('Medical equipment-NSP'!L45="Да", 1, 0)</f>
        <v>0</v>
      </c>
      <c r="Q37" s="86">
        <f t="shared" si="1"/>
        <v>0</v>
      </c>
      <c r="R37" s="86">
        <f>IF('Medical equipment-NSP'!T45="Да", 'Service providers'!G47, 1)</f>
        <v>1</v>
      </c>
      <c r="S37" s="86" t="str">
        <f>IFERROR(('Medical equipment-NSP'!U45*R37)/Y37, "0")</f>
        <v>0</v>
      </c>
      <c r="T37" s="86">
        <f>IF('Medical equipment-NSP'!T45="Да", 'Service providers'!H47, 1)</f>
        <v>1</v>
      </c>
      <c r="U37" s="86" t="str">
        <f>IFERROR(('Medical equipment-NSP'!V45*T37)/Y37, "0")</f>
        <v>0</v>
      </c>
      <c r="V37" s="86">
        <f>IF('Medical equipment-NSP'!Q45="Да", 1, 0)</f>
        <v>0</v>
      </c>
      <c r="W37" s="86">
        <f>IF('Medical equipment-NSP'!R45="Да", 1, 0)</f>
        <v>0</v>
      </c>
      <c r="X37" s="86">
        <f>IF('Medical equipment-NSP'!S45="Да", 1, 0)</f>
        <v>0</v>
      </c>
      <c r="Y37" s="86">
        <f t="shared" si="2"/>
        <v>0</v>
      </c>
      <c r="Z37" s="86">
        <f>IF('Medical equipment-NSP'!AA45="Да", 'Service providers'!G47, 1)</f>
        <v>1</v>
      </c>
      <c r="AA37" s="86" t="str">
        <f>IFERROR(('Medical equipment-NSP'!AB45*Z37)/AG37, "0")</f>
        <v>0</v>
      </c>
      <c r="AB37" s="86">
        <f>IF('Medical equipment-NSP'!AA45="Да", 'Service providers'!H47, 1)</f>
        <v>1</v>
      </c>
      <c r="AC37" s="86" t="str">
        <f>IFERROR(('Medical equipment-NSP'!AC45*AB37)/AG37, "0")</f>
        <v>0</v>
      </c>
      <c r="AD37" s="86">
        <f>IF('Medical equipment-NSP'!X45="Да", 1, 0)</f>
        <v>0</v>
      </c>
      <c r="AE37" s="86">
        <f>IF('Medical equipment-NSP'!Y45="Да", 1, 0)</f>
        <v>0</v>
      </c>
      <c r="AF37" s="86">
        <f>IF('Medical equipment-NSP'!Z45="Да", 1, 0)</f>
        <v>0</v>
      </c>
      <c r="AG37" s="86">
        <f t="shared" si="3"/>
        <v>0</v>
      </c>
      <c r="AH37" s="86">
        <f>IF('Medical equipment-NSP'!AH45="Да", 'Service providers'!G47, 1)</f>
        <v>1</v>
      </c>
      <c r="AI37" s="86" t="str">
        <f>IFERROR(('Medical equipment-NSP'!AI45*AH37)/AO37, "0")</f>
        <v>0</v>
      </c>
      <c r="AJ37" s="86">
        <f>IF('Medical equipment-NSP'!AH45="Да", 'Service providers'!H47, 1)</f>
        <v>1</v>
      </c>
      <c r="AK37" s="86" t="str">
        <f>IFERROR(('Medical equipment-NSP'!AJ45*AJ37)/AO37, "0")</f>
        <v>0</v>
      </c>
      <c r="AL37" s="86">
        <f>IF('Medical equipment-NSP'!AE45="Да", 1, 0)</f>
        <v>0</v>
      </c>
      <c r="AM37" s="86">
        <f>IF('Medical equipment-NSP'!AF45="Да", 1, 0)</f>
        <v>0</v>
      </c>
      <c r="AN37" s="86">
        <f>IF('Medical equipment-NSP'!AG45="Да", 1, 0)</f>
        <v>0</v>
      </c>
      <c r="AO37" s="86">
        <f t="shared" si="4"/>
        <v>0</v>
      </c>
      <c r="AP37" s="86">
        <f>IF('Medical equipment-NSP'!AO45="Да", 'Service providers'!G47, 1)</f>
        <v>1</v>
      </c>
      <c r="AQ37" s="86" t="str">
        <f>IFERROR(('Medical equipment-NSP'!AP45*AP37)/AW37, "0")</f>
        <v>0</v>
      </c>
      <c r="AR37" s="86">
        <f>IF('Medical equipment-NSP'!AO45="Да", 'Service providers'!H47, 1)</f>
        <v>1</v>
      </c>
      <c r="AS37" s="86" t="str">
        <f>IFERROR(('Medical equipment-NSP'!AQ45*AR37)/AW37, "0")</f>
        <v>0</v>
      </c>
      <c r="AT37" s="86">
        <f>IF('Medical equipment-NSP'!AL45="Да", 1, 0)</f>
        <v>0</v>
      </c>
      <c r="AU37" s="86">
        <f>IF('Medical equipment-NSP'!AM45="Да", 1, 0)</f>
        <v>0</v>
      </c>
      <c r="AV37" s="86">
        <f>IF('Medical equipment-NSP'!AN45="Да", 1, 0)</f>
        <v>0</v>
      </c>
      <c r="AW37" s="86">
        <f t="shared" si="5"/>
        <v>0</v>
      </c>
      <c r="AX37" s="86">
        <f>IF('Medical equipment-NSP'!AV45="Да", 'Service providers'!G47, 1)</f>
        <v>1</v>
      </c>
      <c r="AY37" s="86" t="str">
        <f>IFERROR(('Medical equipment-NSP'!AW45*AX37)/BE37, "0")</f>
        <v>0</v>
      </c>
      <c r="AZ37" s="86">
        <f>IF('Medical equipment-NSP'!AV45="Да", 'Service providers'!H47, 1)</f>
        <v>1</v>
      </c>
      <c r="BA37" s="86" t="str">
        <f>IFERROR(('Medical equipment-NSP'!AX45*AZ37)/BE37, "0")</f>
        <v>0</v>
      </c>
      <c r="BB37" s="86">
        <f>IF('Medical equipment-NSP'!AS45="Да", 1, 0)</f>
        <v>0</v>
      </c>
      <c r="BC37" s="86">
        <f>IF('Medical equipment-NSP'!AT45="Да", 1, 0)</f>
        <v>0</v>
      </c>
      <c r="BD37" s="86">
        <f>IF('Medical equipment-NSP'!AU45="Да", 1, 0)</f>
        <v>0</v>
      </c>
      <c r="BE37" s="86">
        <f t="shared" si="6"/>
        <v>0</v>
      </c>
      <c r="BF37" s="86">
        <f>IF('Medical equipment-NSP'!BC45="Да", 'Service providers'!G47, 1)</f>
        <v>1</v>
      </c>
      <c r="BG37" s="86" t="str">
        <f>IFERROR(('Medical equipment-NSP'!BD45*BF37)/BM37, "0")</f>
        <v>0</v>
      </c>
      <c r="BH37" s="86">
        <f>IF('Medical equipment-NSP'!BC45="Да", 'Service providers'!H47, 1)</f>
        <v>1</v>
      </c>
      <c r="BI37" s="86" t="str">
        <f>IFERROR(('Medical equipment-NSP'!BE45*BH37)/BM37, "0")</f>
        <v>0</v>
      </c>
      <c r="BJ37" s="86">
        <f>IF('Medical equipment-NSP'!AZ45="Да", 1, 0)</f>
        <v>0</v>
      </c>
      <c r="BK37" s="86">
        <f>IF('Medical equipment-NSP'!BA45="Да", 1, 0)</f>
        <v>0</v>
      </c>
      <c r="BL37" s="86">
        <f>IF('Medical equipment-NSP'!BB45="Да", 1, 0)</f>
        <v>0</v>
      </c>
      <c r="BM37" s="86">
        <f t="shared" si="7"/>
        <v>0</v>
      </c>
    </row>
    <row r="38" spans="1:65" x14ac:dyDescent="0.25">
      <c r="A38" s="93" t="str">
        <f>'Service providers'!A48</f>
        <v>Указать название точки 14</v>
      </c>
      <c r="B38" s="86">
        <f>IF('Medical equipment-NSP'!F46="Да", 'Service providers'!G48, 1)</f>
        <v>1</v>
      </c>
      <c r="C38" s="86" t="str">
        <f>IFERROR(('Medical equipment-NSP'!G46*B38)/I38, "0")</f>
        <v>0</v>
      </c>
      <c r="D38" s="86">
        <f>IF('Medical equipment-NSP'!F46="Да", 'Service providers'!H48, 1)</f>
        <v>1</v>
      </c>
      <c r="E38" s="86" t="str">
        <f>IFERROR(('Medical equipment-NSP'!H46*D38)/I38, "0")</f>
        <v>0</v>
      </c>
      <c r="F38" s="86">
        <f>IF('Medical equipment-NSP'!C46="Да", 1, 0)</f>
        <v>0</v>
      </c>
      <c r="G38" s="86">
        <f>IF('Medical equipment-NSP'!D46="Да", 1, 0)</f>
        <v>0</v>
      </c>
      <c r="H38" s="86">
        <f>IF('Medical equipment-NSP'!E46="Да", 1, 0)</f>
        <v>0</v>
      </c>
      <c r="I38" s="86">
        <f t="shared" si="0"/>
        <v>0</v>
      </c>
      <c r="J38" s="86">
        <f>IF('Medical equipment-NSP'!M46="Да", 'Service providers'!G48, 1)</f>
        <v>1</v>
      </c>
      <c r="K38" s="86" t="str">
        <f>IFERROR(('Medical equipment-NSP'!N46*J38)/Q38, "0")</f>
        <v>0</v>
      </c>
      <c r="L38" s="86">
        <f>IF('Medical equipment-NSP'!M46="Да", 'Service providers'!H48, 1)</f>
        <v>1</v>
      </c>
      <c r="M38" s="86" t="str">
        <f>IFERROR(('Medical equipment-NSP'!O46*L38)/Q38, "0")</f>
        <v>0</v>
      </c>
      <c r="N38" s="86">
        <f>IF('Medical equipment-NSP'!J46="Да", 1, 0)</f>
        <v>0</v>
      </c>
      <c r="O38" s="86">
        <f>IF('Medical equipment-NSP'!K46="Да", 1, 0)</f>
        <v>0</v>
      </c>
      <c r="P38" s="86">
        <f>IF('Medical equipment-NSP'!L46="Да", 1, 0)</f>
        <v>0</v>
      </c>
      <c r="Q38" s="86">
        <f t="shared" si="1"/>
        <v>0</v>
      </c>
      <c r="R38" s="86">
        <f>IF('Medical equipment-NSP'!T46="Да", 'Service providers'!G48, 1)</f>
        <v>1</v>
      </c>
      <c r="S38" s="86" t="str">
        <f>IFERROR(('Medical equipment-NSP'!U46*R38)/Y38, "0")</f>
        <v>0</v>
      </c>
      <c r="T38" s="86">
        <f>IF('Medical equipment-NSP'!T46="Да", 'Service providers'!H48, 1)</f>
        <v>1</v>
      </c>
      <c r="U38" s="86" t="str">
        <f>IFERROR(('Medical equipment-NSP'!V46*T38)/Y38, "0")</f>
        <v>0</v>
      </c>
      <c r="V38" s="86">
        <f>IF('Medical equipment-NSP'!Q46="Да", 1, 0)</f>
        <v>0</v>
      </c>
      <c r="W38" s="86">
        <f>IF('Medical equipment-NSP'!R46="Да", 1, 0)</f>
        <v>0</v>
      </c>
      <c r="X38" s="86">
        <f>IF('Medical equipment-NSP'!S46="Да", 1, 0)</f>
        <v>0</v>
      </c>
      <c r="Y38" s="86">
        <f t="shared" si="2"/>
        <v>0</v>
      </c>
      <c r="Z38" s="86">
        <f>IF('Medical equipment-NSP'!AA46="Да", 'Service providers'!G48, 1)</f>
        <v>1</v>
      </c>
      <c r="AA38" s="86" t="str">
        <f>IFERROR(('Medical equipment-NSP'!AB46*Z38)/AG38, "0")</f>
        <v>0</v>
      </c>
      <c r="AB38" s="86">
        <f>IF('Medical equipment-NSP'!AA46="Да", 'Service providers'!H48, 1)</f>
        <v>1</v>
      </c>
      <c r="AC38" s="86" t="str">
        <f>IFERROR(('Medical equipment-NSP'!AC46*AB38)/AG38, "0")</f>
        <v>0</v>
      </c>
      <c r="AD38" s="86">
        <f>IF('Medical equipment-NSP'!X46="Да", 1, 0)</f>
        <v>0</v>
      </c>
      <c r="AE38" s="86">
        <f>IF('Medical equipment-NSP'!Y46="Да", 1, 0)</f>
        <v>0</v>
      </c>
      <c r="AF38" s="86">
        <f>IF('Medical equipment-NSP'!Z46="Да", 1, 0)</f>
        <v>0</v>
      </c>
      <c r="AG38" s="86">
        <f t="shared" si="3"/>
        <v>0</v>
      </c>
      <c r="AH38" s="86">
        <f>IF('Medical equipment-NSP'!AH46="Да", 'Service providers'!G48, 1)</f>
        <v>1</v>
      </c>
      <c r="AI38" s="86" t="str">
        <f>IFERROR(('Medical equipment-NSP'!AI46*AH38)/AO38, "0")</f>
        <v>0</v>
      </c>
      <c r="AJ38" s="86">
        <f>IF('Medical equipment-NSP'!AH46="Да", 'Service providers'!H48, 1)</f>
        <v>1</v>
      </c>
      <c r="AK38" s="86" t="str">
        <f>IFERROR(('Medical equipment-NSP'!AJ46*AJ38)/AO38, "0")</f>
        <v>0</v>
      </c>
      <c r="AL38" s="86">
        <f>IF('Medical equipment-NSP'!AE46="Да", 1, 0)</f>
        <v>0</v>
      </c>
      <c r="AM38" s="86">
        <f>IF('Medical equipment-NSP'!AF46="Да", 1, 0)</f>
        <v>0</v>
      </c>
      <c r="AN38" s="86">
        <f>IF('Medical equipment-NSP'!AG46="Да", 1, 0)</f>
        <v>0</v>
      </c>
      <c r="AO38" s="86">
        <f t="shared" si="4"/>
        <v>0</v>
      </c>
      <c r="AP38" s="86">
        <f>IF('Medical equipment-NSP'!AO46="Да", 'Service providers'!G48, 1)</f>
        <v>1</v>
      </c>
      <c r="AQ38" s="86" t="str">
        <f>IFERROR(('Medical equipment-NSP'!AP46*AP38)/AW38, "0")</f>
        <v>0</v>
      </c>
      <c r="AR38" s="86">
        <f>IF('Medical equipment-NSP'!AO46="Да", 'Service providers'!H48, 1)</f>
        <v>1</v>
      </c>
      <c r="AS38" s="86" t="str">
        <f>IFERROR(('Medical equipment-NSP'!AQ46*AR38)/AW38, "0")</f>
        <v>0</v>
      </c>
      <c r="AT38" s="86">
        <f>IF('Medical equipment-NSP'!AL46="Да", 1, 0)</f>
        <v>0</v>
      </c>
      <c r="AU38" s="86">
        <f>IF('Medical equipment-NSP'!AM46="Да", 1, 0)</f>
        <v>0</v>
      </c>
      <c r="AV38" s="86">
        <f>IF('Medical equipment-NSP'!AN46="Да", 1, 0)</f>
        <v>0</v>
      </c>
      <c r="AW38" s="86">
        <f t="shared" si="5"/>
        <v>0</v>
      </c>
      <c r="AX38" s="86">
        <f>IF('Medical equipment-NSP'!AV46="Да", 'Service providers'!G48, 1)</f>
        <v>1</v>
      </c>
      <c r="AY38" s="86" t="str">
        <f>IFERROR(('Medical equipment-NSP'!AW46*AX38)/BE38, "0")</f>
        <v>0</v>
      </c>
      <c r="AZ38" s="86">
        <f>IF('Medical equipment-NSP'!AV46="Да", 'Service providers'!H48, 1)</f>
        <v>1</v>
      </c>
      <c r="BA38" s="86" t="str">
        <f>IFERROR(('Medical equipment-NSP'!AX46*AZ38)/BE38, "0")</f>
        <v>0</v>
      </c>
      <c r="BB38" s="86">
        <f>IF('Medical equipment-NSP'!AS46="Да", 1, 0)</f>
        <v>0</v>
      </c>
      <c r="BC38" s="86">
        <f>IF('Medical equipment-NSP'!AT46="Да", 1, 0)</f>
        <v>0</v>
      </c>
      <c r="BD38" s="86">
        <f>IF('Medical equipment-NSP'!AU46="Да", 1, 0)</f>
        <v>0</v>
      </c>
      <c r="BE38" s="86">
        <f t="shared" si="6"/>
        <v>0</v>
      </c>
      <c r="BF38" s="86">
        <f>IF('Medical equipment-NSP'!BC46="Да", 'Service providers'!G48, 1)</f>
        <v>1</v>
      </c>
      <c r="BG38" s="86" t="str">
        <f>IFERROR(('Medical equipment-NSP'!BD46*BF38)/BM38, "0")</f>
        <v>0</v>
      </c>
      <c r="BH38" s="86">
        <f>IF('Medical equipment-NSP'!BC46="Да", 'Service providers'!H48, 1)</f>
        <v>1</v>
      </c>
      <c r="BI38" s="86" t="str">
        <f>IFERROR(('Medical equipment-NSP'!BE46*BH38)/BM38, "0")</f>
        <v>0</v>
      </c>
      <c r="BJ38" s="86">
        <f>IF('Medical equipment-NSP'!AZ46="Да", 1, 0)</f>
        <v>0</v>
      </c>
      <c r="BK38" s="86">
        <f>IF('Medical equipment-NSP'!BA46="Да", 1, 0)</f>
        <v>0</v>
      </c>
      <c r="BL38" s="86">
        <f>IF('Medical equipment-NSP'!BB46="Да", 1, 0)</f>
        <v>0</v>
      </c>
      <c r="BM38" s="86">
        <f t="shared" si="7"/>
        <v>0</v>
      </c>
    </row>
    <row r="39" spans="1:65" x14ac:dyDescent="0.25">
      <c r="A39" s="93" t="str">
        <f>'Service providers'!A49</f>
        <v>Указать название точки 15</v>
      </c>
      <c r="B39" s="86">
        <f>IF('Medical equipment-NSP'!F47="Да", 'Service providers'!G49, 1)</f>
        <v>1</v>
      </c>
      <c r="C39" s="86" t="str">
        <f>IFERROR(('Medical equipment-NSP'!G47*B39)/I39, "0")</f>
        <v>0</v>
      </c>
      <c r="D39" s="86">
        <f>IF('Medical equipment-NSP'!F47="Да", 'Service providers'!H49, 1)</f>
        <v>1</v>
      </c>
      <c r="E39" s="86" t="str">
        <f>IFERROR(('Medical equipment-NSP'!H47*D39)/I39, "0")</f>
        <v>0</v>
      </c>
      <c r="F39" s="86">
        <f>IF('Medical equipment-NSP'!C47="Да", 1, 0)</f>
        <v>0</v>
      </c>
      <c r="G39" s="86">
        <f>IF('Medical equipment-NSP'!D47="Да", 1, 0)</f>
        <v>0</v>
      </c>
      <c r="H39" s="86">
        <f>IF('Medical equipment-NSP'!E47="Да", 1, 0)</f>
        <v>0</v>
      </c>
      <c r="I39" s="86">
        <f t="shared" si="0"/>
        <v>0</v>
      </c>
      <c r="J39" s="86">
        <f>IF('Medical equipment-NSP'!M47="Да", 'Service providers'!G49, 1)</f>
        <v>1</v>
      </c>
      <c r="K39" s="86" t="str">
        <f>IFERROR(('Medical equipment-NSP'!N47*J39)/Q39, "0")</f>
        <v>0</v>
      </c>
      <c r="L39" s="86">
        <f>IF('Medical equipment-NSP'!M47="Да", 'Service providers'!H49, 1)</f>
        <v>1</v>
      </c>
      <c r="M39" s="86" t="str">
        <f>IFERROR(('Medical equipment-NSP'!O47*L39)/Q39, "0")</f>
        <v>0</v>
      </c>
      <c r="N39" s="86">
        <f>IF('Medical equipment-NSP'!J47="Да", 1, 0)</f>
        <v>0</v>
      </c>
      <c r="O39" s="86">
        <f>IF('Medical equipment-NSP'!K47="Да", 1, 0)</f>
        <v>0</v>
      </c>
      <c r="P39" s="86">
        <f>IF('Medical equipment-NSP'!L47="Да", 1, 0)</f>
        <v>0</v>
      </c>
      <c r="Q39" s="86">
        <f t="shared" si="1"/>
        <v>0</v>
      </c>
      <c r="R39" s="86">
        <f>IF('Medical equipment-NSP'!T47="Да", 'Service providers'!G49, 1)</f>
        <v>1</v>
      </c>
      <c r="S39" s="86" t="str">
        <f>IFERROR(('Medical equipment-NSP'!U47*R39)/Y39, "0")</f>
        <v>0</v>
      </c>
      <c r="T39" s="86">
        <f>IF('Medical equipment-NSP'!T47="Да", 'Service providers'!H49, 1)</f>
        <v>1</v>
      </c>
      <c r="U39" s="86" t="str">
        <f>IFERROR(('Medical equipment-NSP'!V47*T39)/Y39, "0")</f>
        <v>0</v>
      </c>
      <c r="V39" s="86">
        <f>IF('Medical equipment-NSP'!Q47="Да", 1, 0)</f>
        <v>0</v>
      </c>
      <c r="W39" s="86">
        <f>IF('Medical equipment-NSP'!R47="Да", 1, 0)</f>
        <v>0</v>
      </c>
      <c r="X39" s="86">
        <f>IF('Medical equipment-NSP'!S47="Да", 1, 0)</f>
        <v>0</v>
      </c>
      <c r="Y39" s="86">
        <f t="shared" si="2"/>
        <v>0</v>
      </c>
      <c r="Z39" s="86">
        <f>IF('Medical equipment-NSP'!AA47="Да", 'Service providers'!G49, 1)</f>
        <v>1</v>
      </c>
      <c r="AA39" s="86" t="str">
        <f>IFERROR(('Medical equipment-NSP'!AB47*Z39)/AG39, "0")</f>
        <v>0</v>
      </c>
      <c r="AB39" s="86">
        <f>IF('Medical equipment-NSP'!AA47="Да", 'Service providers'!H49, 1)</f>
        <v>1</v>
      </c>
      <c r="AC39" s="86" t="str">
        <f>IFERROR(('Medical equipment-NSP'!AC47*AB39)/AG39, "0")</f>
        <v>0</v>
      </c>
      <c r="AD39" s="86">
        <f>IF('Medical equipment-NSP'!X47="Да", 1, 0)</f>
        <v>0</v>
      </c>
      <c r="AE39" s="86">
        <f>IF('Medical equipment-NSP'!Y47="Да", 1, 0)</f>
        <v>0</v>
      </c>
      <c r="AF39" s="86">
        <f>IF('Medical equipment-NSP'!Z47="Да", 1, 0)</f>
        <v>0</v>
      </c>
      <c r="AG39" s="86">
        <f t="shared" si="3"/>
        <v>0</v>
      </c>
      <c r="AH39" s="86">
        <f>IF('Medical equipment-NSP'!AH47="Да", 'Service providers'!G49, 1)</f>
        <v>1</v>
      </c>
      <c r="AI39" s="86" t="str">
        <f>IFERROR(('Medical equipment-NSP'!AI47*AH39)/AO39, "0")</f>
        <v>0</v>
      </c>
      <c r="AJ39" s="86">
        <f>IF('Medical equipment-NSP'!AH47="Да", 'Service providers'!H49, 1)</f>
        <v>1</v>
      </c>
      <c r="AK39" s="86" t="str">
        <f>IFERROR(('Medical equipment-NSP'!AJ47*AJ39)/AO39, "0")</f>
        <v>0</v>
      </c>
      <c r="AL39" s="86">
        <f>IF('Medical equipment-NSP'!AE47="Да", 1, 0)</f>
        <v>0</v>
      </c>
      <c r="AM39" s="86">
        <f>IF('Medical equipment-NSP'!AF47="Да", 1, 0)</f>
        <v>0</v>
      </c>
      <c r="AN39" s="86">
        <f>IF('Medical equipment-NSP'!AG47="Да", 1, 0)</f>
        <v>0</v>
      </c>
      <c r="AO39" s="86">
        <f t="shared" si="4"/>
        <v>0</v>
      </c>
      <c r="AP39" s="86">
        <f>IF('Medical equipment-NSP'!AO47="Да", 'Service providers'!G49, 1)</f>
        <v>1</v>
      </c>
      <c r="AQ39" s="86" t="str">
        <f>IFERROR(('Medical equipment-NSP'!AP47*AP39)/AW39, "0")</f>
        <v>0</v>
      </c>
      <c r="AR39" s="86">
        <f>IF('Medical equipment-NSP'!AO47="Да", 'Service providers'!H49, 1)</f>
        <v>1</v>
      </c>
      <c r="AS39" s="86" t="str">
        <f>IFERROR(('Medical equipment-NSP'!AQ47*AR39)/AW39, "0")</f>
        <v>0</v>
      </c>
      <c r="AT39" s="86">
        <f>IF('Medical equipment-NSP'!AL47="Да", 1, 0)</f>
        <v>0</v>
      </c>
      <c r="AU39" s="86">
        <f>IF('Medical equipment-NSP'!AM47="Да", 1, 0)</f>
        <v>0</v>
      </c>
      <c r="AV39" s="86">
        <f>IF('Medical equipment-NSP'!AN47="Да", 1, 0)</f>
        <v>0</v>
      </c>
      <c r="AW39" s="86">
        <f t="shared" si="5"/>
        <v>0</v>
      </c>
      <c r="AX39" s="86">
        <f>IF('Medical equipment-NSP'!AV47="Да", 'Service providers'!G49, 1)</f>
        <v>1</v>
      </c>
      <c r="AY39" s="86" t="str">
        <f>IFERROR(('Medical equipment-NSP'!AW47*AX39)/BE39, "0")</f>
        <v>0</v>
      </c>
      <c r="AZ39" s="86">
        <f>IF('Medical equipment-NSP'!AV47="Да", 'Service providers'!H49, 1)</f>
        <v>1</v>
      </c>
      <c r="BA39" s="86" t="str">
        <f>IFERROR(('Medical equipment-NSP'!AX47*AZ39)/BE39, "0")</f>
        <v>0</v>
      </c>
      <c r="BB39" s="86">
        <f>IF('Medical equipment-NSP'!AS47="Да", 1, 0)</f>
        <v>0</v>
      </c>
      <c r="BC39" s="86">
        <f>IF('Medical equipment-NSP'!AT47="Да", 1, 0)</f>
        <v>0</v>
      </c>
      <c r="BD39" s="86">
        <f>IF('Medical equipment-NSP'!AU47="Да", 1, 0)</f>
        <v>0</v>
      </c>
      <c r="BE39" s="86">
        <f t="shared" si="6"/>
        <v>0</v>
      </c>
      <c r="BF39" s="86">
        <f>IF('Medical equipment-NSP'!BC47="Да", 'Service providers'!G49, 1)</f>
        <v>1</v>
      </c>
      <c r="BG39" s="86" t="str">
        <f>IFERROR(('Medical equipment-NSP'!BD47*BF39)/BM39, "0")</f>
        <v>0</v>
      </c>
      <c r="BH39" s="86">
        <f>IF('Medical equipment-NSP'!BC47="Да", 'Service providers'!H49, 1)</f>
        <v>1</v>
      </c>
      <c r="BI39" s="86" t="str">
        <f>IFERROR(('Medical equipment-NSP'!BE47*BH39)/BM39, "0")</f>
        <v>0</v>
      </c>
      <c r="BJ39" s="86">
        <f>IF('Medical equipment-NSP'!AZ47="Да", 1, 0)</f>
        <v>0</v>
      </c>
      <c r="BK39" s="86">
        <f>IF('Medical equipment-NSP'!BA47="Да", 1, 0)</f>
        <v>0</v>
      </c>
      <c r="BL39" s="86">
        <f>IF('Medical equipment-NSP'!BB47="Да", 1, 0)</f>
        <v>0</v>
      </c>
      <c r="BM39" s="86">
        <f t="shared" si="7"/>
        <v>0</v>
      </c>
    </row>
    <row r="40" spans="1:65" x14ac:dyDescent="0.25">
      <c r="A40" s="93" t="str">
        <f>'Service providers'!A50</f>
        <v>Указать название точки 16</v>
      </c>
      <c r="B40" s="86">
        <f>IF('Medical equipment-NSP'!F48="Да", 'Service providers'!G50, 1)</f>
        <v>1</v>
      </c>
      <c r="C40" s="86" t="str">
        <f>IFERROR(('Medical equipment-NSP'!G48*B40)/I40, "0")</f>
        <v>0</v>
      </c>
      <c r="D40" s="86">
        <f>IF('Medical equipment-NSP'!F48="Да", 'Service providers'!H50, 1)</f>
        <v>1</v>
      </c>
      <c r="E40" s="86" t="str">
        <f>IFERROR(('Medical equipment-NSP'!H48*D40)/I40, "0")</f>
        <v>0</v>
      </c>
      <c r="F40" s="86">
        <f>IF('Medical equipment-NSP'!C48="Да", 1, 0)</f>
        <v>0</v>
      </c>
      <c r="G40" s="86">
        <f>IF('Medical equipment-NSP'!D48="Да", 1, 0)</f>
        <v>0</v>
      </c>
      <c r="H40" s="86">
        <f>IF('Medical equipment-NSP'!E48="Да", 1, 0)</f>
        <v>0</v>
      </c>
      <c r="I40" s="86">
        <f t="shared" si="0"/>
        <v>0</v>
      </c>
      <c r="J40" s="86">
        <f>IF('Medical equipment-NSP'!M48="Да", 'Service providers'!G50, 1)</f>
        <v>1</v>
      </c>
      <c r="K40" s="86" t="str">
        <f>IFERROR(('Medical equipment-NSP'!N48*J40)/Q40, "0")</f>
        <v>0</v>
      </c>
      <c r="L40" s="86">
        <f>IF('Medical equipment-NSP'!M48="Да", 'Service providers'!H50, 1)</f>
        <v>1</v>
      </c>
      <c r="M40" s="86" t="str">
        <f>IFERROR(('Medical equipment-NSP'!O48*L40)/Q40, "0")</f>
        <v>0</v>
      </c>
      <c r="N40" s="86">
        <f>IF('Medical equipment-NSP'!J48="Да", 1, 0)</f>
        <v>0</v>
      </c>
      <c r="O40" s="86">
        <f>IF('Medical equipment-NSP'!K48="Да", 1, 0)</f>
        <v>0</v>
      </c>
      <c r="P40" s="86">
        <f>IF('Medical equipment-NSP'!L48="Да", 1, 0)</f>
        <v>0</v>
      </c>
      <c r="Q40" s="86">
        <f t="shared" si="1"/>
        <v>0</v>
      </c>
      <c r="R40" s="86">
        <f>IF('Medical equipment-NSP'!T48="Да", 'Service providers'!G50, 1)</f>
        <v>1</v>
      </c>
      <c r="S40" s="86" t="str">
        <f>IFERROR(('Medical equipment-NSP'!U48*R40)/Y40, "0")</f>
        <v>0</v>
      </c>
      <c r="T40" s="86">
        <f>IF('Medical equipment-NSP'!T48="Да", 'Service providers'!H50, 1)</f>
        <v>1</v>
      </c>
      <c r="U40" s="86" t="str">
        <f>IFERROR(('Medical equipment-NSP'!V48*T40)/Y40, "0")</f>
        <v>0</v>
      </c>
      <c r="V40" s="86">
        <f>IF('Medical equipment-NSP'!Q48="Да", 1, 0)</f>
        <v>0</v>
      </c>
      <c r="W40" s="86">
        <f>IF('Medical equipment-NSP'!R48="Да", 1, 0)</f>
        <v>0</v>
      </c>
      <c r="X40" s="86">
        <f>IF('Medical equipment-NSP'!S48="Да", 1, 0)</f>
        <v>0</v>
      </c>
      <c r="Y40" s="86">
        <f t="shared" si="2"/>
        <v>0</v>
      </c>
      <c r="Z40" s="86">
        <f>IF('Medical equipment-NSP'!AA48="Да", 'Service providers'!G50, 1)</f>
        <v>1</v>
      </c>
      <c r="AA40" s="86" t="str">
        <f>IFERROR(('Medical equipment-NSP'!AB48*Z40)/AG40, "0")</f>
        <v>0</v>
      </c>
      <c r="AB40" s="86">
        <f>IF('Medical equipment-NSP'!AA48="Да", 'Service providers'!H50, 1)</f>
        <v>1</v>
      </c>
      <c r="AC40" s="86" t="str">
        <f>IFERROR(('Medical equipment-NSP'!AC48*AB40)/AG40, "0")</f>
        <v>0</v>
      </c>
      <c r="AD40" s="86">
        <f>IF('Medical equipment-NSP'!X48="Да", 1, 0)</f>
        <v>0</v>
      </c>
      <c r="AE40" s="86">
        <f>IF('Medical equipment-NSP'!Y48="Да", 1, 0)</f>
        <v>0</v>
      </c>
      <c r="AF40" s="86">
        <f>IF('Medical equipment-NSP'!Z48="Да", 1, 0)</f>
        <v>0</v>
      </c>
      <c r="AG40" s="86">
        <f t="shared" si="3"/>
        <v>0</v>
      </c>
      <c r="AH40" s="86">
        <f>IF('Medical equipment-NSP'!AH48="Да", 'Service providers'!G50, 1)</f>
        <v>1</v>
      </c>
      <c r="AI40" s="86" t="str">
        <f>IFERROR(('Medical equipment-NSP'!AI48*AH40)/AO40, "0")</f>
        <v>0</v>
      </c>
      <c r="AJ40" s="86">
        <f>IF('Medical equipment-NSP'!AH48="Да", 'Service providers'!H50, 1)</f>
        <v>1</v>
      </c>
      <c r="AK40" s="86" t="str">
        <f>IFERROR(('Medical equipment-NSP'!AJ48*AJ40)/AO40, "0")</f>
        <v>0</v>
      </c>
      <c r="AL40" s="86">
        <f>IF('Medical equipment-NSP'!AE48="Да", 1, 0)</f>
        <v>0</v>
      </c>
      <c r="AM40" s="86">
        <f>IF('Medical equipment-NSP'!AF48="Да", 1, 0)</f>
        <v>0</v>
      </c>
      <c r="AN40" s="86">
        <f>IF('Medical equipment-NSP'!AG48="Да", 1, 0)</f>
        <v>0</v>
      </c>
      <c r="AO40" s="86">
        <f t="shared" si="4"/>
        <v>0</v>
      </c>
      <c r="AP40" s="86">
        <f>IF('Medical equipment-NSP'!AO48="Да", 'Service providers'!G50, 1)</f>
        <v>1</v>
      </c>
      <c r="AQ40" s="86" t="str">
        <f>IFERROR(('Medical equipment-NSP'!AP48*AP40)/AW40, "0")</f>
        <v>0</v>
      </c>
      <c r="AR40" s="86">
        <f>IF('Medical equipment-NSP'!AO48="Да", 'Service providers'!H50, 1)</f>
        <v>1</v>
      </c>
      <c r="AS40" s="86" t="str">
        <f>IFERROR(('Medical equipment-NSP'!AQ48*AR40)/AW40, "0")</f>
        <v>0</v>
      </c>
      <c r="AT40" s="86">
        <f>IF('Medical equipment-NSP'!AL48="Да", 1, 0)</f>
        <v>0</v>
      </c>
      <c r="AU40" s="86">
        <f>IF('Medical equipment-NSP'!AM48="Да", 1, 0)</f>
        <v>0</v>
      </c>
      <c r="AV40" s="86">
        <f>IF('Medical equipment-NSP'!AN48="Да", 1, 0)</f>
        <v>0</v>
      </c>
      <c r="AW40" s="86">
        <f t="shared" si="5"/>
        <v>0</v>
      </c>
      <c r="AX40" s="86">
        <f>IF('Medical equipment-NSP'!AV48="Да", 'Service providers'!G50, 1)</f>
        <v>1</v>
      </c>
      <c r="AY40" s="86" t="str">
        <f>IFERROR(('Medical equipment-NSP'!AW48*AX40)/BE40, "0")</f>
        <v>0</v>
      </c>
      <c r="AZ40" s="86">
        <f>IF('Medical equipment-NSP'!AV48="Да", 'Service providers'!H50, 1)</f>
        <v>1</v>
      </c>
      <c r="BA40" s="86" t="str">
        <f>IFERROR(('Medical equipment-NSP'!AX48*AZ40)/BE40, "0")</f>
        <v>0</v>
      </c>
      <c r="BB40" s="86">
        <f>IF('Medical equipment-NSP'!AS48="Да", 1, 0)</f>
        <v>0</v>
      </c>
      <c r="BC40" s="86">
        <f>IF('Medical equipment-NSP'!AT48="Да", 1, 0)</f>
        <v>0</v>
      </c>
      <c r="BD40" s="86">
        <f>IF('Medical equipment-NSP'!AU48="Да", 1, 0)</f>
        <v>0</v>
      </c>
      <c r="BE40" s="86">
        <f t="shared" si="6"/>
        <v>0</v>
      </c>
      <c r="BF40" s="86">
        <f>IF('Medical equipment-NSP'!BC48="Да", 'Service providers'!G50, 1)</f>
        <v>1</v>
      </c>
      <c r="BG40" s="86" t="str">
        <f>IFERROR(('Medical equipment-NSP'!BD48*BF40)/BM40, "0")</f>
        <v>0</v>
      </c>
      <c r="BH40" s="86">
        <f>IF('Medical equipment-NSP'!BC48="Да", 'Service providers'!H50, 1)</f>
        <v>1</v>
      </c>
      <c r="BI40" s="86" t="str">
        <f>IFERROR(('Medical equipment-NSP'!BE48*BH40)/BM40, "0")</f>
        <v>0</v>
      </c>
      <c r="BJ40" s="86">
        <f>IF('Medical equipment-NSP'!AZ48="Да", 1, 0)</f>
        <v>0</v>
      </c>
      <c r="BK40" s="86">
        <f>IF('Medical equipment-NSP'!BA48="Да", 1, 0)</f>
        <v>0</v>
      </c>
      <c r="BL40" s="86">
        <f>IF('Medical equipment-NSP'!BB48="Да", 1, 0)</f>
        <v>0</v>
      </c>
      <c r="BM40" s="86">
        <f t="shared" si="7"/>
        <v>0</v>
      </c>
    </row>
    <row r="41" spans="1:65" x14ac:dyDescent="0.25">
      <c r="A41" s="93" t="str">
        <f>'Service providers'!A51</f>
        <v>Указать название точки 17</v>
      </c>
      <c r="B41" s="86">
        <f>IF('Medical equipment-NSP'!F49="Да", 'Service providers'!G51, 1)</f>
        <v>1</v>
      </c>
      <c r="C41" s="86" t="str">
        <f>IFERROR(('Medical equipment-NSP'!G49*B41)/I41, "0")</f>
        <v>0</v>
      </c>
      <c r="D41" s="86">
        <f>IF('Medical equipment-NSP'!F49="Да", 'Service providers'!H51, 1)</f>
        <v>1</v>
      </c>
      <c r="E41" s="86" t="str">
        <f>IFERROR(('Medical equipment-NSP'!H49*D41)/I41, "0")</f>
        <v>0</v>
      </c>
      <c r="F41" s="86">
        <f>IF('Medical equipment-NSP'!C49="Да", 1, 0)</f>
        <v>0</v>
      </c>
      <c r="G41" s="86">
        <f>IF('Medical equipment-NSP'!D49="Да", 1, 0)</f>
        <v>0</v>
      </c>
      <c r="H41" s="86">
        <f>IF('Medical equipment-NSP'!E49="Да", 1, 0)</f>
        <v>0</v>
      </c>
      <c r="I41" s="86">
        <f t="shared" si="0"/>
        <v>0</v>
      </c>
      <c r="J41" s="86">
        <f>IF('Medical equipment-NSP'!M49="Да", 'Service providers'!G51, 1)</f>
        <v>1</v>
      </c>
      <c r="K41" s="86" t="str">
        <f>IFERROR(('Medical equipment-NSP'!N49*J41)/Q41, "0")</f>
        <v>0</v>
      </c>
      <c r="L41" s="86">
        <f>IF('Medical equipment-NSP'!M49="Да", 'Service providers'!H51, 1)</f>
        <v>1</v>
      </c>
      <c r="M41" s="86" t="str">
        <f>IFERROR(('Medical equipment-NSP'!O49*L41)/Q41, "0")</f>
        <v>0</v>
      </c>
      <c r="N41" s="86">
        <f>IF('Medical equipment-NSP'!J49="Да", 1, 0)</f>
        <v>0</v>
      </c>
      <c r="O41" s="86">
        <f>IF('Medical equipment-NSP'!K49="Да", 1, 0)</f>
        <v>0</v>
      </c>
      <c r="P41" s="86">
        <f>IF('Medical equipment-NSP'!L49="Да", 1, 0)</f>
        <v>0</v>
      </c>
      <c r="Q41" s="86">
        <f t="shared" si="1"/>
        <v>0</v>
      </c>
      <c r="R41" s="86">
        <f>IF('Medical equipment-NSP'!T49="Да", 'Service providers'!G51, 1)</f>
        <v>1</v>
      </c>
      <c r="S41" s="86" t="str">
        <f>IFERROR(('Medical equipment-NSP'!U49*R41)/Y41, "0")</f>
        <v>0</v>
      </c>
      <c r="T41" s="86">
        <f>IF('Medical equipment-NSP'!T49="Да", 'Service providers'!H51, 1)</f>
        <v>1</v>
      </c>
      <c r="U41" s="86" t="str">
        <f>IFERROR(('Medical equipment-NSP'!V49*T41)/Y41, "0")</f>
        <v>0</v>
      </c>
      <c r="V41" s="86">
        <f>IF('Medical equipment-NSP'!Q49="Да", 1, 0)</f>
        <v>0</v>
      </c>
      <c r="W41" s="86">
        <f>IF('Medical equipment-NSP'!R49="Да", 1, 0)</f>
        <v>0</v>
      </c>
      <c r="X41" s="86">
        <f>IF('Medical equipment-NSP'!S49="Да", 1, 0)</f>
        <v>0</v>
      </c>
      <c r="Y41" s="86">
        <f t="shared" si="2"/>
        <v>0</v>
      </c>
      <c r="Z41" s="86">
        <f>IF('Medical equipment-NSP'!AA49="Да", 'Service providers'!G51, 1)</f>
        <v>1</v>
      </c>
      <c r="AA41" s="86" t="str">
        <f>IFERROR(('Medical equipment-NSP'!AB49*Z41)/AG41, "0")</f>
        <v>0</v>
      </c>
      <c r="AB41" s="86">
        <f>IF('Medical equipment-NSP'!AA49="Да", 'Service providers'!H51, 1)</f>
        <v>1</v>
      </c>
      <c r="AC41" s="86" t="str">
        <f>IFERROR(('Medical equipment-NSP'!AC49*AB41)/AG41, "0")</f>
        <v>0</v>
      </c>
      <c r="AD41" s="86">
        <f>IF('Medical equipment-NSP'!X49="Да", 1, 0)</f>
        <v>0</v>
      </c>
      <c r="AE41" s="86">
        <f>IF('Medical equipment-NSP'!Y49="Да", 1, 0)</f>
        <v>0</v>
      </c>
      <c r="AF41" s="86">
        <f>IF('Medical equipment-NSP'!Z49="Да", 1, 0)</f>
        <v>0</v>
      </c>
      <c r="AG41" s="86">
        <f t="shared" si="3"/>
        <v>0</v>
      </c>
      <c r="AH41" s="86">
        <f>IF('Medical equipment-NSP'!AH49="Да", 'Service providers'!G51, 1)</f>
        <v>1</v>
      </c>
      <c r="AI41" s="86" t="str">
        <f>IFERROR(('Medical equipment-NSP'!AI49*AH41)/AO41, "0")</f>
        <v>0</v>
      </c>
      <c r="AJ41" s="86">
        <f>IF('Medical equipment-NSP'!AH49="Да", 'Service providers'!H51, 1)</f>
        <v>1</v>
      </c>
      <c r="AK41" s="86" t="str">
        <f>IFERROR(('Medical equipment-NSP'!AJ49*AJ41)/AO41, "0")</f>
        <v>0</v>
      </c>
      <c r="AL41" s="86">
        <f>IF('Medical equipment-NSP'!AE49="Да", 1, 0)</f>
        <v>0</v>
      </c>
      <c r="AM41" s="86">
        <f>IF('Medical equipment-NSP'!AF49="Да", 1, 0)</f>
        <v>0</v>
      </c>
      <c r="AN41" s="86">
        <f>IF('Medical equipment-NSP'!AG49="Да", 1, 0)</f>
        <v>0</v>
      </c>
      <c r="AO41" s="86">
        <f t="shared" si="4"/>
        <v>0</v>
      </c>
      <c r="AP41" s="86">
        <f>IF('Medical equipment-NSP'!AO49="Да", 'Service providers'!G51, 1)</f>
        <v>1</v>
      </c>
      <c r="AQ41" s="86" t="str">
        <f>IFERROR(('Medical equipment-NSP'!AP49*AP41)/AW41, "0")</f>
        <v>0</v>
      </c>
      <c r="AR41" s="86">
        <f>IF('Medical equipment-NSP'!AO49="Да", 'Service providers'!H51, 1)</f>
        <v>1</v>
      </c>
      <c r="AS41" s="86" t="str">
        <f>IFERROR(('Medical equipment-NSP'!AQ49*AR41)/AW41, "0")</f>
        <v>0</v>
      </c>
      <c r="AT41" s="86">
        <f>IF('Medical equipment-NSP'!AL49="Да", 1, 0)</f>
        <v>0</v>
      </c>
      <c r="AU41" s="86">
        <f>IF('Medical equipment-NSP'!AM49="Да", 1, 0)</f>
        <v>0</v>
      </c>
      <c r="AV41" s="86">
        <f>IF('Medical equipment-NSP'!AN49="Да", 1, 0)</f>
        <v>0</v>
      </c>
      <c r="AW41" s="86">
        <f t="shared" si="5"/>
        <v>0</v>
      </c>
      <c r="AX41" s="86">
        <f>IF('Medical equipment-NSP'!AV49="Да", 'Service providers'!G51, 1)</f>
        <v>1</v>
      </c>
      <c r="AY41" s="86" t="str">
        <f>IFERROR(('Medical equipment-NSP'!AW49*AX41)/BE41, "0")</f>
        <v>0</v>
      </c>
      <c r="AZ41" s="86">
        <f>IF('Medical equipment-NSP'!AV49="Да", 'Service providers'!H51, 1)</f>
        <v>1</v>
      </c>
      <c r="BA41" s="86" t="str">
        <f>IFERROR(('Medical equipment-NSP'!AX49*AZ41)/BE41, "0")</f>
        <v>0</v>
      </c>
      <c r="BB41" s="86">
        <f>IF('Medical equipment-NSP'!AS49="Да", 1, 0)</f>
        <v>0</v>
      </c>
      <c r="BC41" s="86">
        <f>IF('Medical equipment-NSP'!AT49="Да", 1, 0)</f>
        <v>0</v>
      </c>
      <c r="BD41" s="86">
        <f>IF('Medical equipment-NSP'!AU49="Да", 1, 0)</f>
        <v>0</v>
      </c>
      <c r="BE41" s="86">
        <f t="shared" si="6"/>
        <v>0</v>
      </c>
      <c r="BF41" s="86">
        <f>IF('Medical equipment-NSP'!BC49="Да", 'Service providers'!G51, 1)</f>
        <v>1</v>
      </c>
      <c r="BG41" s="86" t="str">
        <f>IFERROR(('Medical equipment-NSP'!BD49*BF41)/BM41, "0")</f>
        <v>0</v>
      </c>
      <c r="BH41" s="86">
        <f>IF('Medical equipment-NSP'!BC49="Да", 'Service providers'!H51, 1)</f>
        <v>1</v>
      </c>
      <c r="BI41" s="86" t="str">
        <f>IFERROR(('Medical equipment-NSP'!BE49*BH41)/BM41, "0")</f>
        <v>0</v>
      </c>
      <c r="BJ41" s="86">
        <f>IF('Medical equipment-NSP'!AZ49="Да", 1, 0)</f>
        <v>0</v>
      </c>
      <c r="BK41" s="86">
        <f>IF('Medical equipment-NSP'!BA49="Да", 1, 0)</f>
        <v>0</v>
      </c>
      <c r="BL41" s="86">
        <f>IF('Medical equipment-NSP'!BB49="Да", 1, 0)</f>
        <v>0</v>
      </c>
      <c r="BM41" s="86">
        <f t="shared" si="7"/>
        <v>0</v>
      </c>
    </row>
    <row r="42" spans="1:65" x14ac:dyDescent="0.25">
      <c r="A42" s="93" t="str">
        <f>'Service providers'!A52</f>
        <v>Указать название точки 18</v>
      </c>
      <c r="B42" s="86">
        <f>IF('Medical equipment-NSP'!F50="Да", 'Service providers'!G52, 1)</f>
        <v>1</v>
      </c>
      <c r="C42" s="86" t="str">
        <f>IFERROR(('Medical equipment-NSP'!G50*B42)/I42, "0")</f>
        <v>0</v>
      </c>
      <c r="D42" s="86">
        <f>IF('Medical equipment-NSP'!F50="Да", 'Service providers'!H52, 1)</f>
        <v>1</v>
      </c>
      <c r="E42" s="86" t="str">
        <f>IFERROR(('Medical equipment-NSP'!H50*D42)/I42, "0")</f>
        <v>0</v>
      </c>
      <c r="F42" s="86">
        <f>IF('Medical equipment-NSP'!C50="Да", 1, 0)</f>
        <v>0</v>
      </c>
      <c r="G42" s="86">
        <f>IF('Medical equipment-NSP'!D50="Да", 1, 0)</f>
        <v>0</v>
      </c>
      <c r="H42" s="86">
        <f>IF('Medical equipment-NSP'!E50="Да", 1, 0)</f>
        <v>0</v>
      </c>
      <c r="I42" s="86">
        <f t="shared" si="0"/>
        <v>0</v>
      </c>
      <c r="J42" s="86">
        <f>IF('Medical equipment-NSP'!M50="Да", 'Service providers'!G52, 1)</f>
        <v>1</v>
      </c>
      <c r="K42" s="86" t="str">
        <f>IFERROR(('Medical equipment-NSP'!N50*J42)/Q42, "0")</f>
        <v>0</v>
      </c>
      <c r="L42" s="86">
        <f>IF('Medical equipment-NSP'!M50="Да", 'Service providers'!H52, 1)</f>
        <v>1</v>
      </c>
      <c r="M42" s="86" t="str">
        <f>IFERROR(('Medical equipment-NSP'!O50*L42)/Q42, "0")</f>
        <v>0</v>
      </c>
      <c r="N42" s="86">
        <f>IF('Medical equipment-NSP'!J50="Да", 1, 0)</f>
        <v>0</v>
      </c>
      <c r="O42" s="86">
        <f>IF('Medical equipment-NSP'!K50="Да", 1, 0)</f>
        <v>0</v>
      </c>
      <c r="P42" s="86">
        <f>IF('Medical equipment-NSP'!L50="Да", 1, 0)</f>
        <v>0</v>
      </c>
      <c r="Q42" s="86">
        <f t="shared" si="1"/>
        <v>0</v>
      </c>
      <c r="R42" s="86">
        <f>IF('Medical equipment-NSP'!T50="Да", 'Service providers'!G52, 1)</f>
        <v>1</v>
      </c>
      <c r="S42" s="86" t="str">
        <f>IFERROR(('Medical equipment-NSP'!U50*R42)/Y42, "0")</f>
        <v>0</v>
      </c>
      <c r="T42" s="86">
        <f>IF('Medical equipment-NSP'!T50="Да", 'Service providers'!H52, 1)</f>
        <v>1</v>
      </c>
      <c r="U42" s="86" t="str">
        <f>IFERROR(('Medical equipment-NSP'!V50*T42)/Y42, "0")</f>
        <v>0</v>
      </c>
      <c r="V42" s="86">
        <f>IF('Medical equipment-NSP'!Q50="Да", 1, 0)</f>
        <v>0</v>
      </c>
      <c r="W42" s="86">
        <f>IF('Medical equipment-NSP'!R50="Да", 1, 0)</f>
        <v>0</v>
      </c>
      <c r="X42" s="86">
        <f>IF('Medical equipment-NSP'!S50="Да", 1, 0)</f>
        <v>0</v>
      </c>
      <c r="Y42" s="86">
        <f t="shared" si="2"/>
        <v>0</v>
      </c>
      <c r="Z42" s="86">
        <f>IF('Medical equipment-NSP'!AA50="Да", 'Service providers'!G52, 1)</f>
        <v>1</v>
      </c>
      <c r="AA42" s="86" t="str">
        <f>IFERROR(('Medical equipment-NSP'!AB50*Z42)/AG42, "0")</f>
        <v>0</v>
      </c>
      <c r="AB42" s="86">
        <f>IF('Medical equipment-NSP'!AA50="Да", 'Service providers'!H52, 1)</f>
        <v>1</v>
      </c>
      <c r="AC42" s="86" t="str">
        <f>IFERROR(('Medical equipment-NSP'!AC50*AB42)/AG42, "0")</f>
        <v>0</v>
      </c>
      <c r="AD42" s="86">
        <f>IF('Medical equipment-NSP'!X50="Да", 1, 0)</f>
        <v>0</v>
      </c>
      <c r="AE42" s="86">
        <f>IF('Medical equipment-NSP'!Y50="Да", 1, 0)</f>
        <v>0</v>
      </c>
      <c r="AF42" s="86">
        <f>IF('Medical equipment-NSP'!Z50="Да", 1, 0)</f>
        <v>0</v>
      </c>
      <c r="AG42" s="86">
        <f t="shared" si="3"/>
        <v>0</v>
      </c>
      <c r="AH42" s="86">
        <f>IF('Medical equipment-NSP'!AH50="Да", 'Service providers'!G52, 1)</f>
        <v>1</v>
      </c>
      <c r="AI42" s="86" t="str">
        <f>IFERROR(('Medical equipment-NSP'!AI50*AH42)/AO42, "0")</f>
        <v>0</v>
      </c>
      <c r="AJ42" s="86">
        <f>IF('Medical equipment-NSP'!AH50="Да", 'Service providers'!H52, 1)</f>
        <v>1</v>
      </c>
      <c r="AK42" s="86" t="str">
        <f>IFERROR(('Medical equipment-NSP'!AJ50*AJ42)/AO42, "0")</f>
        <v>0</v>
      </c>
      <c r="AL42" s="86">
        <f>IF('Medical equipment-NSP'!AE50="Да", 1, 0)</f>
        <v>0</v>
      </c>
      <c r="AM42" s="86">
        <f>IF('Medical equipment-NSP'!AF50="Да", 1, 0)</f>
        <v>0</v>
      </c>
      <c r="AN42" s="86">
        <f>IF('Medical equipment-NSP'!AG50="Да", 1, 0)</f>
        <v>0</v>
      </c>
      <c r="AO42" s="86">
        <f t="shared" si="4"/>
        <v>0</v>
      </c>
      <c r="AP42" s="86">
        <f>IF('Medical equipment-NSP'!AO50="Да", 'Service providers'!G52, 1)</f>
        <v>1</v>
      </c>
      <c r="AQ42" s="86" t="str">
        <f>IFERROR(('Medical equipment-NSP'!AP50*AP42)/AW42, "0")</f>
        <v>0</v>
      </c>
      <c r="AR42" s="86">
        <f>IF('Medical equipment-NSP'!AO50="Да", 'Service providers'!H52, 1)</f>
        <v>1</v>
      </c>
      <c r="AS42" s="86" t="str">
        <f>IFERROR(('Medical equipment-NSP'!AQ50*AR42)/AW42, "0")</f>
        <v>0</v>
      </c>
      <c r="AT42" s="86">
        <f>IF('Medical equipment-NSP'!AL50="Да", 1, 0)</f>
        <v>0</v>
      </c>
      <c r="AU42" s="86">
        <f>IF('Medical equipment-NSP'!AM50="Да", 1, 0)</f>
        <v>0</v>
      </c>
      <c r="AV42" s="86">
        <f>IF('Medical equipment-NSP'!AN50="Да", 1, 0)</f>
        <v>0</v>
      </c>
      <c r="AW42" s="86">
        <f t="shared" si="5"/>
        <v>0</v>
      </c>
      <c r="AX42" s="86">
        <f>IF('Medical equipment-NSP'!AV50="Да", 'Service providers'!G52, 1)</f>
        <v>1</v>
      </c>
      <c r="AY42" s="86" t="str">
        <f>IFERROR(('Medical equipment-NSP'!AW50*AX42)/BE42, "0")</f>
        <v>0</v>
      </c>
      <c r="AZ42" s="86">
        <f>IF('Medical equipment-NSP'!AV50="Да", 'Service providers'!H52, 1)</f>
        <v>1</v>
      </c>
      <c r="BA42" s="86" t="str">
        <f>IFERROR(('Medical equipment-NSP'!AX50*AZ42)/BE42, "0")</f>
        <v>0</v>
      </c>
      <c r="BB42" s="86">
        <f>IF('Medical equipment-NSP'!AS50="Да", 1, 0)</f>
        <v>0</v>
      </c>
      <c r="BC42" s="86">
        <f>IF('Medical equipment-NSP'!AT50="Да", 1, 0)</f>
        <v>0</v>
      </c>
      <c r="BD42" s="86">
        <f>IF('Medical equipment-NSP'!AU50="Да", 1, 0)</f>
        <v>0</v>
      </c>
      <c r="BE42" s="86">
        <f t="shared" si="6"/>
        <v>0</v>
      </c>
      <c r="BF42" s="86">
        <f>IF('Medical equipment-NSP'!BC50="Да", 'Service providers'!G52, 1)</f>
        <v>1</v>
      </c>
      <c r="BG42" s="86" t="str">
        <f>IFERROR(('Medical equipment-NSP'!BD50*BF42)/BM42, "0")</f>
        <v>0</v>
      </c>
      <c r="BH42" s="86">
        <f>IF('Medical equipment-NSP'!BC50="Да", 'Service providers'!H52, 1)</f>
        <v>1</v>
      </c>
      <c r="BI42" s="86" t="str">
        <f>IFERROR(('Medical equipment-NSP'!BE50*BH42)/BM42, "0")</f>
        <v>0</v>
      </c>
      <c r="BJ42" s="86">
        <f>IF('Medical equipment-NSP'!AZ50="Да", 1, 0)</f>
        <v>0</v>
      </c>
      <c r="BK42" s="86">
        <f>IF('Medical equipment-NSP'!BA50="Да", 1, 0)</f>
        <v>0</v>
      </c>
      <c r="BL42" s="86">
        <f>IF('Medical equipment-NSP'!BB50="Да", 1, 0)</f>
        <v>0</v>
      </c>
      <c r="BM42" s="86">
        <f t="shared" si="7"/>
        <v>0</v>
      </c>
    </row>
    <row r="43" spans="1:65" x14ac:dyDescent="0.25">
      <c r="A43" s="93" t="str">
        <f>'Service providers'!A53</f>
        <v>Указать название точки 19</v>
      </c>
      <c r="B43" s="86">
        <f>IF('Medical equipment-NSP'!F51="Да", 'Service providers'!G53, 1)</f>
        <v>1</v>
      </c>
      <c r="C43" s="86" t="str">
        <f>IFERROR(('Medical equipment-NSP'!G51*B43)/I43, "0")</f>
        <v>0</v>
      </c>
      <c r="D43" s="86">
        <f>IF('Medical equipment-NSP'!F51="Да", 'Service providers'!H53, 1)</f>
        <v>1</v>
      </c>
      <c r="E43" s="86" t="str">
        <f>IFERROR(('Medical equipment-NSP'!H51*D43)/I43, "0")</f>
        <v>0</v>
      </c>
      <c r="F43" s="86">
        <f>IF('Medical equipment-NSP'!C51="Да", 1, 0)</f>
        <v>0</v>
      </c>
      <c r="G43" s="86">
        <f>IF('Medical equipment-NSP'!D51="Да", 1, 0)</f>
        <v>0</v>
      </c>
      <c r="H43" s="86">
        <f>IF('Medical equipment-NSP'!E51="Да", 1, 0)</f>
        <v>0</v>
      </c>
      <c r="I43" s="86">
        <f t="shared" si="0"/>
        <v>0</v>
      </c>
      <c r="J43" s="86">
        <f>IF('Medical equipment-NSP'!M51="Да", 'Service providers'!G53, 1)</f>
        <v>1</v>
      </c>
      <c r="K43" s="86" t="str">
        <f>IFERROR(('Medical equipment-NSP'!N51*J43)/Q43, "0")</f>
        <v>0</v>
      </c>
      <c r="L43" s="86">
        <f>IF('Medical equipment-NSP'!M51="Да", 'Service providers'!H53, 1)</f>
        <v>1</v>
      </c>
      <c r="M43" s="86" t="str">
        <f>IFERROR(('Medical equipment-NSP'!O51*L43)/Q43, "0")</f>
        <v>0</v>
      </c>
      <c r="N43" s="86">
        <f>IF('Medical equipment-NSP'!J51="Да", 1, 0)</f>
        <v>0</v>
      </c>
      <c r="O43" s="86">
        <f>IF('Medical equipment-NSP'!K51="Да", 1, 0)</f>
        <v>0</v>
      </c>
      <c r="P43" s="86">
        <f>IF('Medical equipment-NSP'!L51="Да", 1, 0)</f>
        <v>0</v>
      </c>
      <c r="Q43" s="86">
        <f t="shared" si="1"/>
        <v>0</v>
      </c>
      <c r="R43" s="86">
        <f>IF('Medical equipment-NSP'!T51="Да", 'Service providers'!G53, 1)</f>
        <v>1</v>
      </c>
      <c r="S43" s="86" t="str">
        <f>IFERROR(('Medical equipment-NSP'!U51*R43)/Y43, "0")</f>
        <v>0</v>
      </c>
      <c r="T43" s="86">
        <f>IF('Medical equipment-NSP'!T51="Да", 'Service providers'!H53, 1)</f>
        <v>1</v>
      </c>
      <c r="U43" s="86" t="str">
        <f>IFERROR(('Medical equipment-NSP'!V51*T43)/Y43, "0")</f>
        <v>0</v>
      </c>
      <c r="V43" s="86">
        <f>IF('Medical equipment-NSP'!Q51="Да", 1, 0)</f>
        <v>0</v>
      </c>
      <c r="W43" s="86">
        <f>IF('Medical equipment-NSP'!R51="Да", 1, 0)</f>
        <v>0</v>
      </c>
      <c r="X43" s="86">
        <f>IF('Medical equipment-NSP'!S51="Да", 1, 0)</f>
        <v>0</v>
      </c>
      <c r="Y43" s="86">
        <f t="shared" si="2"/>
        <v>0</v>
      </c>
      <c r="Z43" s="86">
        <f>IF('Medical equipment-NSP'!AA51="Да", 'Service providers'!G53, 1)</f>
        <v>1</v>
      </c>
      <c r="AA43" s="86" t="str">
        <f>IFERROR(('Medical equipment-NSP'!AB51*Z43)/AG43, "0")</f>
        <v>0</v>
      </c>
      <c r="AB43" s="86">
        <f>IF('Medical equipment-NSP'!AA51="Да", 'Service providers'!H53, 1)</f>
        <v>1</v>
      </c>
      <c r="AC43" s="86" t="str">
        <f>IFERROR(('Medical equipment-NSP'!AC51*AB43)/AG43, "0")</f>
        <v>0</v>
      </c>
      <c r="AD43" s="86">
        <f>IF('Medical equipment-NSP'!X51="Да", 1, 0)</f>
        <v>0</v>
      </c>
      <c r="AE43" s="86">
        <f>IF('Medical equipment-NSP'!Y51="Да", 1, 0)</f>
        <v>0</v>
      </c>
      <c r="AF43" s="86">
        <f>IF('Medical equipment-NSP'!Z51="Да", 1, 0)</f>
        <v>0</v>
      </c>
      <c r="AG43" s="86">
        <f t="shared" si="3"/>
        <v>0</v>
      </c>
      <c r="AH43" s="86">
        <f>IF('Medical equipment-NSP'!AH51="Да", 'Service providers'!G53, 1)</f>
        <v>1</v>
      </c>
      <c r="AI43" s="86" t="str">
        <f>IFERROR(('Medical equipment-NSP'!AI51*AH43)/AO43, "0")</f>
        <v>0</v>
      </c>
      <c r="AJ43" s="86">
        <f>IF('Medical equipment-NSP'!AH51="Да", 'Service providers'!H53, 1)</f>
        <v>1</v>
      </c>
      <c r="AK43" s="86" t="str">
        <f>IFERROR(('Medical equipment-NSP'!AJ51*AJ43)/AO43, "0")</f>
        <v>0</v>
      </c>
      <c r="AL43" s="86">
        <f>IF('Medical equipment-NSP'!AE51="Да", 1, 0)</f>
        <v>0</v>
      </c>
      <c r="AM43" s="86">
        <f>IF('Medical equipment-NSP'!AF51="Да", 1, 0)</f>
        <v>0</v>
      </c>
      <c r="AN43" s="86">
        <f>IF('Medical equipment-NSP'!AG51="Да", 1, 0)</f>
        <v>0</v>
      </c>
      <c r="AO43" s="86">
        <f t="shared" si="4"/>
        <v>0</v>
      </c>
      <c r="AP43" s="86">
        <f>IF('Medical equipment-NSP'!AO51="Да", 'Service providers'!G53, 1)</f>
        <v>1</v>
      </c>
      <c r="AQ43" s="86" t="str">
        <f>IFERROR(('Medical equipment-NSP'!AP51*AP43)/AW43, "0")</f>
        <v>0</v>
      </c>
      <c r="AR43" s="86">
        <f>IF('Medical equipment-NSP'!AO51="Да", 'Service providers'!H53, 1)</f>
        <v>1</v>
      </c>
      <c r="AS43" s="86" t="str">
        <f>IFERROR(('Medical equipment-NSP'!AQ51*AR43)/AW43, "0")</f>
        <v>0</v>
      </c>
      <c r="AT43" s="86">
        <f>IF('Medical equipment-NSP'!AL51="Да", 1, 0)</f>
        <v>0</v>
      </c>
      <c r="AU43" s="86">
        <f>IF('Medical equipment-NSP'!AM51="Да", 1, 0)</f>
        <v>0</v>
      </c>
      <c r="AV43" s="86">
        <f>IF('Medical equipment-NSP'!AN51="Да", 1, 0)</f>
        <v>0</v>
      </c>
      <c r="AW43" s="86">
        <f t="shared" si="5"/>
        <v>0</v>
      </c>
      <c r="AX43" s="86">
        <f>IF('Medical equipment-NSP'!AV51="Да", 'Service providers'!G53, 1)</f>
        <v>1</v>
      </c>
      <c r="AY43" s="86" t="str">
        <f>IFERROR(('Medical equipment-NSP'!AW51*AX43)/BE43, "0")</f>
        <v>0</v>
      </c>
      <c r="AZ43" s="86">
        <f>IF('Medical equipment-NSP'!AV51="Да", 'Service providers'!H53, 1)</f>
        <v>1</v>
      </c>
      <c r="BA43" s="86" t="str">
        <f>IFERROR(('Medical equipment-NSP'!AX51*AZ43)/BE43, "0")</f>
        <v>0</v>
      </c>
      <c r="BB43" s="86">
        <f>IF('Medical equipment-NSP'!AS51="Да", 1, 0)</f>
        <v>0</v>
      </c>
      <c r="BC43" s="86">
        <f>IF('Medical equipment-NSP'!AT51="Да", 1, 0)</f>
        <v>0</v>
      </c>
      <c r="BD43" s="86">
        <f>IF('Medical equipment-NSP'!AU51="Да", 1, 0)</f>
        <v>0</v>
      </c>
      <c r="BE43" s="86">
        <f t="shared" si="6"/>
        <v>0</v>
      </c>
      <c r="BF43" s="86">
        <f>IF('Medical equipment-NSP'!BC51="Да", 'Service providers'!G53, 1)</f>
        <v>1</v>
      </c>
      <c r="BG43" s="86" t="str">
        <f>IFERROR(('Medical equipment-NSP'!BD51*BF43)/BM43, "0")</f>
        <v>0</v>
      </c>
      <c r="BH43" s="86">
        <f>IF('Medical equipment-NSP'!BC51="Да", 'Service providers'!H53, 1)</f>
        <v>1</v>
      </c>
      <c r="BI43" s="86" t="str">
        <f>IFERROR(('Medical equipment-NSP'!BE51*BH43)/BM43, "0")</f>
        <v>0</v>
      </c>
      <c r="BJ43" s="86">
        <f>IF('Medical equipment-NSP'!AZ51="Да", 1, 0)</f>
        <v>0</v>
      </c>
      <c r="BK43" s="86">
        <f>IF('Medical equipment-NSP'!BA51="Да", 1, 0)</f>
        <v>0</v>
      </c>
      <c r="BL43" s="86">
        <f>IF('Medical equipment-NSP'!BB51="Да", 1, 0)</f>
        <v>0</v>
      </c>
      <c r="BM43" s="86">
        <f t="shared" si="7"/>
        <v>0</v>
      </c>
    </row>
    <row r="44" spans="1:65" x14ac:dyDescent="0.25">
      <c r="A44" s="93" t="str">
        <f>'Service providers'!A54</f>
        <v>Указать название точки 20</v>
      </c>
      <c r="B44" s="86">
        <f>IF('Medical equipment-NSP'!F52="Да", 'Service providers'!G54, 1)</f>
        <v>1</v>
      </c>
      <c r="C44" s="86" t="str">
        <f>IFERROR(('Medical equipment-NSP'!G52*B44)/I44, "0")</f>
        <v>0</v>
      </c>
      <c r="D44" s="86">
        <f>IF('Medical equipment-NSP'!F52="Да", 'Service providers'!H54, 1)</f>
        <v>1</v>
      </c>
      <c r="E44" s="86" t="str">
        <f>IFERROR(('Medical equipment-NSP'!H52*D44)/I44, "0")</f>
        <v>0</v>
      </c>
      <c r="F44" s="86">
        <f>IF('Medical equipment-NSP'!C52="Да", 1, 0)</f>
        <v>0</v>
      </c>
      <c r="G44" s="86">
        <f>IF('Medical equipment-NSP'!D52="Да", 1, 0)</f>
        <v>0</v>
      </c>
      <c r="H44" s="86">
        <f>IF('Medical equipment-NSP'!E52="Да", 1, 0)</f>
        <v>0</v>
      </c>
      <c r="I44" s="86">
        <f t="shared" si="0"/>
        <v>0</v>
      </c>
      <c r="J44" s="86">
        <f>IF('Medical equipment-NSP'!M52="Да", 'Service providers'!G54, 1)</f>
        <v>1</v>
      </c>
      <c r="K44" s="86" t="str">
        <f>IFERROR(('Medical equipment-NSP'!N52*J44)/Q44, "0")</f>
        <v>0</v>
      </c>
      <c r="L44" s="86">
        <f>IF('Medical equipment-NSP'!M52="Да", 'Service providers'!H54, 1)</f>
        <v>1</v>
      </c>
      <c r="M44" s="86" t="str">
        <f>IFERROR(('Medical equipment-NSP'!O52*L44)/Q44, "0")</f>
        <v>0</v>
      </c>
      <c r="N44" s="86">
        <f>IF('Medical equipment-NSP'!J52="Да", 1, 0)</f>
        <v>0</v>
      </c>
      <c r="O44" s="86">
        <f>IF('Medical equipment-NSP'!K52="Да", 1, 0)</f>
        <v>0</v>
      </c>
      <c r="P44" s="86">
        <f>IF('Medical equipment-NSP'!L52="Да", 1, 0)</f>
        <v>0</v>
      </c>
      <c r="Q44" s="86">
        <f t="shared" si="1"/>
        <v>0</v>
      </c>
      <c r="R44" s="86">
        <f>IF('Medical equipment-NSP'!T52="Да", 'Service providers'!G54, 1)</f>
        <v>1</v>
      </c>
      <c r="S44" s="86" t="str">
        <f>IFERROR(('Medical equipment-NSP'!U52*R44)/Y44, "0")</f>
        <v>0</v>
      </c>
      <c r="T44" s="86">
        <f>IF('Medical equipment-NSP'!T52="Да", 'Service providers'!H54, 1)</f>
        <v>1</v>
      </c>
      <c r="U44" s="86" t="str">
        <f>IFERROR(('Medical equipment-NSP'!V52*T44)/Y44, "0")</f>
        <v>0</v>
      </c>
      <c r="V44" s="86">
        <f>IF('Medical equipment-NSP'!Q52="Да", 1, 0)</f>
        <v>0</v>
      </c>
      <c r="W44" s="86">
        <f>IF('Medical equipment-NSP'!R52="Да", 1, 0)</f>
        <v>0</v>
      </c>
      <c r="X44" s="86">
        <f>IF('Medical equipment-NSP'!S52="Да", 1, 0)</f>
        <v>0</v>
      </c>
      <c r="Y44" s="86">
        <f t="shared" si="2"/>
        <v>0</v>
      </c>
      <c r="Z44" s="86">
        <f>IF('Medical equipment-NSP'!AA52="Да", 'Service providers'!G54, 1)</f>
        <v>1</v>
      </c>
      <c r="AA44" s="86" t="str">
        <f>IFERROR(('Medical equipment-NSP'!AB52*Z44)/AG44, "0")</f>
        <v>0</v>
      </c>
      <c r="AB44" s="86">
        <f>IF('Medical equipment-NSP'!AA52="Да", 'Service providers'!H54, 1)</f>
        <v>1</v>
      </c>
      <c r="AC44" s="86" t="str">
        <f>IFERROR(('Medical equipment-NSP'!AC52*AB44)/AG44, "0")</f>
        <v>0</v>
      </c>
      <c r="AD44" s="86">
        <f>IF('Medical equipment-NSP'!X52="Да", 1, 0)</f>
        <v>0</v>
      </c>
      <c r="AE44" s="86">
        <f>IF('Medical equipment-NSP'!Y52="Да", 1, 0)</f>
        <v>0</v>
      </c>
      <c r="AF44" s="86">
        <f>IF('Medical equipment-NSP'!Z52="Да", 1, 0)</f>
        <v>0</v>
      </c>
      <c r="AG44" s="86">
        <f t="shared" si="3"/>
        <v>0</v>
      </c>
      <c r="AH44" s="86">
        <f>IF('Medical equipment-NSP'!AH52="Да", 'Service providers'!G54, 1)</f>
        <v>1</v>
      </c>
      <c r="AI44" s="86" t="str">
        <f>IFERROR(('Medical equipment-NSP'!AI52*AH44)/AO44, "0")</f>
        <v>0</v>
      </c>
      <c r="AJ44" s="86">
        <f>IF('Medical equipment-NSP'!AH52="Да", 'Service providers'!H54, 1)</f>
        <v>1</v>
      </c>
      <c r="AK44" s="86" t="str">
        <f>IFERROR(('Medical equipment-NSP'!AJ52*AJ44)/AO44, "0")</f>
        <v>0</v>
      </c>
      <c r="AL44" s="86">
        <f>IF('Medical equipment-NSP'!AE52="Да", 1, 0)</f>
        <v>0</v>
      </c>
      <c r="AM44" s="86">
        <f>IF('Medical equipment-NSP'!AF52="Да", 1, 0)</f>
        <v>0</v>
      </c>
      <c r="AN44" s="86">
        <f>IF('Medical equipment-NSP'!AG52="Да", 1, 0)</f>
        <v>0</v>
      </c>
      <c r="AO44" s="86">
        <f t="shared" si="4"/>
        <v>0</v>
      </c>
      <c r="AP44" s="86">
        <f>IF('Medical equipment-NSP'!AO52="Да", 'Service providers'!G54, 1)</f>
        <v>1</v>
      </c>
      <c r="AQ44" s="86" t="str">
        <f>IFERROR(('Medical equipment-NSP'!AP52*AP44)/AW44, "0")</f>
        <v>0</v>
      </c>
      <c r="AR44" s="86">
        <f>IF('Medical equipment-NSP'!AO52="Да", 'Service providers'!H54, 1)</f>
        <v>1</v>
      </c>
      <c r="AS44" s="86" t="str">
        <f>IFERROR(('Medical equipment-NSP'!AQ52*AR44)/AW44, "0")</f>
        <v>0</v>
      </c>
      <c r="AT44" s="86">
        <f>IF('Medical equipment-NSP'!AL52="Да", 1, 0)</f>
        <v>0</v>
      </c>
      <c r="AU44" s="86">
        <f>IF('Medical equipment-NSP'!AM52="Да", 1, 0)</f>
        <v>0</v>
      </c>
      <c r="AV44" s="86">
        <f>IF('Medical equipment-NSP'!AN52="Да", 1, 0)</f>
        <v>0</v>
      </c>
      <c r="AW44" s="86">
        <f t="shared" si="5"/>
        <v>0</v>
      </c>
      <c r="AX44" s="86">
        <f>IF('Medical equipment-NSP'!AV52="Да", 'Service providers'!G54, 1)</f>
        <v>1</v>
      </c>
      <c r="AY44" s="86" t="str">
        <f>IFERROR(('Medical equipment-NSP'!AW52*AX44)/BE44, "0")</f>
        <v>0</v>
      </c>
      <c r="AZ44" s="86">
        <f>IF('Medical equipment-NSP'!AV52="Да", 'Service providers'!H54, 1)</f>
        <v>1</v>
      </c>
      <c r="BA44" s="86" t="str">
        <f>IFERROR(('Medical equipment-NSP'!AX52*AZ44)/BE44, "0")</f>
        <v>0</v>
      </c>
      <c r="BB44" s="86">
        <f>IF('Medical equipment-NSP'!AS52="Да", 1, 0)</f>
        <v>0</v>
      </c>
      <c r="BC44" s="86">
        <f>IF('Medical equipment-NSP'!AT52="Да", 1, 0)</f>
        <v>0</v>
      </c>
      <c r="BD44" s="86">
        <f>IF('Medical equipment-NSP'!AU52="Да", 1, 0)</f>
        <v>0</v>
      </c>
      <c r="BE44" s="86">
        <f t="shared" si="6"/>
        <v>0</v>
      </c>
      <c r="BF44" s="86">
        <f>IF('Medical equipment-NSP'!BC52="Да", 'Service providers'!G54, 1)</f>
        <v>1</v>
      </c>
      <c r="BG44" s="86" t="str">
        <f>IFERROR(('Medical equipment-NSP'!BD52*BF44)/BM44, "0")</f>
        <v>0</v>
      </c>
      <c r="BH44" s="86">
        <f>IF('Medical equipment-NSP'!BC52="Да", 'Service providers'!H54, 1)</f>
        <v>1</v>
      </c>
      <c r="BI44" s="86" t="str">
        <f>IFERROR(('Medical equipment-NSP'!BE52*BH44)/BM44, "0")</f>
        <v>0</v>
      </c>
      <c r="BJ44" s="86">
        <f>IF('Medical equipment-NSP'!AZ52="Да", 1, 0)</f>
        <v>0</v>
      </c>
      <c r="BK44" s="86">
        <f>IF('Medical equipment-NSP'!BA52="Да", 1, 0)</f>
        <v>0</v>
      </c>
      <c r="BL44" s="86">
        <f>IF('Medical equipment-NSP'!BB52="Да", 1, 0)</f>
        <v>0</v>
      </c>
      <c r="BM44" s="86">
        <f t="shared" si="7"/>
        <v>0</v>
      </c>
    </row>
    <row r="45" spans="1:65" x14ac:dyDescent="0.25">
      <c r="A45" s="92" t="str">
        <f>'Service providers'!A55</f>
        <v>Указать название</v>
      </c>
      <c r="B45" s="86">
        <f>IF('Medical equipment-NSP'!F53="Да", 'Service providers'!G55, 1)</f>
        <v>1</v>
      </c>
      <c r="C45" s="86" t="str">
        <f>IFERROR(('Medical equipment-NSP'!G53*B45)/I45, "0")</f>
        <v>0</v>
      </c>
      <c r="D45" s="86">
        <f>IF('Medical equipment-NSP'!F53="Да", 'Service providers'!H55, 1)</f>
        <v>1</v>
      </c>
      <c r="E45" s="86" t="str">
        <f>IFERROR(('Medical equipment-NSP'!H53*D45)/I45, "0")</f>
        <v>0</v>
      </c>
      <c r="F45" s="86">
        <f>IF('Medical equipment-NSP'!C53="Да", 1, 0)</f>
        <v>0</v>
      </c>
      <c r="G45" s="86">
        <f>IF('Medical equipment-NSP'!D53="Да", 1, 0)</f>
        <v>0</v>
      </c>
      <c r="H45" s="86">
        <f>IF('Medical equipment-NSP'!E53="Да", 1, 0)</f>
        <v>0</v>
      </c>
      <c r="I45" s="86">
        <f t="shared" ref="I45:I65" si="8">SUM(F45:H45)</f>
        <v>0</v>
      </c>
      <c r="J45" s="86">
        <f>IF('Medical equipment-NSP'!M53="Да", 'Service providers'!G55, 1)</f>
        <v>1</v>
      </c>
      <c r="K45" s="86" t="str">
        <f>IFERROR(('Medical equipment-NSP'!N53*J45)/Q45, "0")</f>
        <v>0</v>
      </c>
      <c r="L45" s="86">
        <f>IF('Medical equipment-NSP'!M53="Да", 'Service providers'!H55, 1)</f>
        <v>1</v>
      </c>
      <c r="M45" s="86" t="str">
        <f>IFERROR(('Medical equipment-NSP'!O53*L45)/Q45, "0")</f>
        <v>0</v>
      </c>
      <c r="N45" s="86">
        <f>IF('Medical equipment-NSP'!J53="Да", 1, 0)</f>
        <v>0</v>
      </c>
      <c r="O45" s="86">
        <f>IF('Medical equipment-NSP'!K53="Да", 1, 0)</f>
        <v>0</v>
      </c>
      <c r="P45" s="86">
        <f>IF('Medical equipment-NSP'!L53="Да", 1, 0)</f>
        <v>0</v>
      </c>
      <c r="Q45" s="86">
        <f t="shared" ref="Q45:Q65" si="9">SUM(N45:P45)</f>
        <v>0</v>
      </c>
      <c r="R45" s="86">
        <f>IF('Medical equipment-NSP'!T53="Да", 'Service providers'!G55, 1)</f>
        <v>1</v>
      </c>
      <c r="S45" s="86" t="str">
        <f>IFERROR(('Medical equipment-NSP'!U53*R45)/Y45, "0")</f>
        <v>0</v>
      </c>
      <c r="T45" s="86">
        <f>IF('Medical equipment-NSP'!T53="Да", 'Service providers'!H55, 1)</f>
        <v>1</v>
      </c>
      <c r="U45" s="86" t="str">
        <f>IFERROR(('Medical equipment-NSP'!V53*T45)/Y45, "0")</f>
        <v>0</v>
      </c>
      <c r="V45" s="86">
        <f>IF('Medical equipment-NSP'!Q53="Да", 1, 0)</f>
        <v>0</v>
      </c>
      <c r="W45" s="86">
        <f>IF('Medical equipment-NSP'!R53="Да", 1, 0)</f>
        <v>0</v>
      </c>
      <c r="X45" s="86">
        <f>IF('Medical equipment-NSP'!S53="Да", 1, 0)</f>
        <v>0</v>
      </c>
      <c r="Y45" s="86">
        <f t="shared" ref="Y45:Y65" si="10">SUM(V45:X45)</f>
        <v>0</v>
      </c>
      <c r="Z45" s="86">
        <f>IF('Medical equipment-NSP'!AA53="Да", 'Service providers'!G55, 1)</f>
        <v>1</v>
      </c>
      <c r="AA45" s="86" t="str">
        <f>IFERROR(('Medical equipment-NSP'!AB53*Z45)/AG45, "0")</f>
        <v>0</v>
      </c>
      <c r="AB45" s="86">
        <f>IF('Medical equipment-NSP'!AA53="Да", 'Service providers'!H55, 1)</f>
        <v>1</v>
      </c>
      <c r="AC45" s="86" t="str">
        <f>IFERROR(('Medical equipment-NSP'!AC53*AB45)/AG45, "0")</f>
        <v>0</v>
      </c>
      <c r="AD45" s="86">
        <f>IF('Medical equipment-NSP'!X53="Да", 1, 0)</f>
        <v>0</v>
      </c>
      <c r="AE45" s="86">
        <f>IF('Medical equipment-NSP'!Y53="Да", 1, 0)</f>
        <v>0</v>
      </c>
      <c r="AF45" s="86">
        <f>IF('Medical equipment-NSP'!Z53="Да", 1, 0)</f>
        <v>0</v>
      </c>
      <c r="AG45" s="86">
        <f t="shared" ref="AG45:AG65" si="11">SUM(AD45:AF45)</f>
        <v>0</v>
      </c>
      <c r="AH45" s="86">
        <f>IF('Medical equipment-NSP'!AH53="Да", 'Service providers'!G55, 1)</f>
        <v>1</v>
      </c>
      <c r="AI45" s="86" t="str">
        <f>IFERROR(('Medical equipment-NSP'!AI53*AH45)/AO45, "0")</f>
        <v>0</v>
      </c>
      <c r="AJ45" s="86">
        <f>IF('Medical equipment-NSP'!AH53="Да", 'Service providers'!H55, 1)</f>
        <v>1</v>
      </c>
      <c r="AK45" s="86" t="str">
        <f>IFERROR(('Medical equipment-NSP'!AJ53*AJ45)/AO45, "0")</f>
        <v>0</v>
      </c>
      <c r="AL45" s="86">
        <f>IF('Medical equipment-NSP'!AE53="Да", 1, 0)</f>
        <v>0</v>
      </c>
      <c r="AM45" s="86">
        <f>IF('Medical equipment-NSP'!AF53="Да", 1, 0)</f>
        <v>0</v>
      </c>
      <c r="AN45" s="86">
        <f>IF('Medical equipment-NSP'!AG53="Да", 1, 0)</f>
        <v>0</v>
      </c>
      <c r="AO45" s="86">
        <f t="shared" ref="AO45:AO65" si="12">SUM(AL45:AN45)</f>
        <v>0</v>
      </c>
      <c r="AP45" s="86">
        <f>IF('Medical equipment-NSP'!AO53="Да", 'Service providers'!G55, 1)</f>
        <v>1</v>
      </c>
      <c r="AQ45" s="86" t="str">
        <f>IFERROR(('Medical equipment-NSP'!AP53*AP45)/AW45, "0")</f>
        <v>0</v>
      </c>
      <c r="AR45" s="86">
        <f>IF('Medical equipment-NSP'!AO53="Да", 'Service providers'!H55, 1)</f>
        <v>1</v>
      </c>
      <c r="AS45" s="86" t="str">
        <f>IFERROR(('Medical equipment-NSP'!AQ53*AR45)/AW45, "0")</f>
        <v>0</v>
      </c>
      <c r="AT45" s="86">
        <f>IF('Medical equipment-NSP'!AL53="Да", 1, 0)</f>
        <v>0</v>
      </c>
      <c r="AU45" s="86">
        <f>IF('Medical equipment-NSP'!AM53="Да", 1, 0)</f>
        <v>0</v>
      </c>
      <c r="AV45" s="86">
        <f>IF('Medical equipment-NSP'!AN53="Да", 1, 0)</f>
        <v>0</v>
      </c>
      <c r="AW45" s="86">
        <f t="shared" ref="AW45:AW65" si="13">SUM(AT45:AV45)</f>
        <v>0</v>
      </c>
      <c r="AX45" s="86">
        <f>IF('Medical equipment-NSP'!AV53="Да", 'Service providers'!G55, 1)</f>
        <v>1</v>
      </c>
      <c r="AY45" s="86" t="str">
        <f>IFERROR(('Medical equipment-NSP'!AW53*AX45)/BE45, "0")</f>
        <v>0</v>
      </c>
      <c r="AZ45" s="86">
        <f>IF('Medical equipment-NSP'!AV53="Да", 'Service providers'!H55, 1)</f>
        <v>1</v>
      </c>
      <c r="BA45" s="86" t="str">
        <f>IFERROR(('Medical equipment-NSP'!AX53*AZ45)/BE45, "0")</f>
        <v>0</v>
      </c>
      <c r="BB45" s="86">
        <f>IF('Medical equipment-NSP'!AS53="Да", 1, 0)</f>
        <v>0</v>
      </c>
      <c r="BC45" s="86">
        <f>IF('Medical equipment-NSP'!AT53="Да", 1, 0)</f>
        <v>0</v>
      </c>
      <c r="BD45" s="86">
        <f>IF('Medical equipment-NSP'!AU53="Да", 1, 0)</f>
        <v>0</v>
      </c>
      <c r="BE45" s="86">
        <f t="shared" ref="BE45:BE65" si="14">SUM(BB45:BD45)</f>
        <v>0</v>
      </c>
      <c r="BF45" s="86">
        <f>IF('Medical equipment-NSP'!BC53="Да", 'Service providers'!G55, 1)</f>
        <v>1</v>
      </c>
      <c r="BG45" s="86" t="str">
        <f>IFERROR(('Medical equipment-NSP'!BD53*BF45)/BM45, "0")</f>
        <v>0</v>
      </c>
      <c r="BH45" s="86">
        <f>IF('Medical equipment-NSP'!BC53="Да", 'Service providers'!H55, 1)</f>
        <v>1</v>
      </c>
      <c r="BI45" s="86" t="str">
        <f>IFERROR(('Medical equipment-NSP'!BE53*BH45)/BM45, "0")</f>
        <v>0</v>
      </c>
      <c r="BJ45" s="86">
        <f>IF('Medical equipment-NSP'!AZ53="Да", 1, 0)</f>
        <v>0</v>
      </c>
      <c r="BK45" s="86">
        <f>IF('Medical equipment-NSP'!BA53="Да", 1, 0)</f>
        <v>0</v>
      </c>
      <c r="BL45" s="86">
        <f>IF('Medical equipment-NSP'!BB53="Да", 1, 0)</f>
        <v>0</v>
      </c>
      <c r="BM45" s="86">
        <f t="shared" ref="BM45:BM65" si="15">SUM(BJ45:BL45)</f>
        <v>0</v>
      </c>
    </row>
    <row r="46" spans="1:65" x14ac:dyDescent="0.25">
      <c r="A46" s="93" t="str">
        <f>'Service providers'!A56</f>
        <v>Указать название точки 1</v>
      </c>
      <c r="B46" s="86">
        <f>IF('Medical equipment-NSP'!F54="Да", 'Service providers'!G56, 1)</f>
        <v>1</v>
      </c>
      <c r="C46" s="86" t="str">
        <f>IFERROR(('Medical equipment-NSP'!G54*B46)/I46, "0")</f>
        <v>0</v>
      </c>
      <c r="D46" s="86">
        <f>IF('Medical equipment-NSP'!F54="Да", 'Service providers'!H56, 1)</f>
        <v>1</v>
      </c>
      <c r="E46" s="86" t="str">
        <f>IFERROR(('Medical equipment-NSP'!H54*D46)/I46, "0")</f>
        <v>0</v>
      </c>
      <c r="F46" s="86">
        <f>IF('Medical equipment-NSP'!C54="Да", 1, 0)</f>
        <v>0</v>
      </c>
      <c r="G46" s="86">
        <f>IF('Medical equipment-NSP'!D54="Да", 1, 0)</f>
        <v>0</v>
      </c>
      <c r="H46" s="86">
        <f>IF('Medical equipment-NSP'!E54="Да", 1, 0)</f>
        <v>0</v>
      </c>
      <c r="I46" s="86">
        <f t="shared" si="8"/>
        <v>0</v>
      </c>
      <c r="J46" s="86">
        <f>IF('Medical equipment-NSP'!M54="Да", 'Service providers'!G56, 1)</f>
        <v>1</v>
      </c>
      <c r="K46" s="86" t="str">
        <f>IFERROR(('Medical equipment-NSP'!N54*J46)/Q46, "0")</f>
        <v>0</v>
      </c>
      <c r="L46" s="86">
        <f>IF('Medical equipment-NSP'!M54="Да", 'Service providers'!H56, 1)</f>
        <v>1</v>
      </c>
      <c r="M46" s="86" t="str">
        <f>IFERROR(('Medical equipment-NSP'!O54*L46)/Q46, "0")</f>
        <v>0</v>
      </c>
      <c r="N46" s="86">
        <f>IF('Medical equipment-NSP'!J54="Да", 1, 0)</f>
        <v>0</v>
      </c>
      <c r="O46" s="86">
        <f>IF('Medical equipment-NSP'!K54="Да", 1, 0)</f>
        <v>0</v>
      </c>
      <c r="P46" s="86">
        <f>IF('Medical equipment-NSP'!L54="Да", 1, 0)</f>
        <v>0</v>
      </c>
      <c r="Q46" s="86">
        <f t="shared" si="9"/>
        <v>0</v>
      </c>
      <c r="R46" s="86">
        <f>IF('Medical equipment-NSP'!T54="Да", 'Service providers'!G56, 1)</f>
        <v>1</v>
      </c>
      <c r="S46" s="86" t="str">
        <f>IFERROR(('Medical equipment-NSP'!U54*R46)/Y46, "0")</f>
        <v>0</v>
      </c>
      <c r="T46" s="86">
        <f>IF('Medical equipment-NSP'!T54="Да", 'Service providers'!H56, 1)</f>
        <v>1</v>
      </c>
      <c r="U46" s="86" t="str">
        <f>IFERROR(('Medical equipment-NSP'!V54*T46)/Y46, "0")</f>
        <v>0</v>
      </c>
      <c r="V46" s="86">
        <f>IF('Medical equipment-NSP'!Q54="Да", 1, 0)</f>
        <v>0</v>
      </c>
      <c r="W46" s="86">
        <f>IF('Medical equipment-NSP'!R54="Да", 1, 0)</f>
        <v>0</v>
      </c>
      <c r="X46" s="86">
        <f>IF('Medical equipment-NSP'!S54="Да", 1, 0)</f>
        <v>0</v>
      </c>
      <c r="Y46" s="86">
        <f t="shared" si="10"/>
        <v>0</v>
      </c>
      <c r="Z46" s="86">
        <f>IF('Medical equipment-NSP'!AA54="Да", 'Service providers'!G56, 1)</f>
        <v>1</v>
      </c>
      <c r="AA46" s="86" t="str">
        <f>IFERROR(('Medical equipment-NSP'!AB54*Z46)/AG46, "0")</f>
        <v>0</v>
      </c>
      <c r="AB46" s="86">
        <f>IF('Medical equipment-NSP'!AA54="Да", 'Service providers'!H56, 1)</f>
        <v>1</v>
      </c>
      <c r="AC46" s="86" t="str">
        <f>IFERROR(('Medical equipment-NSP'!AC54*AB46)/AG46, "0")</f>
        <v>0</v>
      </c>
      <c r="AD46" s="86">
        <f>IF('Medical equipment-NSP'!X54="Да", 1, 0)</f>
        <v>0</v>
      </c>
      <c r="AE46" s="86">
        <f>IF('Medical equipment-NSP'!Y54="Да", 1, 0)</f>
        <v>0</v>
      </c>
      <c r="AF46" s="86">
        <f>IF('Medical equipment-NSP'!Z54="Да", 1, 0)</f>
        <v>0</v>
      </c>
      <c r="AG46" s="86">
        <f t="shared" si="11"/>
        <v>0</v>
      </c>
      <c r="AH46" s="86">
        <f>IF('Medical equipment-NSP'!AH54="Да", 'Service providers'!G56, 1)</f>
        <v>1</v>
      </c>
      <c r="AI46" s="86" t="str">
        <f>IFERROR(('Medical equipment-NSP'!AI54*AH46)/AO46, "0")</f>
        <v>0</v>
      </c>
      <c r="AJ46" s="86">
        <f>IF('Medical equipment-NSP'!AH54="Да", 'Service providers'!H56, 1)</f>
        <v>1</v>
      </c>
      <c r="AK46" s="86" t="str">
        <f>IFERROR(('Medical equipment-NSP'!AJ54*AJ46)/AO46, "0")</f>
        <v>0</v>
      </c>
      <c r="AL46" s="86">
        <f>IF('Medical equipment-NSP'!AE54="Да", 1, 0)</f>
        <v>0</v>
      </c>
      <c r="AM46" s="86">
        <f>IF('Medical equipment-NSP'!AF54="Да", 1, 0)</f>
        <v>0</v>
      </c>
      <c r="AN46" s="86">
        <f>IF('Medical equipment-NSP'!AG54="Да", 1, 0)</f>
        <v>0</v>
      </c>
      <c r="AO46" s="86">
        <f t="shared" si="12"/>
        <v>0</v>
      </c>
      <c r="AP46" s="86">
        <f>IF('Medical equipment-NSP'!AO54="Да", 'Service providers'!G56, 1)</f>
        <v>1</v>
      </c>
      <c r="AQ46" s="86" t="str">
        <f>IFERROR(('Medical equipment-NSP'!AP54*AP46)/AW46, "0")</f>
        <v>0</v>
      </c>
      <c r="AR46" s="86">
        <f>IF('Medical equipment-NSP'!AO54="Да", 'Service providers'!H56, 1)</f>
        <v>1</v>
      </c>
      <c r="AS46" s="86" t="str">
        <f>IFERROR(('Medical equipment-NSP'!AQ54*AR46)/AW46, "0")</f>
        <v>0</v>
      </c>
      <c r="AT46" s="86">
        <f>IF('Medical equipment-NSP'!AL54="Да", 1, 0)</f>
        <v>0</v>
      </c>
      <c r="AU46" s="86">
        <f>IF('Medical equipment-NSP'!AM54="Да", 1, 0)</f>
        <v>0</v>
      </c>
      <c r="AV46" s="86">
        <f>IF('Medical equipment-NSP'!AN54="Да", 1, 0)</f>
        <v>0</v>
      </c>
      <c r="AW46" s="86">
        <f t="shared" si="13"/>
        <v>0</v>
      </c>
      <c r="AX46" s="86">
        <f>IF('Medical equipment-NSP'!AV54="Да", 'Service providers'!G56, 1)</f>
        <v>1</v>
      </c>
      <c r="AY46" s="86" t="str">
        <f>IFERROR(('Medical equipment-NSP'!AW54*AX46)/BE46, "0")</f>
        <v>0</v>
      </c>
      <c r="AZ46" s="86">
        <f>IF('Medical equipment-NSP'!AV54="Да", 'Service providers'!H56, 1)</f>
        <v>1</v>
      </c>
      <c r="BA46" s="86" t="str">
        <f>IFERROR(('Medical equipment-NSP'!AX54*AZ46)/BE46, "0")</f>
        <v>0</v>
      </c>
      <c r="BB46" s="86">
        <f>IF('Medical equipment-NSP'!AS54="Да", 1, 0)</f>
        <v>0</v>
      </c>
      <c r="BC46" s="86">
        <f>IF('Medical equipment-NSP'!AT54="Да", 1, 0)</f>
        <v>0</v>
      </c>
      <c r="BD46" s="86">
        <f>IF('Medical equipment-NSP'!AU54="Да", 1, 0)</f>
        <v>0</v>
      </c>
      <c r="BE46" s="86">
        <f t="shared" si="14"/>
        <v>0</v>
      </c>
      <c r="BF46" s="86">
        <f>IF('Medical equipment-NSP'!BC54="Да", 'Service providers'!G56, 1)</f>
        <v>1</v>
      </c>
      <c r="BG46" s="86" t="str">
        <f>IFERROR(('Medical equipment-NSP'!BD54*BF46)/BM46, "0")</f>
        <v>0</v>
      </c>
      <c r="BH46" s="86">
        <f>IF('Medical equipment-NSP'!BC54="Да", 'Service providers'!H56, 1)</f>
        <v>1</v>
      </c>
      <c r="BI46" s="86" t="str">
        <f>IFERROR(('Medical equipment-NSP'!BE54*BH46)/BM46, "0")</f>
        <v>0</v>
      </c>
      <c r="BJ46" s="86">
        <f>IF('Medical equipment-NSP'!AZ54="Да", 1, 0)</f>
        <v>0</v>
      </c>
      <c r="BK46" s="86">
        <f>IF('Medical equipment-NSP'!BA54="Да", 1, 0)</f>
        <v>0</v>
      </c>
      <c r="BL46" s="86">
        <f>IF('Medical equipment-NSP'!BB54="Да", 1, 0)</f>
        <v>0</v>
      </c>
      <c r="BM46" s="86">
        <f t="shared" si="15"/>
        <v>0</v>
      </c>
    </row>
    <row r="47" spans="1:65" x14ac:dyDescent="0.25">
      <c r="A47" s="93" t="str">
        <f>'Service providers'!A57</f>
        <v>Указать название точки 2</v>
      </c>
      <c r="B47" s="86">
        <f>IF('Medical equipment-NSP'!F55="Да", 'Service providers'!G57, 1)</f>
        <v>1</v>
      </c>
      <c r="C47" s="86" t="str">
        <f>IFERROR(('Medical equipment-NSP'!G55*B47)/I47, "0")</f>
        <v>0</v>
      </c>
      <c r="D47" s="86">
        <f>IF('Medical equipment-NSP'!F55="Да", 'Service providers'!H57, 1)</f>
        <v>1</v>
      </c>
      <c r="E47" s="86" t="str">
        <f>IFERROR(('Medical equipment-NSP'!H55*D47)/I47, "0")</f>
        <v>0</v>
      </c>
      <c r="F47" s="86">
        <f>IF('Medical equipment-NSP'!C55="Да", 1, 0)</f>
        <v>0</v>
      </c>
      <c r="G47" s="86">
        <f>IF('Medical equipment-NSP'!D55="Да", 1, 0)</f>
        <v>0</v>
      </c>
      <c r="H47" s="86">
        <f>IF('Medical equipment-NSP'!E55="Да", 1, 0)</f>
        <v>0</v>
      </c>
      <c r="I47" s="86">
        <f t="shared" si="8"/>
        <v>0</v>
      </c>
      <c r="J47" s="86">
        <f>IF('Medical equipment-NSP'!M55="Да", 'Service providers'!G57, 1)</f>
        <v>1</v>
      </c>
      <c r="K47" s="86" t="str">
        <f>IFERROR(('Medical equipment-NSP'!N55*J47)/Q47, "0")</f>
        <v>0</v>
      </c>
      <c r="L47" s="86">
        <f>IF('Medical equipment-NSP'!M55="Да", 'Service providers'!H57, 1)</f>
        <v>1</v>
      </c>
      <c r="M47" s="86" t="str">
        <f>IFERROR(('Medical equipment-NSP'!O55*L47)/Q47, "0")</f>
        <v>0</v>
      </c>
      <c r="N47" s="86">
        <f>IF('Medical equipment-NSP'!J55="Да", 1, 0)</f>
        <v>0</v>
      </c>
      <c r="O47" s="86">
        <f>IF('Medical equipment-NSP'!K55="Да", 1, 0)</f>
        <v>0</v>
      </c>
      <c r="P47" s="86">
        <f>IF('Medical equipment-NSP'!L55="Да", 1, 0)</f>
        <v>0</v>
      </c>
      <c r="Q47" s="86">
        <f t="shared" si="9"/>
        <v>0</v>
      </c>
      <c r="R47" s="86">
        <f>IF('Medical equipment-NSP'!T55="Да", 'Service providers'!G57, 1)</f>
        <v>1</v>
      </c>
      <c r="S47" s="86" t="str">
        <f>IFERROR(('Medical equipment-NSP'!U55*R47)/Y47, "0")</f>
        <v>0</v>
      </c>
      <c r="T47" s="86">
        <f>IF('Medical equipment-NSP'!T55="Да", 'Service providers'!H57, 1)</f>
        <v>1</v>
      </c>
      <c r="U47" s="86" t="str">
        <f>IFERROR(('Medical equipment-NSP'!V55*T47)/Y47, "0")</f>
        <v>0</v>
      </c>
      <c r="V47" s="86">
        <f>IF('Medical equipment-NSP'!Q55="Да", 1, 0)</f>
        <v>0</v>
      </c>
      <c r="W47" s="86">
        <f>IF('Medical equipment-NSP'!R55="Да", 1, 0)</f>
        <v>0</v>
      </c>
      <c r="X47" s="86">
        <f>IF('Medical equipment-NSP'!S55="Да", 1, 0)</f>
        <v>0</v>
      </c>
      <c r="Y47" s="86">
        <f t="shared" si="10"/>
        <v>0</v>
      </c>
      <c r="Z47" s="86">
        <f>IF('Medical equipment-NSP'!AA55="Да", 'Service providers'!G57, 1)</f>
        <v>1</v>
      </c>
      <c r="AA47" s="86" t="str">
        <f>IFERROR(('Medical equipment-NSP'!AB55*Z47)/AG47, "0")</f>
        <v>0</v>
      </c>
      <c r="AB47" s="86">
        <f>IF('Medical equipment-NSP'!AA55="Да", 'Service providers'!H57, 1)</f>
        <v>1</v>
      </c>
      <c r="AC47" s="86" t="str">
        <f>IFERROR(('Medical equipment-NSP'!AC55*AB47)/AG47, "0")</f>
        <v>0</v>
      </c>
      <c r="AD47" s="86">
        <f>IF('Medical equipment-NSP'!X55="Да", 1, 0)</f>
        <v>0</v>
      </c>
      <c r="AE47" s="86">
        <f>IF('Medical equipment-NSP'!Y55="Да", 1, 0)</f>
        <v>0</v>
      </c>
      <c r="AF47" s="86">
        <f>IF('Medical equipment-NSP'!Z55="Да", 1, 0)</f>
        <v>0</v>
      </c>
      <c r="AG47" s="86">
        <f t="shared" si="11"/>
        <v>0</v>
      </c>
      <c r="AH47" s="86">
        <f>IF('Medical equipment-NSP'!AH55="Да", 'Service providers'!G57, 1)</f>
        <v>1</v>
      </c>
      <c r="AI47" s="86" t="str">
        <f>IFERROR(('Medical equipment-NSP'!AI55*AH47)/AO47, "0")</f>
        <v>0</v>
      </c>
      <c r="AJ47" s="86">
        <f>IF('Medical equipment-NSP'!AH55="Да", 'Service providers'!H57, 1)</f>
        <v>1</v>
      </c>
      <c r="AK47" s="86" t="str">
        <f>IFERROR(('Medical equipment-NSP'!AJ55*AJ47)/AO47, "0")</f>
        <v>0</v>
      </c>
      <c r="AL47" s="86">
        <f>IF('Medical equipment-NSP'!AE55="Да", 1, 0)</f>
        <v>0</v>
      </c>
      <c r="AM47" s="86">
        <f>IF('Medical equipment-NSP'!AF55="Да", 1, 0)</f>
        <v>0</v>
      </c>
      <c r="AN47" s="86">
        <f>IF('Medical equipment-NSP'!AG55="Да", 1, 0)</f>
        <v>0</v>
      </c>
      <c r="AO47" s="86">
        <f t="shared" si="12"/>
        <v>0</v>
      </c>
      <c r="AP47" s="86">
        <f>IF('Medical equipment-NSP'!AO55="Да", 'Service providers'!G57, 1)</f>
        <v>1</v>
      </c>
      <c r="AQ47" s="86" t="str">
        <f>IFERROR(('Medical equipment-NSP'!AP55*AP47)/AW47, "0")</f>
        <v>0</v>
      </c>
      <c r="AR47" s="86">
        <f>IF('Medical equipment-NSP'!AO55="Да", 'Service providers'!H57, 1)</f>
        <v>1</v>
      </c>
      <c r="AS47" s="86" t="str">
        <f>IFERROR(('Medical equipment-NSP'!AQ55*AR47)/AW47, "0")</f>
        <v>0</v>
      </c>
      <c r="AT47" s="86">
        <f>IF('Medical equipment-NSP'!AL55="Да", 1, 0)</f>
        <v>0</v>
      </c>
      <c r="AU47" s="86">
        <f>IF('Medical equipment-NSP'!AM55="Да", 1, 0)</f>
        <v>0</v>
      </c>
      <c r="AV47" s="86">
        <f>IF('Medical equipment-NSP'!AN55="Да", 1, 0)</f>
        <v>0</v>
      </c>
      <c r="AW47" s="86">
        <f t="shared" si="13"/>
        <v>0</v>
      </c>
      <c r="AX47" s="86">
        <f>IF('Medical equipment-NSP'!AV55="Да", 'Service providers'!G57, 1)</f>
        <v>1</v>
      </c>
      <c r="AY47" s="86" t="str">
        <f>IFERROR(('Medical equipment-NSP'!AW55*AX47)/BE47, "0")</f>
        <v>0</v>
      </c>
      <c r="AZ47" s="86">
        <f>IF('Medical equipment-NSP'!AV55="Да", 'Service providers'!H57, 1)</f>
        <v>1</v>
      </c>
      <c r="BA47" s="86" t="str">
        <f>IFERROR(('Medical equipment-NSP'!AX55*AZ47)/BE47, "0")</f>
        <v>0</v>
      </c>
      <c r="BB47" s="86">
        <f>IF('Medical equipment-NSP'!AS55="Да", 1, 0)</f>
        <v>0</v>
      </c>
      <c r="BC47" s="86">
        <f>IF('Medical equipment-NSP'!AT55="Да", 1, 0)</f>
        <v>0</v>
      </c>
      <c r="BD47" s="86">
        <f>IF('Medical equipment-NSP'!AU55="Да", 1, 0)</f>
        <v>0</v>
      </c>
      <c r="BE47" s="86">
        <f t="shared" si="14"/>
        <v>0</v>
      </c>
      <c r="BF47" s="86">
        <f>IF('Medical equipment-NSP'!BC55="Да", 'Service providers'!G57, 1)</f>
        <v>1</v>
      </c>
      <c r="BG47" s="86" t="str">
        <f>IFERROR(('Medical equipment-NSP'!BD55*BF47)/BM47, "0")</f>
        <v>0</v>
      </c>
      <c r="BH47" s="86">
        <f>IF('Medical equipment-NSP'!BC55="Да", 'Service providers'!H57, 1)</f>
        <v>1</v>
      </c>
      <c r="BI47" s="86" t="str">
        <f>IFERROR(('Medical equipment-NSP'!BE55*BH47)/BM47, "0")</f>
        <v>0</v>
      </c>
      <c r="BJ47" s="86">
        <f>IF('Medical equipment-NSP'!AZ55="Да", 1, 0)</f>
        <v>0</v>
      </c>
      <c r="BK47" s="86">
        <f>IF('Medical equipment-NSP'!BA55="Да", 1, 0)</f>
        <v>0</v>
      </c>
      <c r="BL47" s="86">
        <f>IF('Medical equipment-NSP'!BB55="Да", 1, 0)</f>
        <v>0</v>
      </c>
      <c r="BM47" s="86">
        <f t="shared" si="15"/>
        <v>0</v>
      </c>
    </row>
    <row r="48" spans="1:65" x14ac:dyDescent="0.25">
      <c r="A48" s="93" t="str">
        <f>'Service providers'!A58</f>
        <v>Указать название точки 3</v>
      </c>
      <c r="B48" s="86">
        <f>IF('Medical equipment-NSP'!F56="Да", 'Service providers'!G58, 1)</f>
        <v>1</v>
      </c>
      <c r="C48" s="86" t="str">
        <f>IFERROR(('Medical equipment-NSP'!G56*B48)/I48, "0")</f>
        <v>0</v>
      </c>
      <c r="D48" s="86">
        <f>IF('Medical equipment-NSP'!F56="Да", 'Service providers'!H58, 1)</f>
        <v>1</v>
      </c>
      <c r="E48" s="86" t="str">
        <f>IFERROR(('Medical equipment-NSP'!H56*D48)/I48, "0")</f>
        <v>0</v>
      </c>
      <c r="F48" s="86">
        <f>IF('Medical equipment-NSP'!C56="Да", 1, 0)</f>
        <v>0</v>
      </c>
      <c r="G48" s="86">
        <f>IF('Medical equipment-NSP'!D56="Да", 1, 0)</f>
        <v>0</v>
      </c>
      <c r="H48" s="86">
        <f>IF('Medical equipment-NSP'!E56="Да", 1, 0)</f>
        <v>0</v>
      </c>
      <c r="I48" s="86">
        <f t="shared" si="8"/>
        <v>0</v>
      </c>
      <c r="J48" s="86">
        <f>IF('Medical equipment-NSP'!M56="Да", 'Service providers'!G58, 1)</f>
        <v>1</v>
      </c>
      <c r="K48" s="86" t="str">
        <f>IFERROR(('Medical equipment-NSP'!N56*J48)/Q48, "0")</f>
        <v>0</v>
      </c>
      <c r="L48" s="86">
        <f>IF('Medical equipment-NSP'!M56="Да", 'Service providers'!H58, 1)</f>
        <v>1</v>
      </c>
      <c r="M48" s="86" t="str">
        <f>IFERROR(('Medical equipment-NSP'!O56*L48)/Q48, "0")</f>
        <v>0</v>
      </c>
      <c r="N48" s="86">
        <f>IF('Medical equipment-NSP'!J56="Да", 1, 0)</f>
        <v>0</v>
      </c>
      <c r="O48" s="86">
        <f>IF('Medical equipment-NSP'!K56="Да", 1, 0)</f>
        <v>0</v>
      </c>
      <c r="P48" s="86">
        <f>IF('Medical equipment-NSP'!L56="Да", 1, 0)</f>
        <v>0</v>
      </c>
      <c r="Q48" s="86">
        <f t="shared" si="9"/>
        <v>0</v>
      </c>
      <c r="R48" s="86">
        <f>IF('Medical equipment-NSP'!T56="Да", 'Service providers'!G58, 1)</f>
        <v>1</v>
      </c>
      <c r="S48" s="86" t="str">
        <f>IFERROR(('Medical equipment-NSP'!U56*R48)/Y48, "0")</f>
        <v>0</v>
      </c>
      <c r="T48" s="86">
        <f>IF('Medical equipment-NSP'!T56="Да", 'Service providers'!H58, 1)</f>
        <v>1</v>
      </c>
      <c r="U48" s="86" t="str">
        <f>IFERROR(('Medical equipment-NSP'!V56*T48)/Y48, "0")</f>
        <v>0</v>
      </c>
      <c r="V48" s="86">
        <f>IF('Medical equipment-NSP'!Q56="Да", 1, 0)</f>
        <v>0</v>
      </c>
      <c r="W48" s="86">
        <f>IF('Medical equipment-NSP'!R56="Да", 1, 0)</f>
        <v>0</v>
      </c>
      <c r="X48" s="86">
        <f>IF('Medical equipment-NSP'!S56="Да", 1, 0)</f>
        <v>0</v>
      </c>
      <c r="Y48" s="86">
        <f t="shared" si="10"/>
        <v>0</v>
      </c>
      <c r="Z48" s="86">
        <f>IF('Medical equipment-NSP'!AA56="Да", 'Service providers'!G58, 1)</f>
        <v>1</v>
      </c>
      <c r="AA48" s="86" t="str">
        <f>IFERROR(('Medical equipment-NSP'!AB56*Z48)/AG48, "0")</f>
        <v>0</v>
      </c>
      <c r="AB48" s="86">
        <f>IF('Medical equipment-NSP'!AA56="Да", 'Service providers'!H58, 1)</f>
        <v>1</v>
      </c>
      <c r="AC48" s="86" t="str">
        <f>IFERROR(('Medical equipment-NSP'!AC56*AB48)/AG48, "0")</f>
        <v>0</v>
      </c>
      <c r="AD48" s="86">
        <f>IF('Medical equipment-NSP'!X56="Да", 1, 0)</f>
        <v>0</v>
      </c>
      <c r="AE48" s="86">
        <f>IF('Medical equipment-NSP'!Y56="Да", 1, 0)</f>
        <v>0</v>
      </c>
      <c r="AF48" s="86">
        <f>IF('Medical equipment-NSP'!Z56="Да", 1, 0)</f>
        <v>0</v>
      </c>
      <c r="AG48" s="86">
        <f t="shared" si="11"/>
        <v>0</v>
      </c>
      <c r="AH48" s="86">
        <f>IF('Medical equipment-NSP'!AH56="Да", 'Service providers'!G58, 1)</f>
        <v>1</v>
      </c>
      <c r="AI48" s="86" t="str">
        <f>IFERROR(('Medical equipment-NSP'!AI56*AH48)/AO48, "0")</f>
        <v>0</v>
      </c>
      <c r="AJ48" s="86">
        <f>IF('Medical equipment-NSP'!AH56="Да", 'Service providers'!H58, 1)</f>
        <v>1</v>
      </c>
      <c r="AK48" s="86" t="str">
        <f>IFERROR(('Medical equipment-NSP'!AJ56*AJ48)/AO48, "0")</f>
        <v>0</v>
      </c>
      <c r="AL48" s="86">
        <f>IF('Medical equipment-NSP'!AE56="Да", 1, 0)</f>
        <v>0</v>
      </c>
      <c r="AM48" s="86">
        <f>IF('Medical equipment-NSP'!AF56="Да", 1, 0)</f>
        <v>0</v>
      </c>
      <c r="AN48" s="86">
        <f>IF('Medical equipment-NSP'!AG56="Да", 1, 0)</f>
        <v>0</v>
      </c>
      <c r="AO48" s="86">
        <f t="shared" si="12"/>
        <v>0</v>
      </c>
      <c r="AP48" s="86">
        <f>IF('Medical equipment-NSP'!AO56="Да", 'Service providers'!G58, 1)</f>
        <v>1</v>
      </c>
      <c r="AQ48" s="86" t="str">
        <f>IFERROR(('Medical equipment-NSP'!AP56*AP48)/AW48, "0")</f>
        <v>0</v>
      </c>
      <c r="AR48" s="86">
        <f>IF('Medical equipment-NSP'!AO56="Да", 'Service providers'!H58, 1)</f>
        <v>1</v>
      </c>
      <c r="AS48" s="86" t="str">
        <f>IFERROR(('Medical equipment-NSP'!AQ56*AR48)/AW48, "0")</f>
        <v>0</v>
      </c>
      <c r="AT48" s="86">
        <f>IF('Medical equipment-NSP'!AL56="Да", 1, 0)</f>
        <v>0</v>
      </c>
      <c r="AU48" s="86">
        <f>IF('Medical equipment-NSP'!AM56="Да", 1, 0)</f>
        <v>0</v>
      </c>
      <c r="AV48" s="86">
        <f>IF('Medical equipment-NSP'!AN56="Да", 1, 0)</f>
        <v>0</v>
      </c>
      <c r="AW48" s="86">
        <f t="shared" si="13"/>
        <v>0</v>
      </c>
      <c r="AX48" s="86">
        <f>IF('Medical equipment-NSP'!AV56="Да", 'Service providers'!G58, 1)</f>
        <v>1</v>
      </c>
      <c r="AY48" s="86" t="str">
        <f>IFERROR(('Medical equipment-NSP'!AW56*AX48)/BE48, "0")</f>
        <v>0</v>
      </c>
      <c r="AZ48" s="86">
        <f>IF('Medical equipment-NSP'!AV56="Да", 'Service providers'!H58, 1)</f>
        <v>1</v>
      </c>
      <c r="BA48" s="86" t="str">
        <f>IFERROR(('Medical equipment-NSP'!AX56*AZ48)/BE48, "0")</f>
        <v>0</v>
      </c>
      <c r="BB48" s="86">
        <f>IF('Medical equipment-NSP'!AS56="Да", 1, 0)</f>
        <v>0</v>
      </c>
      <c r="BC48" s="86">
        <f>IF('Medical equipment-NSP'!AT56="Да", 1, 0)</f>
        <v>0</v>
      </c>
      <c r="BD48" s="86">
        <f>IF('Medical equipment-NSP'!AU56="Да", 1, 0)</f>
        <v>0</v>
      </c>
      <c r="BE48" s="86">
        <f t="shared" si="14"/>
        <v>0</v>
      </c>
      <c r="BF48" s="86">
        <f>IF('Medical equipment-NSP'!BC56="Да", 'Service providers'!G58, 1)</f>
        <v>1</v>
      </c>
      <c r="BG48" s="86" t="str">
        <f>IFERROR(('Medical equipment-NSP'!BD56*BF48)/BM48, "0")</f>
        <v>0</v>
      </c>
      <c r="BH48" s="86">
        <f>IF('Medical equipment-NSP'!BC56="Да", 'Service providers'!H58, 1)</f>
        <v>1</v>
      </c>
      <c r="BI48" s="86" t="str">
        <f>IFERROR(('Medical equipment-NSP'!BE56*BH48)/BM48, "0")</f>
        <v>0</v>
      </c>
      <c r="BJ48" s="86">
        <f>IF('Medical equipment-NSP'!AZ56="Да", 1, 0)</f>
        <v>0</v>
      </c>
      <c r="BK48" s="86">
        <f>IF('Medical equipment-NSP'!BA56="Да", 1, 0)</f>
        <v>0</v>
      </c>
      <c r="BL48" s="86">
        <f>IF('Medical equipment-NSP'!BB56="Да", 1, 0)</f>
        <v>0</v>
      </c>
      <c r="BM48" s="86">
        <f t="shared" si="15"/>
        <v>0</v>
      </c>
    </row>
    <row r="49" spans="1:65" x14ac:dyDescent="0.25">
      <c r="A49" s="93" t="str">
        <f>'Service providers'!A59</f>
        <v>Указать название точки 4</v>
      </c>
      <c r="B49" s="86">
        <f>IF('Medical equipment-NSP'!F57="Да", 'Service providers'!G59, 1)</f>
        <v>1</v>
      </c>
      <c r="C49" s="86" t="str">
        <f>IFERROR(('Medical equipment-NSP'!G57*B49)/I49, "0")</f>
        <v>0</v>
      </c>
      <c r="D49" s="86">
        <f>IF('Medical equipment-NSP'!F57="Да", 'Service providers'!H59, 1)</f>
        <v>1</v>
      </c>
      <c r="E49" s="86" t="str">
        <f>IFERROR(('Medical equipment-NSP'!H57*D49)/I49, "0")</f>
        <v>0</v>
      </c>
      <c r="F49" s="86">
        <f>IF('Medical equipment-NSP'!C57="Да", 1, 0)</f>
        <v>0</v>
      </c>
      <c r="G49" s="86">
        <f>IF('Medical equipment-NSP'!D57="Да", 1, 0)</f>
        <v>0</v>
      </c>
      <c r="H49" s="86">
        <f>IF('Medical equipment-NSP'!E57="Да", 1, 0)</f>
        <v>0</v>
      </c>
      <c r="I49" s="86">
        <f t="shared" si="8"/>
        <v>0</v>
      </c>
      <c r="J49" s="86">
        <f>IF('Medical equipment-NSP'!M57="Да", 'Service providers'!G59, 1)</f>
        <v>1</v>
      </c>
      <c r="K49" s="86" t="str">
        <f>IFERROR(('Medical equipment-NSP'!N57*J49)/Q49, "0")</f>
        <v>0</v>
      </c>
      <c r="L49" s="86">
        <f>IF('Medical equipment-NSP'!M57="Да", 'Service providers'!H59, 1)</f>
        <v>1</v>
      </c>
      <c r="M49" s="86" t="str">
        <f>IFERROR(('Medical equipment-NSP'!O57*L49)/Q49, "0")</f>
        <v>0</v>
      </c>
      <c r="N49" s="86">
        <f>IF('Medical equipment-NSP'!J57="Да", 1, 0)</f>
        <v>0</v>
      </c>
      <c r="O49" s="86">
        <f>IF('Medical equipment-NSP'!K57="Да", 1, 0)</f>
        <v>0</v>
      </c>
      <c r="P49" s="86">
        <f>IF('Medical equipment-NSP'!L57="Да", 1, 0)</f>
        <v>0</v>
      </c>
      <c r="Q49" s="86">
        <f t="shared" si="9"/>
        <v>0</v>
      </c>
      <c r="R49" s="86">
        <f>IF('Medical equipment-NSP'!T57="Да", 'Service providers'!G59, 1)</f>
        <v>1</v>
      </c>
      <c r="S49" s="86" t="str">
        <f>IFERROR(('Medical equipment-NSP'!U57*R49)/Y49, "0")</f>
        <v>0</v>
      </c>
      <c r="T49" s="86">
        <f>IF('Medical equipment-NSP'!T57="Да", 'Service providers'!H59, 1)</f>
        <v>1</v>
      </c>
      <c r="U49" s="86" t="str">
        <f>IFERROR(('Medical equipment-NSP'!V57*T49)/Y49, "0")</f>
        <v>0</v>
      </c>
      <c r="V49" s="86">
        <f>IF('Medical equipment-NSP'!Q57="Да", 1, 0)</f>
        <v>0</v>
      </c>
      <c r="W49" s="86">
        <f>IF('Medical equipment-NSP'!R57="Да", 1, 0)</f>
        <v>0</v>
      </c>
      <c r="X49" s="86">
        <f>IF('Medical equipment-NSP'!S57="Да", 1, 0)</f>
        <v>0</v>
      </c>
      <c r="Y49" s="86">
        <f t="shared" si="10"/>
        <v>0</v>
      </c>
      <c r="Z49" s="86">
        <f>IF('Medical equipment-NSP'!AA57="Да", 'Service providers'!G59, 1)</f>
        <v>1</v>
      </c>
      <c r="AA49" s="86" t="str">
        <f>IFERROR(('Medical equipment-NSP'!AB57*Z49)/AG49, "0")</f>
        <v>0</v>
      </c>
      <c r="AB49" s="86">
        <f>IF('Medical equipment-NSP'!AA57="Да", 'Service providers'!H59, 1)</f>
        <v>1</v>
      </c>
      <c r="AC49" s="86" t="str">
        <f>IFERROR(('Medical equipment-NSP'!AC57*AB49)/AG49, "0")</f>
        <v>0</v>
      </c>
      <c r="AD49" s="86">
        <f>IF('Medical equipment-NSP'!X57="Да", 1, 0)</f>
        <v>0</v>
      </c>
      <c r="AE49" s="86">
        <f>IF('Medical equipment-NSP'!Y57="Да", 1, 0)</f>
        <v>0</v>
      </c>
      <c r="AF49" s="86">
        <f>IF('Medical equipment-NSP'!Z57="Да", 1, 0)</f>
        <v>0</v>
      </c>
      <c r="AG49" s="86">
        <f t="shared" si="11"/>
        <v>0</v>
      </c>
      <c r="AH49" s="86">
        <f>IF('Medical equipment-NSP'!AH57="Да", 'Service providers'!G59, 1)</f>
        <v>1</v>
      </c>
      <c r="AI49" s="86" t="str">
        <f>IFERROR(('Medical equipment-NSP'!AI57*AH49)/AO49, "0")</f>
        <v>0</v>
      </c>
      <c r="AJ49" s="86">
        <f>IF('Medical equipment-NSP'!AH57="Да", 'Service providers'!H59, 1)</f>
        <v>1</v>
      </c>
      <c r="AK49" s="86" t="str">
        <f>IFERROR(('Medical equipment-NSP'!AJ57*AJ49)/AO49, "0")</f>
        <v>0</v>
      </c>
      <c r="AL49" s="86">
        <f>IF('Medical equipment-NSP'!AE57="Да", 1, 0)</f>
        <v>0</v>
      </c>
      <c r="AM49" s="86">
        <f>IF('Medical equipment-NSP'!AF57="Да", 1, 0)</f>
        <v>0</v>
      </c>
      <c r="AN49" s="86">
        <f>IF('Medical equipment-NSP'!AG57="Да", 1, 0)</f>
        <v>0</v>
      </c>
      <c r="AO49" s="86">
        <f t="shared" si="12"/>
        <v>0</v>
      </c>
      <c r="AP49" s="86">
        <f>IF('Medical equipment-NSP'!AO57="Да", 'Service providers'!G59, 1)</f>
        <v>1</v>
      </c>
      <c r="AQ49" s="86" t="str">
        <f>IFERROR(('Medical equipment-NSP'!AP57*AP49)/AW49, "0")</f>
        <v>0</v>
      </c>
      <c r="AR49" s="86">
        <f>IF('Medical equipment-NSP'!AO57="Да", 'Service providers'!H59, 1)</f>
        <v>1</v>
      </c>
      <c r="AS49" s="86" t="str">
        <f>IFERROR(('Medical equipment-NSP'!AQ57*AR49)/AW49, "0")</f>
        <v>0</v>
      </c>
      <c r="AT49" s="86">
        <f>IF('Medical equipment-NSP'!AL57="Да", 1, 0)</f>
        <v>0</v>
      </c>
      <c r="AU49" s="86">
        <f>IF('Medical equipment-NSP'!AM57="Да", 1, 0)</f>
        <v>0</v>
      </c>
      <c r="AV49" s="86">
        <f>IF('Medical equipment-NSP'!AN57="Да", 1, 0)</f>
        <v>0</v>
      </c>
      <c r="AW49" s="86">
        <f t="shared" si="13"/>
        <v>0</v>
      </c>
      <c r="AX49" s="86">
        <f>IF('Medical equipment-NSP'!AV57="Да", 'Service providers'!G59, 1)</f>
        <v>1</v>
      </c>
      <c r="AY49" s="86" t="str">
        <f>IFERROR(('Medical equipment-NSP'!AW57*AX49)/BE49, "0")</f>
        <v>0</v>
      </c>
      <c r="AZ49" s="86">
        <f>IF('Medical equipment-NSP'!AV57="Да", 'Service providers'!H59, 1)</f>
        <v>1</v>
      </c>
      <c r="BA49" s="86" t="str">
        <f>IFERROR(('Medical equipment-NSP'!AX57*AZ49)/BE49, "0")</f>
        <v>0</v>
      </c>
      <c r="BB49" s="86">
        <f>IF('Medical equipment-NSP'!AS57="Да", 1, 0)</f>
        <v>0</v>
      </c>
      <c r="BC49" s="86">
        <f>IF('Medical equipment-NSP'!AT57="Да", 1, 0)</f>
        <v>0</v>
      </c>
      <c r="BD49" s="86">
        <f>IF('Medical equipment-NSP'!AU57="Да", 1, 0)</f>
        <v>0</v>
      </c>
      <c r="BE49" s="86">
        <f t="shared" si="14"/>
        <v>0</v>
      </c>
      <c r="BF49" s="86">
        <f>IF('Medical equipment-NSP'!BC57="Да", 'Service providers'!G59, 1)</f>
        <v>1</v>
      </c>
      <c r="BG49" s="86" t="str">
        <f>IFERROR(('Medical equipment-NSP'!BD57*BF49)/BM49, "0")</f>
        <v>0</v>
      </c>
      <c r="BH49" s="86">
        <f>IF('Medical equipment-NSP'!BC57="Да", 'Service providers'!H59, 1)</f>
        <v>1</v>
      </c>
      <c r="BI49" s="86" t="str">
        <f>IFERROR(('Medical equipment-NSP'!BE57*BH49)/BM49, "0")</f>
        <v>0</v>
      </c>
      <c r="BJ49" s="86">
        <f>IF('Medical equipment-NSP'!AZ57="Да", 1, 0)</f>
        <v>0</v>
      </c>
      <c r="BK49" s="86">
        <f>IF('Medical equipment-NSP'!BA57="Да", 1, 0)</f>
        <v>0</v>
      </c>
      <c r="BL49" s="86">
        <f>IF('Medical equipment-NSP'!BB57="Да", 1, 0)</f>
        <v>0</v>
      </c>
      <c r="BM49" s="86">
        <f t="shared" si="15"/>
        <v>0</v>
      </c>
    </row>
    <row r="50" spans="1:65" x14ac:dyDescent="0.25">
      <c r="A50" s="93" t="str">
        <f>'Service providers'!A60</f>
        <v>Указать название точки 5</v>
      </c>
      <c r="B50" s="86">
        <f>IF('Medical equipment-NSP'!F58="Да", 'Service providers'!G60, 1)</f>
        <v>1</v>
      </c>
      <c r="C50" s="86" t="str">
        <f>IFERROR(('Medical equipment-NSP'!G58*B50)/I50, "0")</f>
        <v>0</v>
      </c>
      <c r="D50" s="86">
        <f>IF('Medical equipment-NSP'!F58="Да", 'Service providers'!H60, 1)</f>
        <v>1</v>
      </c>
      <c r="E50" s="86" t="str">
        <f>IFERROR(('Medical equipment-NSP'!H58*D50)/I50, "0")</f>
        <v>0</v>
      </c>
      <c r="F50" s="86">
        <f>IF('Medical equipment-NSP'!C58="Да", 1, 0)</f>
        <v>0</v>
      </c>
      <c r="G50" s="86">
        <f>IF('Medical equipment-NSP'!D58="Да", 1, 0)</f>
        <v>0</v>
      </c>
      <c r="H50" s="86">
        <f>IF('Medical equipment-NSP'!E58="Да", 1, 0)</f>
        <v>0</v>
      </c>
      <c r="I50" s="86">
        <f t="shared" si="8"/>
        <v>0</v>
      </c>
      <c r="J50" s="86">
        <f>IF('Medical equipment-NSP'!M58="Да", 'Service providers'!G60, 1)</f>
        <v>1</v>
      </c>
      <c r="K50" s="86" t="str">
        <f>IFERROR(('Medical equipment-NSP'!N58*J50)/Q50, "0")</f>
        <v>0</v>
      </c>
      <c r="L50" s="86">
        <f>IF('Medical equipment-NSP'!M58="Да", 'Service providers'!H60, 1)</f>
        <v>1</v>
      </c>
      <c r="M50" s="86" t="str">
        <f>IFERROR(('Medical equipment-NSP'!O58*L50)/Q50, "0")</f>
        <v>0</v>
      </c>
      <c r="N50" s="86">
        <f>IF('Medical equipment-NSP'!J58="Да", 1, 0)</f>
        <v>0</v>
      </c>
      <c r="O50" s="86">
        <f>IF('Medical equipment-NSP'!K58="Да", 1, 0)</f>
        <v>0</v>
      </c>
      <c r="P50" s="86">
        <f>IF('Medical equipment-NSP'!L58="Да", 1, 0)</f>
        <v>0</v>
      </c>
      <c r="Q50" s="86">
        <f t="shared" si="9"/>
        <v>0</v>
      </c>
      <c r="R50" s="86">
        <f>IF('Medical equipment-NSP'!T58="Да", 'Service providers'!G60, 1)</f>
        <v>1</v>
      </c>
      <c r="S50" s="86" t="str">
        <f>IFERROR(('Medical equipment-NSP'!U58*R50)/Y50, "0")</f>
        <v>0</v>
      </c>
      <c r="T50" s="86">
        <f>IF('Medical equipment-NSP'!T58="Да", 'Service providers'!H60, 1)</f>
        <v>1</v>
      </c>
      <c r="U50" s="86" t="str">
        <f>IFERROR(('Medical equipment-NSP'!V58*T50)/Y50, "0")</f>
        <v>0</v>
      </c>
      <c r="V50" s="86">
        <f>IF('Medical equipment-NSP'!Q58="Да", 1, 0)</f>
        <v>0</v>
      </c>
      <c r="W50" s="86">
        <f>IF('Medical equipment-NSP'!R58="Да", 1, 0)</f>
        <v>0</v>
      </c>
      <c r="X50" s="86">
        <f>IF('Medical equipment-NSP'!S58="Да", 1, 0)</f>
        <v>0</v>
      </c>
      <c r="Y50" s="86">
        <f t="shared" si="10"/>
        <v>0</v>
      </c>
      <c r="Z50" s="86">
        <f>IF('Medical equipment-NSP'!AA58="Да", 'Service providers'!G60, 1)</f>
        <v>1</v>
      </c>
      <c r="AA50" s="86" t="str">
        <f>IFERROR(('Medical equipment-NSP'!AB58*Z50)/AG50, "0")</f>
        <v>0</v>
      </c>
      <c r="AB50" s="86">
        <f>IF('Medical equipment-NSP'!AA58="Да", 'Service providers'!H60, 1)</f>
        <v>1</v>
      </c>
      <c r="AC50" s="86" t="str">
        <f>IFERROR(('Medical equipment-NSP'!AC58*AB50)/AG50, "0")</f>
        <v>0</v>
      </c>
      <c r="AD50" s="86">
        <f>IF('Medical equipment-NSP'!X58="Да", 1, 0)</f>
        <v>0</v>
      </c>
      <c r="AE50" s="86">
        <f>IF('Medical equipment-NSP'!Y58="Да", 1, 0)</f>
        <v>0</v>
      </c>
      <c r="AF50" s="86">
        <f>IF('Medical equipment-NSP'!Z58="Да", 1, 0)</f>
        <v>0</v>
      </c>
      <c r="AG50" s="86">
        <f t="shared" si="11"/>
        <v>0</v>
      </c>
      <c r="AH50" s="86">
        <f>IF('Medical equipment-NSP'!AH58="Да", 'Service providers'!G60, 1)</f>
        <v>1</v>
      </c>
      <c r="AI50" s="86" t="str">
        <f>IFERROR(('Medical equipment-NSP'!AI58*AH50)/AO50, "0")</f>
        <v>0</v>
      </c>
      <c r="AJ50" s="86">
        <f>IF('Medical equipment-NSP'!AH58="Да", 'Service providers'!H60, 1)</f>
        <v>1</v>
      </c>
      <c r="AK50" s="86" t="str">
        <f>IFERROR(('Medical equipment-NSP'!AJ58*AJ50)/AO50, "0")</f>
        <v>0</v>
      </c>
      <c r="AL50" s="86">
        <f>IF('Medical equipment-NSP'!AE58="Да", 1, 0)</f>
        <v>0</v>
      </c>
      <c r="AM50" s="86">
        <f>IF('Medical equipment-NSP'!AF58="Да", 1, 0)</f>
        <v>0</v>
      </c>
      <c r="AN50" s="86">
        <f>IF('Medical equipment-NSP'!AG58="Да", 1, 0)</f>
        <v>0</v>
      </c>
      <c r="AO50" s="86">
        <f t="shared" si="12"/>
        <v>0</v>
      </c>
      <c r="AP50" s="86">
        <f>IF('Medical equipment-NSP'!AO58="Да", 'Service providers'!G60, 1)</f>
        <v>1</v>
      </c>
      <c r="AQ50" s="86" t="str">
        <f>IFERROR(('Medical equipment-NSP'!AP58*AP50)/AW50, "0")</f>
        <v>0</v>
      </c>
      <c r="AR50" s="86">
        <f>IF('Medical equipment-NSP'!AO58="Да", 'Service providers'!H60, 1)</f>
        <v>1</v>
      </c>
      <c r="AS50" s="86" t="str">
        <f>IFERROR(('Medical equipment-NSP'!AQ58*AR50)/AW50, "0")</f>
        <v>0</v>
      </c>
      <c r="AT50" s="86">
        <f>IF('Medical equipment-NSP'!AL58="Да", 1, 0)</f>
        <v>0</v>
      </c>
      <c r="AU50" s="86">
        <f>IF('Medical equipment-NSP'!AM58="Да", 1, 0)</f>
        <v>0</v>
      </c>
      <c r="AV50" s="86">
        <f>IF('Medical equipment-NSP'!AN58="Да", 1, 0)</f>
        <v>0</v>
      </c>
      <c r="AW50" s="86">
        <f t="shared" si="13"/>
        <v>0</v>
      </c>
      <c r="AX50" s="86">
        <f>IF('Medical equipment-NSP'!AV58="Да", 'Service providers'!G60, 1)</f>
        <v>1</v>
      </c>
      <c r="AY50" s="86" t="str">
        <f>IFERROR(('Medical equipment-NSP'!AW58*AX50)/BE50, "0")</f>
        <v>0</v>
      </c>
      <c r="AZ50" s="86">
        <f>IF('Medical equipment-NSP'!AV58="Да", 'Service providers'!H60, 1)</f>
        <v>1</v>
      </c>
      <c r="BA50" s="86" t="str">
        <f>IFERROR(('Medical equipment-NSP'!AX58*AZ50)/BE50, "0")</f>
        <v>0</v>
      </c>
      <c r="BB50" s="86">
        <f>IF('Medical equipment-NSP'!AS58="Да", 1, 0)</f>
        <v>0</v>
      </c>
      <c r="BC50" s="86">
        <f>IF('Medical equipment-NSP'!AT58="Да", 1, 0)</f>
        <v>0</v>
      </c>
      <c r="BD50" s="86">
        <f>IF('Medical equipment-NSP'!AU58="Да", 1, 0)</f>
        <v>0</v>
      </c>
      <c r="BE50" s="86">
        <f t="shared" si="14"/>
        <v>0</v>
      </c>
      <c r="BF50" s="86">
        <f>IF('Medical equipment-NSP'!BC58="Да", 'Service providers'!G60, 1)</f>
        <v>1</v>
      </c>
      <c r="BG50" s="86" t="str">
        <f>IFERROR(('Medical equipment-NSP'!BD58*BF50)/BM50, "0")</f>
        <v>0</v>
      </c>
      <c r="BH50" s="86">
        <f>IF('Medical equipment-NSP'!BC58="Да", 'Service providers'!H60, 1)</f>
        <v>1</v>
      </c>
      <c r="BI50" s="86" t="str">
        <f>IFERROR(('Medical equipment-NSP'!BE58*BH50)/BM50, "0")</f>
        <v>0</v>
      </c>
      <c r="BJ50" s="86">
        <f>IF('Medical equipment-NSP'!AZ58="Да", 1, 0)</f>
        <v>0</v>
      </c>
      <c r="BK50" s="86">
        <f>IF('Medical equipment-NSP'!BA58="Да", 1, 0)</f>
        <v>0</v>
      </c>
      <c r="BL50" s="86">
        <f>IF('Medical equipment-NSP'!BB58="Да", 1, 0)</f>
        <v>0</v>
      </c>
      <c r="BM50" s="86">
        <f t="shared" si="15"/>
        <v>0</v>
      </c>
    </row>
    <row r="51" spans="1:65" x14ac:dyDescent="0.25">
      <c r="A51" s="93" t="str">
        <f>'Service providers'!A61</f>
        <v>Указать название точки 6</v>
      </c>
      <c r="B51" s="86">
        <f>IF('Medical equipment-NSP'!F59="Да", 'Service providers'!G61, 1)</f>
        <v>1</v>
      </c>
      <c r="C51" s="86" t="str">
        <f>IFERROR(('Medical equipment-NSP'!G59*B51)/I51, "0")</f>
        <v>0</v>
      </c>
      <c r="D51" s="86">
        <f>IF('Medical equipment-NSP'!F59="Да", 'Service providers'!H61, 1)</f>
        <v>1</v>
      </c>
      <c r="E51" s="86" t="str">
        <f>IFERROR(('Medical equipment-NSP'!H59*D51)/I51, "0")</f>
        <v>0</v>
      </c>
      <c r="F51" s="86">
        <f>IF('Medical equipment-NSP'!C59="Да", 1, 0)</f>
        <v>0</v>
      </c>
      <c r="G51" s="86">
        <f>IF('Medical equipment-NSP'!D59="Да", 1, 0)</f>
        <v>0</v>
      </c>
      <c r="H51" s="86">
        <f>IF('Medical equipment-NSP'!E59="Да", 1, 0)</f>
        <v>0</v>
      </c>
      <c r="I51" s="86">
        <f t="shared" si="8"/>
        <v>0</v>
      </c>
      <c r="J51" s="86">
        <f>IF('Medical equipment-NSP'!M59="Да", 'Service providers'!G61, 1)</f>
        <v>1</v>
      </c>
      <c r="K51" s="86" t="str">
        <f>IFERROR(('Medical equipment-NSP'!N59*J51)/Q51, "0")</f>
        <v>0</v>
      </c>
      <c r="L51" s="86">
        <f>IF('Medical equipment-NSP'!M59="Да", 'Service providers'!H61, 1)</f>
        <v>1</v>
      </c>
      <c r="M51" s="86" t="str">
        <f>IFERROR(('Medical equipment-NSP'!O59*L51)/Q51, "0")</f>
        <v>0</v>
      </c>
      <c r="N51" s="86">
        <f>IF('Medical equipment-NSP'!J59="Да", 1, 0)</f>
        <v>0</v>
      </c>
      <c r="O51" s="86">
        <f>IF('Medical equipment-NSP'!K59="Да", 1, 0)</f>
        <v>0</v>
      </c>
      <c r="P51" s="86">
        <f>IF('Medical equipment-NSP'!L59="Да", 1, 0)</f>
        <v>0</v>
      </c>
      <c r="Q51" s="86">
        <f t="shared" si="9"/>
        <v>0</v>
      </c>
      <c r="R51" s="86">
        <f>IF('Medical equipment-NSP'!T59="Да", 'Service providers'!G61, 1)</f>
        <v>1</v>
      </c>
      <c r="S51" s="86" t="str">
        <f>IFERROR(('Medical equipment-NSP'!U59*R51)/Y51, "0")</f>
        <v>0</v>
      </c>
      <c r="T51" s="86">
        <f>IF('Medical equipment-NSP'!T59="Да", 'Service providers'!H61, 1)</f>
        <v>1</v>
      </c>
      <c r="U51" s="86" t="str">
        <f>IFERROR(('Medical equipment-NSP'!V59*T51)/Y51, "0")</f>
        <v>0</v>
      </c>
      <c r="V51" s="86">
        <f>IF('Medical equipment-NSP'!Q59="Да", 1, 0)</f>
        <v>0</v>
      </c>
      <c r="W51" s="86">
        <f>IF('Medical equipment-NSP'!R59="Да", 1, 0)</f>
        <v>0</v>
      </c>
      <c r="X51" s="86">
        <f>IF('Medical equipment-NSP'!S59="Да", 1, 0)</f>
        <v>0</v>
      </c>
      <c r="Y51" s="86">
        <f t="shared" si="10"/>
        <v>0</v>
      </c>
      <c r="Z51" s="86">
        <f>IF('Medical equipment-NSP'!AA59="Да", 'Service providers'!G61, 1)</f>
        <v>1</v>
      </c>
      <c r="AA51" s="86" t="str">
        <f>IFERROR(('Medical equipment-NSP'!AB59*Z51)/AG51, "0")</f>
        <v>0</v>
      </c>
      <c r="AB51" s="86">
        <f>IF('Medical equipment-NSP'!AA59="Да", 'Service providers'!H61, 1)</f>
        <v>1</v>
      </c>
      <c r="AC51" s="86" t="str">
        <f>IFERROR(('Medical equipment-NSP'!AC59*AB51)/AG51, "0")</f>
        <v>0</v>
      </c>
      <c r="AD51" s="86">
        <f>IF('Medical equipment-NSP'!X59="Да", 1, 0)</f>
        <v>0</v>
      </c>
      <c r="AE51" s="86">
        <f>IF('Medical equipment-NSP'!Y59="Да", 1, 0)</f>
        <v>0</v>
      </c>
      <c r="AF51" s="86">
        <f>IF('Medical equipment-NSP'!Z59="Да", 1, 0)</f>
        <v>0</v>
      </c>
      <c r="AG51" s="86">
        <f t="shared" si="11"/>
        <v>0</v>
      </c>
      <c r="AH51" s="86">
        <f>IF('Medical equipment-NSP'!AH59="Да", 'Service providers'!G61, 1)</f>
        <v>1</v>
      </c>
      <c r="AI51" s="86" t="str">
        <f>IFERROR(('Medical equipment-NSP'!AI59*AH51)/AO51, "0")</f>
        <v>0</v>
      </c>
      <c r="AJ51" s="86">
        <f>IF('Medical equipment-NSP'!AH59="Да", 'Service providers'!H61, 1)</f>
        <v>1</v>
      </c>
      <c r="AK51" s="86" t="str">
        <f>IFERROR(('Medical equipment-NSP'!AJ59*AJ51)/AO51, "0")</f>
        <v>0</v>
      </c>
      <c r="AL51" s="86">
        <f>IF('Medical equipment-NSP'!AE59="Да", 1, 0)</f>
        <v>0</v>
      </c>
      <c r="AM51" s="86">
        <f>IF('Medical equipment-NSP'!AF59="Да", 1, 0)</f>
        <v>0</v>
      </c>
      <c r="AN51" s="86">
        <f>IF('Medical equipment-NSP'!AG59="Да", 1, 0)</f>
        <v>0</v>
      </c>
      <c r="AO51" s="86">
        <f t="shared" si="12"/>
        <v>0</v>
      </c>
      <c r="AP51" s="86">
        <f>IF('Medical equipment-NSP'!AO59="Да", 'Service providers'!G61, 1)</f>
        <v>1</v>
      </c>
      <c r="AQ51" s="86" t="str">
        <f>IFERROR(('Medical equipment-NSP'!AP59*AP51)/AW51, "0")</f>
        <v>0</v>
      </c>
      <c r="AR51" s="86">
        <f>IF('Medical equipment-NSP'!AO59="Да", 'Service providers'!H61, 1)</f>
        <v>1</v>
      </c>
      <c r="AS51" s="86" t="str">
        <f>IFERROR(('Medical equipment-NSP'!AQ59*AR51)/AW51, "0")</f>
        <v>0</v>
      </c>
      <c r="AT51" s="86">
        <f>IF('Medical equipment-NSP'!AL59="Да", 1, 0)</f>
        <v>0</v>
      </c>
      <c r="AU51" s="86">
        <f>IF('Medical equipment-NSP'!AM59="Да", 1, 0)</f>
        <v>0</v>
      </c>
      <c r="AV51" s="86">
        <f>IF('Medical equipment-NSP'!AN59="Да", 1, 0)</f>
        <v>0</v>
      </c>
      <c r="AW51" s="86">
        <f t="shared" si="13"/>
        <v>0</v>
      </c>
      <c r="AX51" s="86">
        <f>IF('Medical equipment-NSP'!AV59="Да", 'Service providers'!G61, 1)</f>
        <v>1</v>
      </c>
      <c r="AY51" s="86" t="str">
        <f>IFERROR(('Medical equipment-NSP'!AW59*AX51)/BE51, "0")</f>
        <v>0</v>
      </c>
      <c r="AZ51" s="86">
        <f>IF('Medical equipment-NSP'!AV59="Да", 'Service providers'!H61, 1)</f>
        <v>1</v>
      </c>
      <c r="BA51" s="86" t="str">
        <f>IFERROR(('Medical equipment-NSP'!AX59*AZ51)/BE51, "0")</f>
        <v>0</v>
      </c>
      <c r="BB51" s="86">
        <f>IF('Medical equipment-NSP'!AS59="Да", 1, 0)</f>
        <v>0</v>
      </c>
      <c r="BC51" s="86">
        <f>IF('Medical equipment-NSP'!AT59="Да", 1, 0)</f>
        <v>0</v>
      </c>
      <c r="BD51" s="86">
        <f>IF('Medical equipment-NSP'!AU59="Да", 1, 0)</f>
        <v>0</v>
      </c>
      <c r="BE51" s="86">
        <f t="shared" si="14"/>
        <v>0</v>
      </c>
      <c r="BF51" s="86">
        <f>IF('Medical equipment-NSP'!BC59="Да", 'Service providers'!G61, 1)</f>
        <v>1</v>
      </c>
      <c r="BG51" s="86" t="str">
        <f>IFERROR(('Medical equipment-NSP'!BD59*BF51)/BM51, "0")</f>
        <v>0</v>
      </c>
      <c r="BH51" s="86">
        <f>IF('Medical equipment-NSP'!BC59="Да", 'Service providers'!H61, 1)</f>
        <v>1</v>
      </c>
      <c r="BI51" s="86" t="str">
        <f>IFERROR(('Medical equipment-NSP'!BE59*BH51)/BM51, "0")</f>
        <v>0</v>
      </c>
      <c r="BJ51" s="86">
        <f>IF('Medical equipment-NSP'!AZ59="Да", 1, 0)</f>
        <v>0</v>
      </c>
      <c r="BK51" s="86">
        <f>IF('Medical equipment-NSP'!BA59="Да", 1, 0)</f>
        <v>0</v>
      </c>
      <c r="BL51" s="86">
        <f>IF('Medical equipment-NSP'!BB59="Да", 1, 0)</f>
        <v>0</v>
      </c>
      <c r="BM51" s="86">
        <f t="shared" si="15"/>
        <v>0</v>
      </c>
    </row>
    <row r="52" spans="1:65" x14ac:dyDescent="0.25">
      <c r="A52" s="93" t="str">
        <f>'Service providers'!A62</f>
        <v>Указать название точки 7</v>
      </c>
      <c r="B52" s="86">
        <f>IF('Medical equipment-NSP'!F60="Да", 'Service providers'!G62, 1)</f>
        <v>1</v>
      </c>
      <c r="C52" s="86" t="str">
        <f>IFERROR(('Medical equipment-NSP'!G60*B52)/I52, "0")</f>
        <v>0</v>
      </c>
      <c r="D52" s="86">
        <f>IF('Medical equipment-NSP'!F60="Да", 'Service providers'!H62, 1)</f>
        <v>1</v>
      </c>
      <c r="E52" s="86" t="str">
        <f>IFERROR(('Medical equipment-NSP'!H60*D52)/I52, "0")</f>
        <v>0</v>
      </c>
      <c r="F52" s="86">
        <f>IF('Medical equipment-NSP'!C60="Да", 1, 0)</f>
        <v>0</v>
      </c>
      <c r="G52" s="86">
        <f>IF('Medical equipment-NSP'!D60="Да", 1, 0)</f>
        <v>0</v>
      </c>
      <c r="H52" s="86">
        <f>IF('Medical equipment-NSP'!E60="Да", 1, 0)</f>
        <v>0</v>
      </c>
      <c r="I52" s="86">
        <f t="shared" si="8"/>
        <v>0</v>
      </c>
      <c r="J52" s="86">
        <f>IF('Medical equipment-NSP'!M60="Да", 'Service providers'!G62, 1)</f>
        <v>1</v>
      </c>
      <c r="K52" s="86" t="str">
        <f>IFERROR(('Medical equipment-NSP'!N60*J52)/Q52, "0")</f>
        <v>0</v>
      </c>
      <c r="L52" s="86">
        <f>IF('Medical equipment-NSP'!M60="Да", 'Service providers'!H62, 1)</f>
        <v>1</v>
      </c>
      <c r="M52" s="86" t="str">
        <f>IFERROR(('Medical equipment-NSP'!O60*L52)/Q52, "0")</f>
        <v>0</v>
      </c>
      <c r="N52" s="86">
        <f>IF('Medical equipment-NSP'!J60="Да", 1, 0)</f>
        <v>0</v>
      </c>
      <c r="O52" s="86">
        <f>IF('Medical equipment-NSP'!K60="Да", 1, 0)</f>
        <v>0</v>
      </c>
      <c r="P52" s="86">
        <f>IF('Medical equipment-NSP'!L60="Да", 1, 0)</f>
        <v>0</v>
      </c>
      <c r="Q52" s="86">
        <f t="shared" si="9"/>
        <v>0</v>
      </c>
      <c r="R52" s="86">
        <f>IF('Medical equipment-NSP'!T60="Да", 'Service providers'!G62, 1)</f>
        <v>1</v>
      </c>
      <c r="S52" s="86" t="str">
        <f>IFERROR(('Medical equipment-NSP'!U60*R52)/Y52, "0")</f>
        <v>0</v>
      </c>
      <c r="T52" s="86">
        <f>IF('Medical equipment-NSP'!T60="Да", 'Service providers'!H62, 1)</f>
        <v>1</v>
      </c>
      <c r="U52" s="86" t="str">
        <f>IFERROR(('Medical equipment-NSP'!V60*T52)/Y52, "0")</f>
        <v>0</v>
      </c>
      <c r="V52" s="86">
        <f>IF('Medical equipment-NSP'!Q60="Да", 1, 0)</f>
        <v>0</v>
      </c>
      <c r="W52" s="86">
        <f>IF('Medical equipment-NSP'!R60="Да", 1, 0)</f>
        <v>0</v>
      </c>
      <c r="X52" s="86">
        <f>IF('Medical equipment-NSP'!S60="Да", 1, 0)</f>
        <v>0</v>
      </c>
      <c r="Y52" s="86">
        <f t="shared" si="10"/>
        <v>0</v>
      </c>
      <c r="Z52" s="86">
        <f>IF('Medical equipment-NSP'!AA60="Да", 'Service providers'!G62, 1)</f>
        <v>1</v>
      </c>
      <c r="AA52" s="86" t="str">
        <f>IFERROR(('Medical equipment-NSP'!AB60*Z52)/AG52, "0")</f>
        <v>0</v>
      </c>
      <c r="AB52" s="86">
        <f>IF('Medical equipment-NSP'!AA60="Да", 'Service providers'!H62, 1)</f>
        <v>1</v>
      </c>
      <c r="AC52" s="86" t="str">
        <f>IFERROR(('Medical equipment-NSP'!AC60*AB52)/AG52, "0")</f>
        <v>0</v>
      </c>
      <c r="AD52" s="86">
        <f>IF('Medical equipment-NSP'!X60="Да", 1, 0)</f>
        <v>0</v>
      </c>
      <c r="AE52" s="86">
        <f>IF('Medical equipment-NSP'!Y60="Да", 1, 0)</f>
        <v>0</v>
      </c>
      <c r="AF52" s="86">
        <f>IF('Medical equipment-NSP'!Z60="Да", 1, 0)</f>
        <v>0</v>
      </c>
      <c r="AG52" s="86">
        <f t="shared" si="11"/>
        <v>0</v>
      </c>
      <c r="AH52" s="86">
        <f>IF('Medical equipment-NSP'!AH60="Да", 'Service providers'!G62, 1)</f>
        <v>1</v>
      </c>
      <c r="AI52" s="86" t="str">
        <f>IFERROR(('Medical equipment-NSP'!AI60*AH52)/AO52, "0")</f>
        <v>0</v>
      </c>
      <c r="AJ52" s="86">
        <f>IF('Medical equipment-NSP'!AH60="Да", 'Service providers'!H62, 1)</f>
        <v>1</v>
      </c>
      <c r="AK52" s="86" t="str">
        <f>IFERROR(('Medical equipment-NSP'!AJ60*AJ52)/AO52, "0")</f>
        <v>0</v>
      </c>
      <c r="AL52" s="86">
        <f>IF('Medical equipment-NSP'!AE60="Да", 1, 0)</f>
        <v>0</v>
      </c>
      <c r="AM52" s="86">
        <f>IF('Medical equipment-NSP'!AF60="Да", 1, 0)</f>
        <v>0</v>
      </c>
      <c r="AN52" s="86">
        <f>IF('Medical equipment-NSP'!AG60="Да", 1, 0)</f>
        <v>0</v>
      </c>
      <c r="AO52" s="86">
        <f t="shared" si="12"/>
        <v>0</v>
      </c>
      <c r="AP52" s="86">
        <f>IF('Medical equipment-NSP'!AO60="Да", 'Service providers'!G62, 1)</f>
        <v>1</v>
      </c>
      <c r="AQ52" s="86" t="str">
        <f>IFERROR(('Medical equipment-NSP'!AP60*AP52)/AW52, "0")</f>
        <v>0</v>
      </c>
      <c r="AR52" s="86">
        <f>IF('Medical equipment-NSP'!AO60="Да", 'Service providers'!H62, 1)</f>
        <v>1</v>
      </c>
      <c r="AS52" s="86" t="str">
        <f>IFERROR(('Medical equipment-NSP'!AQ60*AR52)/AW52, "0")</f>
        <v>0</v>
      </c>
      <c r="AT52" s="86">
        <f>IF('Medical equipment-NSP'!AL60="Да", 1, 0)</f>
        <v>0</v>
      </c>
      <c r="AU52" s="86">
        <f>IF('Medical equipment-NSP'!AM60="Да", 1, 0)</f>
        <v>0</v>
      </c>
      <c r="AV52" s="86">
        <f>IF('Medical equipment-NSP'!AN60="Да", 1, 0)</f>
        <v>0</v>
      </c>
      <c r="AW52" s="86">
        <f t="shared" si="13"/>
        <v>0</v>
      </c>
      <c r="AX52" s="86">
        <f>IF('Medical equipment-NSP'!AV60="Да", 'Service providers'!G62, 1)</f>
        <v>1</v>
      </c>
      <c r="AY52" s="86" t="str">
        <f>IFERROR(('Medical equipment-NSP'!AW60*AX52)/BE52, "0")</f>
        <v>0</v>
      </c>
      <c r="AZ52" s="86">
        <f>IF('Medical equipment-NSP'!AV60="Да", 'Service providers'!H62, 1)</f>
        <v>1</v>
      </c>
      <c r="BA52" s="86" t="str">
        <f>IFERROR(('Medical equipment-NSP'!AX60*AZ52)/BE52, "0")</f>
        <v>0</v>
      </c>
      <c r="BB52" s="86">
        <f>IF('Medical equipment-NSP'!AS60="Да", 1, 0)</f>
        <v>0</v>
      </c>
      <c r="BC52" s="86">
        <f>IF('Medical equipment-NSP'!AT60="Да", 1, 0)</f>
        <v>0</v>
      </c>
      <c r="BD52" s="86">
        <f>IF('Medical equipment-NSP'!AU60="Да", 1, 0)</f>
        <v>0</v>
      </c>
      <c r="BE52" s="86">
        <f t="shared" si="14"/>
        <v>0</v>
      </c>
      <c r="BF52" s="86">
        <f>IF('Medical equipment-NSP'!BC60="Да", 'Service providers'!G62, 1)</f>
        <v>1</v>
      </c>
      <c r="BG52" s="86" t="str">
        <f>IFERROR(('Medical equipment-NSP'!BD60*BF52)/BM52, "0")</f>
        <v>0</v>
      </c>
      <c r="BH52" s="86">
        <f>IF('Medical equipment-NSP'!BC60="Да", 'Service providers'!H62, 1)</f>
        <v>1</v>
      </c>
      <c r="BI52" s="86" t="str">
        <f>IFERROR(('Medical equipment-NSP'!BE60*BH52)/BM52, "0")</f>
        <v>0</v>
      </c>
      <c r="BJ52" s="86">
        <f>IF('Medical equipment-NSP'!AZ60="Да", 1, 0)</f>
        <v>0</v>
      </c>
      <c r="BK52" s="86">
        <f>IF('Medical equipment-NSP'!BA60="Да", 1, 0)</f>
        <v>0</v>
      </c>
      <c r="BL52" s="86">
        <f>IF('Medical equipment-NSP'!BB60="Да", 1, 0)</f>
        <v>0</v>
      </c>
      <c r="BM52" s="86">
        <f t="shared" si="15"/>
        <v>0</v>
      </c>
    </row>
    <row r="53" spans="1:65" x14ac:dyDescent="0.25">
      <c r="A53" s="93" t="str">
        <f>'Service providers'!A63</f>
        <v>Указать название точки 8</v>
      </c>
      <c r="B53" s="86">
        <f>IF('Medical equipment-NSP'!F61="Да", 'Service providers'!G63, 1)</f>
        <v>1</v>
      </c>
      <c r="C53" s="86" t="str">
        <f>IFERROR(('Medical equipment-NSP'!G61*B53)/I53, "0")</f>
        <v>0</v>
      </c>
      <c r="D53" s="86">
        <f>IF('Medical equipment-NSP'!F61="Да", 'Service providers'!H63, 1)</f>
        <v>1</v>
      </c>
      <c r="E53" s="86" t="str">
        <f>IFERROR(('Medical equipment-NSP'!H61*D53)/I53, "0")</f>
        <v>0</v>
      </c>
      <c r="F53" s="86">
        <f>IF('Medical equipment-NSP'!C61="Да", 1, 0)</f>
        <v>0</v>
      </c>
      <c r="G53" s="86">
        <f>IF('Medical equipment-NSP'!D61="Да", 1, 0)</f>
        <v>0</v>
      </c>
      <c r="H53" s="86">
        <f>IF('Medical equipment-NSP'!E61="Да", 1, 0)</f>
        <v>0</v>
      </c>
      <c r="I53" s="86">
        <f t="shared" si="8"/>
        <v>0</v>
      </c>
      <c r="J53" s="86">
        <f>IF('Medical equipment-NSP'!M61="Да", 'Service providers'!G63, 1)</f>
        <v>1</v>
      </c>
      <c r="K53" s="86" t="str">
        <f>IFERROR(('Medical equipment-NSP'!N61*J53)/Q53, "0")</f>
        <v>0</v>
      </c>
      <c r="L53" s="86">
        <f>IF('Medical equipment-NSP'!M61="Да", 'Service providers'!H63, 1)</f>
        <v>1</v>
      </c>
      <c r="M53" s="86" t="str">
        <f>IFERROR(('Medical equipment-NSP'!O61*L53)/Q53, "0")</f>
        <v>0</v>
      </c>
      <c r="N53" s="86">
        <f>IF('Medical equipment-NSP'!J61="Да", 1, 0)</f>
        <v>0</v>
      </c>
      <c r="O53" s="86">
        <f>IF('Medical equipment-NSP'!K61="Да", 1, 0)</f>
        <v>0</v>
      </c>
      <c r="P53" s="86">
        <f>IF('Medical equipment-NSP'!L61="Да", 1, 0)</f>
        <v>0</v>
      </c>
      <c r="Q53" s="86">
        <f t="shared" si="9"/>
        <v>0</v>
      </c>
      <c r="R53" s="86">
        <f>IF('Medical equipment-NSP'!T61="Да", 'Service providers'!G63, 1)</f>
        <v>1</v>
      </c>
      <c r="S53" s="86" t="str">
        <f>IFERROR(('Medical equipment-NSP'!U61*R53)/Y53, "0")</f>
        <v>0</v>
      </c>
      <c r="T53" s="86">
        <f>IF('Medical equipment-NSP'!T61="Да", 'Service providers'!H63, 1)</f>
        <v>1</v>
      </c>
      <c r="U53" s="86" t="str">
        <f>IFERROR(('Medical equipment-NSP'!V61*T53)/Y53, "0")</f>
        <v>0</v>
      </c>
      <c r="V53" s="86">
        <f>IF('Medical equipment-NSP'!Q61="Да", 1, 0)</f>
        <v>0</v>
      </c>
      <c r="W53" s="86">
        <f>IF('Medical equipment-NSP'!R61="Да", 1, 0)</f>
        <v>0</v>
      </c>
      <c r="X53" s="86">
        <f>IF('Medical equipment-NSP'!S61="Да", 1, 0)</f>
        <v>0</v>
      </c>
      <c r="Y53" s="86">
        <f t="shared" si="10"/>
        <v>0</v>
      </c>
      <c r="Z53" s="86">
        <f>IF('Medical equipment-NSP'!AA61="Да", 'Service providers'!G63, 1)</f>
        <v>1</v>
      </c>
      <c r="AA53" s="86" t="str">
        <f>IFERROR(('Medical equipment-NSP'!AB61*Z53)/AG53, "0")</f>
        <v>0</v>
      </c>
      <c r="AB53" s="86">
        <f>IF('Medical equipment-NSP'!AA61="Да", 'Service providers'!H63, 1)</f>
        <v>1</v>
      </c>
      <c r="AC53" s="86" t="str">
        <f>IFERROR(('Medical equipment-NSP'!AC61*AB53)/AG53, "0")</f>
        <v>0</v>
      </c>
      <c r="AD53" s="86">
        <f>IF('Medical equipment-NSP'!X61="Да", 1, 0)</f>
        <v>0</v>
      </c>
      <c r="AE53" s="86">
        <f>IF('Medical equipment-NSP'!Y61="Да", 1, 0)</f>
        <v>0</v>
      </c>
      <c r="AF53" s="86">
        <f>IF('Medical equipment-NSP'!Z61="Да", 1, 0)</f>
        <v>0</v>
      </c>
      <c r="AG53" s="86">
        <f t="shared" si="11"/>
        <v>0</v>
      </c>
      <c r="AH53" s="86">
        <f>IF('Medical equipment-NSP'!AH61="Да", 'Service providers'!G63, 1)</f>
        <v>1</v>
      </c>
      <c r="AI53" s="86" t="str">
        <f>IFERROR(('Medical equipment-NSP'!AI61*AH53)/AO53, "0")</f>
        <v>0</v>
      </c>
      <c r="AJ53" s="86">
        <f>IF('Medical equipment-NSP'!AH61="Да", 'Service providers'!H63, 1)</f>
        <v>1</v>
      </c>
      <c r="AK53" s="86" t="str">
        <f>IFERROR(('Medical equipment-NSP'!AJ61*AJ53)/AO53, "0")</f>
        <v>0</v>
      </c>
      <c r="AL53" s="86">
        <f>IF('Medical equipment-NSP'!AE61="Да", 1, 0)</f>
        <v>0</v>
      </c>
      <c r="AM53" s="86">
        <f>IF('Medical equipment-NSP'!AF61="Да", 1, 0)</f>
        <v>0</v>
      </c>
      <c r="AN53" s="86">
        <f>IF('Medical equipment-NSP'!AG61="Да", 1, 0)</f>
        <v>0</v>
      </c>
      <c r="AO53" s="86">
        <f t="shared" si="12"/>
        <v>0</v>
      </c>
      <c r="AP53" s="86">
        <f>IF('Medical equipment-NSP'!AO61="Да", 'Service providers'!G63, 1)</f>
        <v>1</v>
      </c>
      <c r="AQ53" s="86" t="str">
        <f>IFERROR(('Medical equipment-NSP'!AP61*AP53)/AW53, "0")</f>
        <v>0</v>
      </c>
      <c r="AR53" s="86">
        <f>IF('Medical equipment-NSP'!AO61="Да", 'Service providers'!H63, 1)</f>
        <v>1</v>
      </c>
      <c r="AS53" s="86" t="str">
        <f>IFERROR(('Medical equipment-NSP'!AQ61*AR53)/AW53, "0")</f>
        <v>0</v>
      </c>
      <c r="AT53" s="86">
        <f>IF('Medical equipment-NSP'!AL61="Да", 1, 0)</f>
        <v>0</v>
      </c>
      <c r="AU53" s="86">
        <f>IF('Medical equipment-NSP'!AM61="Да", 1, 0)</f>
        <v>0</v>
      </c>
      <c r="AV53" s="86">
        <f>IF('Medical equipment-NSP'!AN61="Да", 1, 0)</f>
        <v>0</v>
      </c>
      <c r="AW53" s="86">
        <f t="shared" si="13"/>
        <v>0</v>
      </c>
      <c r="AX53" s="86">
        <f>IF('Medical equipment-NSP'!AV61="Да", 'Service providers'!G63, 1)</f>
        <v>1</v>
      </c>
      <c r="AY53" s="86" t="str">
        <f>IFERROR(('Medical equipment-NSP'!AW61*AX53)/BE53, "0")</f>
        <v>0</v>
      </c>
      <c r="AZ53" s="86">
        <f>IF('Medical equipment-NSP'!AV61="Да", 'Service providers'!H63, 1)</f>
        <v>1</v>
      </c>
      <c r="BA53" s="86" t="str">
        <f>IFERROR(('Medical equipment-NSP'!AX61*AZ53)/BE53, "0")</f>
        <v>0</v>
      </c>
      <c r="BB53" s="86">
        <f>IF('Medical equipment-NSP'!AS61="Да", 1, 0)</f>
        <v>0</v>
      </c>
      <c r="BC53" s="86">
        <f>IF('Medical equipment-NSP'!AT61="Да", 1, 0)</f>
        <v>0</v>
      </c>
      <c r="BD53" s="86">
        <f>IF('Medical equipment-NSP'!AU61="Да", 1, 0)</f>
        <v>0</v>
      </c>
      <c r="BE53" s="86">
        <f t="shared" si="14"/>
        <v>0</v>
      </c>
      <c r="BF53" s="86">
        <f>IF('Medical equipment-NSP'!BC61="Да", 'Service providers'!G63, 1)</f>
        <v>1</v>
      </c>
      <c r="BG53" s="86" t="str">
        <f>IFERROR(('Medical equipment-NSP'!BD61*BF53)/BM53, "0")</f>
        <v>0</v>
      </c>
      <c r="BH53" s="86">
        <f>IF('Medical equipment-NSP'!BC61="Да", 'Service providers'!H63, 1)</f>
        <v>1</v>
      </c>
      <c r="BI53" s="86" t="str">
        <f>IFERROR(('Medical equipment-NSP'!BE61*BH53)/BM53, "0")</f>
        <v>0</v>
      </c>
      <c r="BJ53" s="86">
        <f>IF('Medical equipment-NSP'!AZ61="Да", 1, 0)</f>
        <v>0</v>
      </c>
      <c r="BK53" s="86">
        <f>IF('Medical equipment-NSP'!BA61="Да", 1, 0)</f>
        <v>0</v>
      </c>
      <c r="BL53" s="86">
        <f>IF('Medical equipment-NSP'!BB61="Да", 1, 0)</f>
        <v>0</v>
      </c>
      <c r="BM53" s="86">
        <f t="shared" si="15"/>
        <v>0</v>
      </c>
    </row>
    <row r="54" spans="1:65" x14ac:dyDescent="0.25">
      <c r="A54" s="93" t="str">
        <f>'Service providers'!A64</f>
        <v>Указать название точки 9</v>
      </c>
      <c r="B54" s="86">
        <f>IF('Medical equipment-NSP'!F62="Да", 'Service providers'!G64, 1)</f>
        <v>1</v>
      </c>
      <c r="C54" s="86" t="str">
        <f>IFERROR(('Medical equipment-NSP'!G62*B54)/I54, "0")</f>
        <v>0</v>
      </c>
      <c r="D54" s="86">
        <f>IF('Medical equipment-NSP'!F62="Да", 'Service providers'!H64, 1)</f>
        <v>1</v>
      </c>
      <c r="E54" s="86" t="str">
        <f>IFERROR(('Medical equipment-NSP'!H62*D54)/I54, "0")</f>
        <v>0</v>
      </c>
      <c r="F54" s="86">
        <f>IF('Medical equipment-NSP'!C62="Да", 1, 0)</f>
        <v>0</v>
      </c>
      <c r="G54" s="86">
        <f>IF('Medical equipment-NSP'!D62="Да", 1, 0)</f>
        <v>0</v>
      </c>
      <c r="H54" s="86">
        <f>IF('Medical equipment-NSP'!E62="Да", 1, 0)</f>
        <v>0</v>
      </c>
      <c r="I54" s="86">
        <f t="shared" si="8"/>
        <v>0</v>
      </c>
      <c r="J54" s="86">
        <f>IF('Medical equipment-NSP'!M62="Да", 'Service providers'!G64, 1)</f>
        <v>1</v>
      </c>
      <c r="K54" s="86" t="str">
        <f>IFERROR(('Medical equipment-NSP'!N62*J54)/Q54, "0")</f>
        <v>0</v>
      </c>
      <c r="L54" s="86">
        <f>IF('Medical equipment-NSP'!M62="Да", 'Service providers'!H64, 1)</f>
        <v>1</v>
      </c>
      <c r="M54" s="86" t="str">
        <f>IFERROR(('Medical equipment-NSP'!O62*L54)/Q54, "0")</f>
        <v>0</v>
      </c>
      <c r="N54" s="86">
        <f>IF('Medical equipment-NSP'!J62="Да", 1, 0)</f>
        <v>0</v>
      </c>
      <c r="O54" s="86">
        <f>IF('Medical equipment-NSP'!K62="Да", 1, 0)</f>
        <v>0</v>
      </c>
      <c r="P54" s="86">
        <f>IF('Medical equipment-NSP'!L62="Да", 1, 0)</f>
        <v>0</v>
      </c>
      <c r="Q54" s="86">
        <f t="shared" si="9"/>
        <v>0</v>
      </c>
      <c r="R54" s="86">
        <f>IF('Medical equipment-NSP'!T62="Да", 'Service providers'!G64, 1)</f>
        <v>1</v>
      </c>
      <c r="S54" s="86" t="str">
        <f>IFERROR(('Medical equipment-NSP'!U62*R54)/Y54, "0")</f>
        <v>0</v>
      </c>
      <c r="T54" s="86">
        <f>IF('Medical equipment-NSP'!T62="Да", 'Service providers'!H64, 1)</f>
        <v>1</v>
      </c>
      <c r="U54" s="86" t="str">
        <f>IFERROR(('Medical equipment-NSP'!V62*T54)/Y54, "0")</f>
        <v>0</v>
      </c>
      <c r="V54" s="86">
        <f>IF('Medical equipment-NSP'!Q62="Да", 1, 0)</f>
        <v>0</v>
      </c>
      <c r="W54" s="86">
        <f>IF('Medical equipment-NSP'!R62="Да", 1, 0)</f>
        <v>0</v>
      </c>
      <c r="X54" s="86">
        <f>IF('Medical equipment-NSP'!S62="Да", 1, 0)</f>
        <v>0</v>
      </c>
      <c r="Y54" s="86">
        <f t="shared" si="10"/>
        <v>0</v>
      </c>
      <c r="Z54" s="86">
        <f>IF('Medical equipment-NSP'!AA62="Да", 'Service providers'!G64, 1)</f>
        <v>1</v>
      </c>
      <c r="AA54" s="86" t="str">
        <f>IFERROR(('Medical equipment-NSP'!AB62*Z54)/AG54, "0")</f>
        <v>0</v>
      </c>
      <c r="AB54" s="86">
        <f>IF('Medical equipment-NSP'!AA62="Да", 'Service providers'!H64, 1)</f>
        <v>1</v>
      </c>
      <c r="AC54" s="86" t="str">
        <f>IFERROR(('Medical equipment-NSP'!AC62*AB54)/AG54, "0")</f>
        <v>0</v>
      </c>
      <c r="AD54" s="86">
        <f>IF('Medical equipment-NSP'!X62="Да", 1, 0)</f>
        <v>0</v>
      </c>
      <c r="AE54" s="86">
        <f>IF('Medical equipment-NSP'!Y62="Да", 1, 0)</f>
        <v>0</v>
      </c>
      <c r="AF54" s="86">
        <f>IF('Medical equipment-NSP'!Z62="Да", 1, 0)</f>
        <v>0</v>
      </c>
      <c r="AG54" s="86">
        <f t="shared" si="11"/>
        <v>0</v>
      </c>
      <c r="AH54" s="86">
        <f>IF('Medical equipment-NSP'!AH62="Да", 'Service providers'!G64, 1)</f>
        <v>1</v>
      </c>
      <c r="AI54" s="86" t="str">
        <f>IFERROR(('Medical equipment-NSP'!AI62*AH54)/AO54, "0")</f>
        <v>0</v>
      </c>
      <c r="AJ54" s="86">
        <f>IF('Medical equipment-NSP'!AH62="Да", 'Service providers'!H64, 1)</f>
        <v>1</v>
      </c>
      <c r="AK54" s="86" t="str">
        <f>IFERROR(('Medical equipment-NSP'!AJ62*AJ54)/AO54, "0")</f>
        <v>0</v>
      </c>
      <c r="AL54" s="86">
        <f>IF('Medical equipment-NSP'!AE62="Да", 1, 0)</f>
        <v>0</v>
      </c>
      <c r="AM54" s="86">
        <f>IF('Medical equipment-NSP'!AF62="Да", 1, 0)</f>
        <v>0</v>
      </c>
      <c r="AN54" s="86">
        <f>IF('Medical equipment-NSP'!AG62="Да", 1, 0)</f>
        <v>0</v>
      </c>
      <c r="AO54" s="86">
        <f t="shared" si="12"/>
        <v>0</v>
      </c>
      <c r="AP54" s="86">
        <f>IF('Medical equipment-NSP'!AO62="Да", 'Service providers'!G64, 1)</f>
        <v>1</v>
      </c>
      <c r="AQ54" s="86" t="str">
        <f>IFERROR(('Medical equipment-NSP'!AP62*AP54)/AW54, "0")</f>
        <v>0</v>
      </c>
      <c r="AR54" s="86">
        <f>IF('Medical equipment-NSP'!AO62="Да", 'Service providers'!H64, 1)</f>
        <v>1</v>
      </c>
      <c r="AS54" s="86" t="str">
        <f>IFERROR(('Medical equipment-NSP'!AQ62*AR54)/AW54, "0")</f>
        <v>0</v>
      </c>
      <c r="AT54" s="86">
        <f>IF('Medical equipment-NSP'!AL62="Да", 1, 0)</f>
        <v>0</v>
      </c>
      <c r="AU54" s="86">
        <f>IF('Medical equipment-NSP'!AM62="Да", 1, 0)</f>
        <v>0</v>
      </c>
      <c r="AV54" s="86">
        <f>IF('Medical equipment-NSP'!AN62="Да", 1, 0)</f>
        <v>0</v>
      </c>
      <c r="AW54" s="86">
        <f t="shared" si="13"/>
        <v>0</v>
      </c>
      <c r="AX54" s="86">
        <f>IF('Medical equipment-NSP'!AV62="Да", 'Service providers'!G64, 1)</f>
        <v>1</v>
      </c>
      <c r="AY54" s="86" t="str">
        <f>IFERROR(('Medical equipment-NSP'!AW62*AX54)/BE54, "0")</f>
        <v>0</v>
      </c>
      <c r="AZ54" s="86">
        <f>IF('Medical equipment-NSP'!AV62="Да", 'Service providers'!H64, 1)</f>
        <v>1</v>
      </c>
      <c r="BA54" s="86" t="str">
        <f>IFERROR(('Medical equipment-NSP'!AX62*AZ54)/BE54, "0")</f>
        <v>0</v>
      </c>
      <c r="BB54" s="86">
        <f>IF('Medical equipment-NSP'!AS62="Да", 1, 0)</f>
        <v>0</v>
      </c>
      <c r="BC54" s="86">
        <f>IF('Medical equipment-NSP'!AT62="Да", 1, 0)</f>
        <v>0</v>
      </c>
      <c r="BD54" s="86">
        <f>IF('Medical equipment-NSP'!AU62="Да", 1, 0)</f>
        <v>0</v>
      </c>
      <c r="BE54" s="86">
        <f t="shared" si="14"/>
        <v>0</v>
      </c>
      <c r="BF54" s="86">
        <f>IF('Medical equipment-NSP'!BC62="Да", 'Service providers'!G64, 1)</f>
        <v>1</v>
      </c>
      <c r="BG54" s="86" t="str">
        <f>IFERROR(('Medical equipment-NSP'!BD62*BF54)/BM54, "0")</f>
        <v>0</v>
      </c>
      <c r="BH54" s="86">
        <f>IF('Medical equipment-NSP'!BC62="Да", 'Service providers'!H64, 1)</f>
        <v>1</v>
      </c>
      <c r="BI54" s="86" t="str">
        <f>IFERROR(('Medical equipment-NSP'!BE62*BH54)/BM54, "0")</f>
        <v>0</v>
      </c>
      <c r="BJ54" s="86">
        <f>IF('Medical equipment-NSP'!AZ62="Да", 1, 0)</f>
        <v>0</v>
      </c>
      <c r="BK54" s="86">
        <f>IF('Medical equipment-NSP'!BA62="Да", 1, 0)</f>
        <v>0</v>
      </c>
      <c r="BL54" s="86">
        <f>IF('Medical equipment-NSP'!BB62="Да", 1, 0)</f>
        <v>0</v>
      </c>
      <c r="BM54" s="86">
        <f t="shared" si="15"/>
        <v>0</v>
      </c>
    </row>
    <row r="55" spans="1:65" x14ac:dyDescent="0.25">
      <c r="A55" s="93" t="str">
        <f>'Service providers'!A65</f>
        <v>Указать название точки 10</v>
      </c>
      <c r="B55" s="86">
        <f>IF('Medical equipment-NSP'!F63="Да", 'Service providers'!G65, 1)</f>
        <v>1</v>
      </c>
      <c r="C55" s="86" t="str">
        <f>IFERROR(('Medical equipment-NSP'!G63*B55)/I55, "0")</f>
        <v>0</v>
      </c>
      <c r="D55" s="86">
        <f>IF('Medical equipment-NSP'!F63="Да", 'Service providers'!H65, 1)</f>
        <v>1</v>
      </c>
      <c r="E55" s="86" t="str">
        <f>IFERROR(('Medical equipment-NSP'!H63*D55)/I55, "0")</f>
        <v>0</v>
      </c>
      <c r="F55" s="86">
        <f>IF('Medical equipment-NSP'!C63="Да", 1, 0)</f>
        <v>0</v>
      </c>
      <c r="G55" s="86">
        <f>IF('Medical equipment-NSP'!D63="Да", 1, 0)</f>
        <v>0</v>
      </c>
      <c r="H55" s="86">
        <f>IF('Medical equipment-NSP'!E63="Да", 1, 0)</f>
        <v>0</v>
      </c>
      <c r="I55" s="86">
        <f t="shared" si="8"/>
        <v>0</v>
      </c>
      <c r="J55" s="86">
        <f>IF('Medical equipment-NSP'!M63="Да", 'Service providers'!G65, 1)</f>
        <v>1</v>
      </c>
      <c r="K55" s="86" t="str">
        <f>IFERROR(('Medical equipment-NSP'!N63*J55)/Q55, "0")</f>
        <v>0</v>
      </c>
      <c r="L55" s="86">
        <f>IF('Medical equipment-NSP'!M63="Да", 'Service providers'!H65, 1)</f>
        <v>1</v>
      </c>
      <c r="M55" s="86" t="str">
        <f>IFERROR(('Medical equipment-NSP'!O63*L55)/Q55, "0")</f>
        <v>0</v>
      </c>
      <c r="N55" s="86">
        <f>IF('Medical equipment-NSP'!J63="Да", 1, 0)</f>
        <v>0</v>
      </c>
      <c r="O55" s="86">
        <f>IF('Medical equipment-NSP'!K63="Да", 1, 0)</f>
        <v>0</v>
      </c>
      <c r="P55" s="86">
        <f>IF('Medical equipment-NSP'!L63="Да", 1, 0)</f>
        <v>0</v>
      </c>
      <c r="Q55" s="86">
        <f t="shared" si="9"/>
        <v>0</v>
      </c>
      <c r="R55" s="86">
        <f>IF('Medical equipment-NSP'!T63="Да", 'Service providers'!G65, 1)</f>
        <v>1</v>
      </c>
      <c r="S55" s="86" t="str">
        <f>IFERROR(('Medical equipment-NSP'!U63*R55)/Y55, "0")</f>
        <v>0</v>
      </c>
      <c r="T55" s="86">
        <f>IF('Medical equipment-NSP'!T63="Да", 'Service providers'!H65, 1)</f>
        <v>1</v>
      </c>
      <c r="U55" s="86" t="str">
        <f>IFERROR(('Medical equipment-NSP'!V63*T55)/Y55, "0")</f>
        <v>0</v>
      </c>
      <c r="V55" s="86">
        <f>IF('Medical equipment-NSP'!Q63="Да", 1, 0)</f>
        <v>0</v>
      </c>
      <c r="W55" s="86">
        <f>IF('Medical equipment-NSP'!R63="Да", 1, 0)</f>
        <v>0</v>
      </c>
      <c r="X55" s="86">
        <f>IF('Medical equipment-NSP'!S63="Да", 1, 0)</f>
        <v>0</v>
      </c>
      <c r="Y55" s="86">
        <f t="shared" si="10"/>
        <v>0</v>
      </c>
      <c r="Z55" s="86">
        <f>IF('Medical equipment-NSP'!AA63="Да", 'Service providers'!G65, 1)</f>
        <v>1</v>
      </c>
      <c r="AA55" s="86" t="str">
        <f>IFERROR(('Medical equipment-NSP'!AB63*Z55)/AG55, "0")</f>
        <v>0</v>
      </c>
      <c r="AB55" s="86">
        <f>IF('Medical equipment-NSP'!AA63="Да", 'Service providers'!H65, 1)</f>
        <v>1</v>
      </c>
      <c r="AC55" s="86" t="str">
        <f>IFERROR(('Medical equipment-NSP'!AC63*AB55)/AG55, "0")</f>
        <v>0</v>
      </c>
      <c r="AD55" s="86">
        <f>IF('Medical equipment-NSP'!X63="Да", 1, 0)</f>
        <v>0</v>
      </c>
      <c r="AE55" s="86">
        <f>IF('Medical equipment-NSP'!Y63="Да", 1, 0)</f>
        <v>0</v>
      </c>
      <c r="AF55" s="86">
        <f>IF('Medical equipment-NSP'!Z63="Да", 1, 0)</f>
        <v>0</v>
      </c>
      <c r="AG55" s="86">
        <f t="shared" si="11"/>
        <v>0</v>
      </c>
      <c r="AH55" s="86">
        <f>IF('Medical equipment-NSP'!AH63="Да", 'Service providers'!G65, 1)</f>
        <v>1</v>
      </c>
      <c r="AI55" s="86" t="str">
        <f>IFERROR(('Medical equipment-NSP'!AI63*AH55)/AO55, "0")</f>
        <v>0</v>
      </c>
      <c r="AJ55" s="86">
        <f>IF('Medical equipment-NSP'!AH63="Да", 'Service providers'!H65, 1)</f>
        <v>1</v>
      </c>
      <c r="AK55" s="86" t="str">
        <f>IFERROR(('Medical equipment-NSP'!AJ63*AJ55)/AO55, "0")</f>
        <v>0</v>
      </c>
      <c r="AL55" s="86">
        <f>IF('Medical equipment-NSP'!AE63="Да", 1, 0)</f>
        <v>0</v>
      </c>
      <c r="AM55" s="86">
        <f>IF('Medical equipment-NSP'!AF63="Да", 1, 0)</f>
        <v>0</v>
      </c>
      <c r="AN55" s="86">
        <f>IF('Medical equipment-NSP'!AG63="Да", 1, 0)</f>
        <v>0</v>
      </c>
      <c r="AO55" s="86">
        <f t="shared" si="12"/>
        <v>0</v>
      </c>
      <c r="AP55" s="86">
        <f>IF('Medical equipment-NSP'!AO63="Да", 'Service providers'!G65, 1)</f>
        <v>1</v>
      </c>
      <c r="AQ55" s="86" t="str">
        <f>IFERROR(('Medical equipment-NSP'!AP63*AP55)/AW55, "0")</f>
        <v>0</v>
      </c>
      <c r="AR55" s="86">
        <f>IF('Medical equipment-NSP'!AO63="Да", 'Service providers'!H65, 1)</f>
        <v>1</v>
      </c>
      <c r="AS55" s="86" t="str">
        <f>IFERROR(('Medical equipment-NSP'!AQ63*AR55)/AW55, "0")</f>
        <v>0</v>
      </c>
      <c r="AT55" s="86">
        <f>IF('Medical equipment-NSP'!AL63="Да", 1, 0)</f>
        <v>0</v>
      </c>
      <c r="AU55" s="86">
        <f>IF('Medical equipment-NSP'!AM63="Да", 1, 0)</f>
        <v>0</v>
      </c>
      <c r="AV55" s="86">
        <f>IF('Medical equipment-NSP'!AN63="Да", 1, 0)</f>
        <v>0</v>
      </c>
      <c r="AW55" s="86">
        <f t="shared" si="13"/>
        <v>0</v>
      </c>
      <c r="AX55" s="86">
        <f>IF('Medical equipment-NSP'!AV63="Да", 'Service providers'!G65, 1)</f>
        <v>1</v>
      </c>
      <c r="AY55" s="86" t="str">
        <f>IFERROR(('Medical equipment-NSP'!AW63*AX55)/BE55, "0")</f>
        <v>0</v>
      </c>
      <c r="AZ55" s="86">
        <f>IF('Medical equipment-NSP'!AV63="Да", 'Service providers'!H65, 1)</f>
        <v>1</v>
      </c>
      <c r="BA55" s="86" t="str">
        <f>IFERROR(('Medical equipment-NSP'!AX63*AZ55)/BE55, "0")</f>
        <v>0</v>
      </c>
      <c r="BB55" s="86">
        <f>IF('Medical equipment-NSP'!AS63="Да", 1, 0)</f>
        <v>0</v>
      </c>
      <c r="BC55" s="86">
        <f>IF('Medical equipment-NSP'!AT63="Да", 1, 0)</f>
        <v>0</v>
      </c>
      <c r="BD55" s="86">
        <f>IF('Medical equipment-NSP'!AU63="Да", 1, 0)</f>
        <v>0</v>
      </c>
      <c r="BE55" s="86">
        <f t="shared" si="14"/>
        <v>0</v>
      </c>
      <c r="BF55" s="86">
        <f>IF('Medical equipment-NSP'!BC63="Да", 'Service providers'!G65, 1)</f>
        <v>1</v>
      </c>
      <c r="BG55" s="86" t="str">
        <f>IFERROR(('Medical equipment-NSP'!BD63*BF55)/BM55, "0")</f>
        <v>0</v>
      </c>
      <c r="BH55" s="86">
        <f>IF('Medical equipment-NSP'!BC63="Да", 'Service providers'!H65, 1)</f>
        <v>1</v>
      </c>
      <c r="BI55" s="86" t="str">
        <f>IFERROR(('Medical equipment-NSP'!BE63*BH55)/BM55, "0")</f>
        <v>0</v>
      </c>
      <c r="BJ55" s="86">
        <f>IF('Medical equipment-NSP'!AZ63="Да", 1, 0)</f>
        <v>0</v>
      </c>
      <c r="BK55" s="86">
        <f>IF('Medical equipment-NSP'!BA63="Да", 1, 0)</f>
        <v>0</v>
      </c>
      <c r="BL55" s="86">
        <f>IF('Medical equipment-NSP'!BB63="Да", 1, 0)</f>
        <v>0</v>
      </c>
      <c r="BM55" s="86">
        <f t="shared" si="15"/>
        <v>0</v>
      </c>
    </row>
    <row r="56" spans="1:65" x14ac:dyDescent="0.25">
      <c r="A56" s="93" t="str">
        <f>'Service providers'!A66</f>
        <v>Указать название точки 11</v>
      </c>
      <c r="B56" s="86">
        <f>IF('Medical equipment-NSP'!F64="Да", 'Service providers'!G66, 1)</f>
        <v>1</v>
      </c>
      <c r="C56" s="86" t="str">
        <f>IFERROR(('Medical equipment-NSP'!G64*B56)/I56, "0")</f>
        <v>0</v>
      </c>
      <c r="D56" s="86">
        <f>IF('Medical equipment-NSP'!F64="Да", 'Service providers'!H66, 1)</f>
        <v>1</v>
      </c>
      <c r="E56" s="86" t="str">
        <f>IFERROR(('Medical equipment-NSP'!H64*D56)/I56, "0")</f>
        <v>0</v>
      </c>
      <c r="F56" s="86">
        <f>IF('Medical equipment-NSP'!C64="Да", 1, 0)</f>
        <v>0</v>
      </c>
      <c r="G56" s="86">
        <f>IF('Medical equipment-NSP'!D64="Да", 1, 0)</f>
        <v>0</v>
      </c>
      <c r="H56" s="86">
        <f>IF('Medical equipment-NSP'!E64="Да", 1, 0)</f>
        <v>0</v>
      </c>
      <c r="I56" s="86">
        <f t="shared" si="8"/>
        <v>0</v>
      </c>
      <c r="J56" s="86">
        <f>IF('Medical equipment-NSP'!M64="Да", 'Service providers'!G66, 1)</f>
        <v>1</v>
      </c>
      <c r="K56" s="86" t="str">
        <f>IFERROR(('Medical equipment-NSP'!N64*J56)/Q56, "0")</f>
        <v>0</v>
      </c>
      <c r="L56" s="86">
        <f>IF('Medical equipment-NSP'!M64="Да", 'Service providers'!H66, 1)</f>
        <v>1</v>
      </c>
      <c r="M56" s="86" t="str">
        <f>IFERROR(('Medical equipment-NSP'!O64*L56)/Q56, "0")</f>
        <v>0</v>
      </c>
      <c r="N56" s="86">
        <f>IF('Medical equipment-NSP'!J64="Да", 1, 0)</f>
        <v>0</v>
      </c>
      <c r="O56" s="86">
        <f>IF('Medical equipment-NSP'!K64="Да", 1, 0)</f>
        <v>0</v>
      </c>
      <c r="P56" s="86">
        <f>IF('Medical equipment-NSP'!L64="Да", 1, 0)</f>
        <v>0</v>
      </c>
      <c r="Q56" s="86">
        <f t="shared" si="9"/>
        <v>0</v>
      </c>
      <c r="R56" s="86">
        <f>IF('Medical equipment-NSP'!T64="Да", 'Service providers'!G66, 1)</f>
        <v>1</v>
      </c>
      <c r="S56" s="86" t="str">
        <f>IFERROR(('Medical equipment-NSP'!U64*R56)/Y56, "0")</f>
        <v>0</v>
      </c>
      <c r="T56" s="86">
        <f>IF('Medical equipment-NSP'!T64="Да", 'Service providers'!H66, 1)</f>
        <v>1</v>
      </c>
      <c r="U56" s="86" t="str">
        <f>IFERROR(('Medical equipment-NSP'!V64*T56)/Y56, "0")</f>
        <v>0</v>
      </c>
      <c r="V56" s="86">
        <f>IF('Medical equipment-NSP'!Q64="Да", 1, 0)</f>
        <v>0</v>
      </c>
      <c r="W56" s="86">
        <f>IF('Medical equipment-NSP'!R64="Да", 1, 0)</f>
        <v>0</v>
      </c>
      <c r="X56" s="86">
        <f>IF('Medical equipment-NSP'!S64="Да", 1, 0)</f>
        <v>0</v>
      </c>
      <c r="Y56" s="86">
        <f t="shared" si="10"/>
        <v>0</v>
      </c>
      <c r="Z56" s="86">
        <f>IF('Medical equipment-NSP'!AA64="Да", 'Service providers'!G66, 1)</f>
        <v>1</v>
      </c>
      <c r="AA56" s="86" t="str">
        <f>IFERROR(('Medical equipment-NSP'!AB64*Z56)/AG56, "0")</f>
        <v>0</v>
      </c>
      <c r="AB56" s="86">
        <f>IF('Medical equipment-NSP'!AA64="Да", 'Service providers'!H66, 1)</f>
        <v>1</v>
      </c>
      <c r="AC56" s="86" t="str">
        <f>IFERROR(('Medical equipment-NSP'!AC64*AB56)/AG56, "0")</f>
        <v>0</v>
      </c>
      <c r="AD56" s="86">
        <f>IF('Medical equipment-NSP'!X64="Да", 1, 0)</f>
        <v>0</v>
      </c>
      <c r="AE56" s="86">
        <f>IF('Medical equipment-NSP'!Y64="Да", 1, 0)</f>
        <v>0</v>
      </c>
      <c r="AF56" s="86">
        <f>IF('Medical equipment-NSP'!Z64="Да", 1, 0)</f>
        <v>0</v>
      </c>
      <c r="AG56" s="86">
        <f t="shared" si="11"/>
        <v>0</v>
      </c>
      <c r="AH56" s="86">
        <f>IF('Medical equipment-NSP'!AH64="Да", 'Service providers'!G66, 1)</f>
        <v>1</v>
      </c>
      <c r="AI56" s="86" t="str">
        <f>IFERROR(('Medical equipment-NSP'!AI64*AH56)/AO56, "0")</f>
        <v>0</v>
      </c>
      <c r="AJ56" s="86">
        <f>IF('Medical equipment-NSP'!AH64="Да", 'Service providers'!H66, 1)</f>
        <v>1</v>
      </c>
      <c r="AK56" s="86" t="str">
        <f>IFERROR(('Medical equipment-NSP'!AJ64*AJ56)/AO56, "0")</f>
        <v>0</v>
      </c>
      <c r="AL56" s="86">
        <f>IF('Medical equipment-NSP'!AE64="Да", 1, 0)</f>
        <v>0</v>
      </c>
      <c r="AM56" s="86">
        <f>IF('Medical equipment-NSP'!AF64="Да", 1, 0)</f>
        <v>0</v>
      </c>
      <c r="AN56" s="86">
        <f>IF('Medical equipment-NSP'!AG64="Да", 1, 0)</f>
        <v>0</v>
      </c>
      <c r="AO56" s="86">
        <f t="shared" si="12"/>
        <v>0</v>
      </c>
      <c r="AP56" s="86">
        <f>IF('Medical equipment-NSP'!AO64="Да", 'Service providers'!G66, 1)</f>
        <v>1</v>
      </c>
      <c r="AQ56" s="86" t="str">
        <f>IFERROR(('Medical equipment-NSP'!AP64*AP56)/AW56, "0")</f>
        <v>0</v>
      </c>
      <c r="AR56" s="86">
        <f>IF('Medical equipment-NSP'!AO64="Да", 'Service providers'!H66, 1)</f>
        <v>1</v>
      </c>
      <c r="AS56" s="86" t="str">
        <f>IFERROR(('Medical equipment-NSP'!AQ64*AR56)/AW56, "0")</f>
        <v>0</v>
      </c>
      <c r="AT56" s="86">
        <f>IF('Medical equipment-NSP'!AL64="Да", 1, 0)</f>
        <v>0</v>
      </c>
      <c r="AU56" s="86">
        <f>IF('Medical equipment-NSP'!AM64="Да", 1, 0)</f>
        <v>0</v>
      </c>
      <c r="AV56" s="86">
        <f>IF('Medical equipment-NSP'!AN64="Да", 1, 0)</f>
        <v>0</v>
      </c>
      <c r="AW56" s="86">
        <f t="shared" si="13"/>
        <v>0</v>
      </c>
      <c r="AX56" s="86">
        <f>IF('Medical equipment-NSP'!AV64="Да", 'Service providers'!G66, 1)</f>
        <v>1</v>
      </c>
      <c r="AY56" s="86" t="str">
        <f>IFERROR(('Medical equipment-NSP'!AW64*AX56)/BE56, "0")</f>
        <v>0</v>
      </c>
      <c r="AZ56" s="86">
        <f>IF('Medical equipment-NSP'!AV64="Да", 'Service providers'!H66, 1)</f>
        <v>1</v>
      </c>
      <c r="BA56" s="86" t="str">
        <f>IFERROR(('Medical equipment-NSP'!AX64*AZ56)/BE56, "0")</f>
        <v>0</v>
      </c>
      <c r="BB56" s="86">
        <f>IF('Medical equipment-NSP'!AS64="Да", 1, 0)</f>
        <v>0</v>
      </c>
      <c r="BC56" s="86">
        <f>IF('Medical equipment-NSP'!AT64="Да", 1, 0)</f>
        <v>0</v>
      </c>
      <c r="BD56" s="86">
        <f>IF('Medical equipment-NSP'!AU64="Да", 1, 0)</f>
        <v>0</v>
      </c>
      <c r="BE56" s="86">
        <f t="shared" si="14"/>
        <v>0</v>
      </c>
      <c r="BF56" s="86">
        <f>IF('Medical equipment-NSP'!BC64="Да", 'Service providers'!G66, 1)</f>
        <v>1</v>
      </c>
      <c r="BG56" s="86" t="str">
        <f>IFERROR(('Medical equipment-NSP'!BD64*BF56)/BM56, "0")</f>
        <v>0</v>
      </c>
      <c r="BH56" s="86">
        <f>IF('Medical equipment-NSP'!BC64="Да", 'Service providers'!H66, 1)</f>
        <v>1</v>
      </c>
      <c r="BI56" s="86" t="str">
        <f>IFERROR(('Medical equipment-NSP'!BE64*BH56)/BM56, "0")</f>
        <v>0</v>
      </c>
      <c r="BJ56" s="86">
        <f>IF('Medical equipment-NSP'!AZ64="Да", 1, 0)</f>
        <v>0</v>
      </c>
      <c r="BK56" s="86">
        <f>IF('Medical equipment-NSP'!BA64="Да", 1, 0)</f>
        <v>0</v>
      </c>
      <c r="BL56" s="86">
        <f>IF('Medical equipment-NSP'!BB64="Да", 1, 0)</f>
        <v>0</v>
      </c>
      <c r="BM56" s="86">
        <f t="shared" si="15"/>
        <v>0</v>
      </c>
    </row>
    <row r="57" spans="1:65" x14ac:dyDescent="0.25">
      <c r="A57" s="93" t="str">
        <f>'Service providers'!A67</f>
        <v>Указать название точки 12</v>
      </c>
      <c r="B57" s="86">
        <f>IF('Medical equipment-NSP'!F65="Да", 'Service providers'!G67, 1)</f>
        <v>1</v>
      </c>
      <c r="C57" s="86" t="str">
        <f>IFERROR(('Medical equipment-NSP'!G65*B57)/I57, "0")</f>
        <v>0</v>
      </c>
      <c r="D57" s="86">
        <f>IF('Medical equipment-NSP'!F65="Да", 'Service providers'!H67, 1)</f>
        <v>1</v>
      </c>
      <c r="E57" s="86" t="str">
        <f>IFERROR(('Medical equipment-NSP'!H65*D57)/I57, "0")</f>
        <v>0</v>
      </c>
      <c r="F57" s="86">
        <f>IF('Medical equipment-NSP'!C65="Да", 1, 0)</f>
        <v>0</v>
      </c>
      <c r="G57" s="86">
        <f>IF('Medical equipment-NSP'!D65="Да", 1, 0)</f>
        <v>0</v>
      </c>
      <c r="H57" s="86">
        <f>IF('Medical equipment-NSP'!E65="Да", 1, 0)</f>
        <v>0</v>
      </c>
      <c r="I57" s="86">
        <f t="shared" si="8"/>
        <v>0</v>
      </c>
      <c r="J57" s="86">
        <f>IF('Medical equipment-NSP'!M65="Да", 'Service providers'!G67, 1)</f>
        <v>1</v>
      </c>
      <c r="K57" s="86" t="str">
        <f>IFERROR(('Medical equipment-NSP'!N65*J57)/Q57, "0")</f>
        <v>0</v>
      </c>
      <c r="L57" s="86">
        <f>IF('Medical equipment-NSP'!M65="Да", 'Service providers'!H67, 1)</f>
        <v>1</v>
      </c>
      <c r="M57" s="86" t="str">
        <f>IFERROR(('Medical equipment-NSP'!O65*L57)/Q57, "0")</f>
        <v>0</v>
      </c>
      <c r="N57" s="86">
        <f>IF('Medical equipment-NSP'!J65="Да", 1, 0)</f>
        <v>0</v>
      </c>
      <c r="O57" s="86">
        <f>IF('Medical equipment-NSP'!K65="Да", 1, 0)</f>
        <v>0</v>
      </c>
      <c r="P57" s="86">
        <f>IF('Medical equipment-NSP'!L65="Да", 1, 0)</f>
        <v>0</v>
      </c>
      <c r="Q57" s="86">
        <f t="shared" si="9"/>
        <v>0</v>
      </c>
      <c r="R57" s="86">
        <f>IF('Medical equipment-NSP'!T65="Да", 'Service providers'!G67, 1)</f>
        <v>1</v>
      </c>
      <c r="S57" s="86" t="str">
        <f>IFERROR(('Medical equipment-NSP'!U65*R57)/Y57, "0")</f>
        <v>0</v>
      </c>
      <c r="T57" s="86">
        <f>IF('Medical equipment-NSP'!T65="Да", 'Service providers'!H67, 1)</f>
        <v>1</v>
      </c>
      <c r="U57" s="86" t="str">
        <f>IFERROR(('Medical equipment-NSP'!V65*T57)/Y57, "0")</f>
        <v>0</v>
      </c>
      <c r="V57" s="86">
        <f>IF('Medical equipment-NSP'!Q65="Да", 1, 0)</f>
        <v>0</v>
      </c>
      <c r="W57" s="86">
        <f>IF('Medical equipment-NSP'!R65="Да", 1, 0)</f>
        <v>0</v>
      </c>
      <c r="X57" s="86">
        <f>IF('Medical equipment-NSP'!S65="Да", 1, 0)</f>
        <v>0</v>
      </c>
      <c r="Y57" s="86">
        <f t="shared" si="10"/>
        <v>0</v>
      </c>
      <c r="Z57" s="86">
        <f>IF('Medical equipment-NSP'!AA65="Да", 'Service providers'!G67, 1)</f>
        <v>1</v>
      </c>
      <c r="AA57" s="86" t="str">
        <f>IFERROR(('Medical equipment-NSP'!AB65*Z57)/AG57, "0")</f>
        <v>0</v>
      </c>
      <c r="AB57" s="86">
        <f>IF('Medical equipment-NSP'!AA65="Да", 'Service providers'!H67, 1)</f>
        <v>1</v>
      </c>
      <c r="AC57" s="86" t="str">
        <f>IFERROR(('Medical equipment-NSP'!AC65*AB57)/AG57, "0")</f>
        <v>0</v>
      </c>
      <c r="AD57" s="86">
        <f>IF('Medical equipment-NSP'!X65="Да", 1, 0)</f>
        <v>0</v>
      </c>
      <c r="AE57" s="86">
        <f>IF('Medical equipment-NSP'!Y65="Да", 1, 0)</f>
        <v>0</v>
      </c>
      <c r="AF57" s="86">
        <f>IF('Medical equipment-NSP'!Z65="Да", 1, 0)</f>
        <v>0</v>
      </c>
      <c r="AG57" s="86">
        <f t="shared" si="11"/>
        <v>0</v>
      </c>
      <c r="AH57" s="86">
        <f>IF('Medical equipment-NSP'!AH65="Да", 'Service providers'!G67, 1)</f>
        <v>1</v>
      </c>
      <c r="AI57" s="86" t="str">
        <f>IFERROR(('Medical equipment-NSP'!AI65*AH57)/AO57, "0")</f>
        <v>0</v>
      </c>
      <c r="AJ57" s="86">
        <f>IF('Medical equipment-NSP'!AH65="Да", 'Service providers'!H67, 1)</f>
        <v>1</v>
      </c>
      <c r="AK57" s="86" t="str">
        <f>IFERROR(('Medical equipment-NSP'!AJ65*AJ57)/AO57, "0")</f>
        <v>0</v>
      </c>
      <c r="AL57" s="86">
        <f>IF('Medical equipment-NSP'!AE65="Да", 1, 0)</f>
        <v>0</v>
      </c>
      <c r="AM57" s="86">
        <f>IF('Medical equipment-NSP'!AF65="Да", 1, 0)</f>
        <v>0</v>
      </c>
      <c r="AN57" s="86">
        <f>IF('Medical equipment-NSP'!AG65="Да", 1, 0)</f>
        <v>0</v>
      </c>
      <c r="AO57" s="86">
        <f t="shared" si="12"/>
        <v>0</v>
      </c>
      <c r="AP57" s="86">
        <f>IF('Medical equipment-NSP'!AO65="Да", 'Service providers'!G67, 1)</f>
        <v>1</v>
      </c>
      <c r="AQ57" s="86" t="str">
        <f>IFERROR(('Medical equipment-NSP'!AP65*AP57)/AW57, "0")</f>
        <v>0</v>
      </c>
      <c r="AR57" s="86">
        <f>IF('Medical equipment-NSP'!AO65="Да", 'Service providers'!H67, 1)</f>
        <v>1</v>
      </c>
      <c r="AS57" s="86" t="str">
        <f>IFERROR(('Medical equipment-NSP'!AQ65*AR57)/AW57, "0")</f>
        <v>0</v>
      </c>
      <c r="AT57" s="86">
        <f>IF('Medical equipment-NSP'!AL65="Да", 1, 0)</f>
        <v>0</v>
      </c>
      <c r="AU57" s="86">
        <f>IF('Medical equipment-NSP'!AM65="Да", 1, 0)</f>
        <v>0</v>
      </c>
      <c r="AV57" s="86">
        <f>IF('Medical equipment-NSP'!AN65="Да", 1, 0)</f>
        <v>0</v>
      </c>
      <c r="AW57" s="86">
        <f t="shared" si="13"/>
        <v>0</v>
      </c>
      <c r="AX57" s="86">
        <f>IF('Medical equipment-NSP'!AV65="Да", 'Service providers'!G67, 1)</f>
        <v>1</v>
      </c>
      <c r="AY57" s="86" t="str">
        <f>IFERROR(('Medical equipment-NSP'!AW65*AX57)/BE57, "0")</f>
        <v>0</v>
      </c>
      <c r="AZ57" s="86">
        <f>IF('Medical equipment-NSP'!AV65="Да", 'Service providers'!H67, 1)</f>
        <v>1</v>
      </c>
      <c r="BA57" s="86" t="str">
        <f>IFERROR(('Medical equipment-NSP'!AX65*AZ57)/BE57, "0")</f>
        <v>0</v>
      </c>
      <c r="BB57" s="86">
        <f>IF('Medical equipment-NSP'!AS65="Да", 1, 0)</f>
        <v>0</v>
      </c>
      <c r="BC57" s="86">
        <f>IF('Medical equipment-NSP'!AT65="Да", 1, 0)</f>
        <v>0</v>
      </c>
      <c r="BD57" s="86">
        <f>IF('Medical equipment-NSP'!AU65="Да", 1, 0)</f>
        <v>0</v>
      </c>
      <c r="BE57" s="86">
        <f t="shared" si="14"/>
        <v>0</v>
      </c>
      <c r="BF57" s="86">
        <f>IF('Medical equipment-NSP'!BC65="Да", 'Service providers'!G67, 1)</f>
        <v>1</v>
      </c>
      <c r="BG57" s="86" t="str">
        <f>IFERROR(('Medical equipment-NSP'!BD65*BF57)/BM57, "0")</f>
        <v>0</v>
      </c>
      <c r="BH57" s="86">
        <f>IF('Medical equipment-NSP'!BC65="Да", 'Service providers'!H67, 1)</f>
        <v>1</v>
      </c>
      <c r="BI57" s="86" t="str">
        <f>IFERROR(('Medical equipment-NSP'!BE65*BH57)/BM57, "0")</f>
        <v>0</v>
      </c>
      <c r="BJ57" s="86">
        <f>IF('Medical equipment-NSP'!AZ65="Да", 1, 0)</f>
        <v>0</v>
      </c>
      <c r="BK57" s="86">
        <f>IF('Medical equipment-NSP'!BA65="Да", 1, 0)</f>
        <v>0</v>
      </c>
      <c r="BL57" s="86">
        <f>IF('Medical equipment-NSP'!BB65="Да", 1, 0)</f>
        <v>0</v>
      </c>
      <c r="BM57" s="86">
        <f t="shared" si="15"/>
        <v>0</v>
      </c>
    </row>
    <row r="58" spans="1:65" x14ac:dyDescent="0.25">
      <c r="A58" s="93" t="str">
        <f>'Service providers'!A68</f>
        <v>Указать название точки 13</v>
      </c>
      <c r="B58" s="86">
        <f>IF('Medical equipment-NSP'!F66="Да", 'Service providers'!G68, 1)</f>
        <v>1</v>
      </c>
      <c r="C58" s="86" t="str">
        <f>IFERROR(('Medical equipment-NSP'!G66*B58)/I58, "0")</f>
        <v>0</v>
      </c>
      <c r="D58" s="86">
        <f>IF('Medical equipment-NSP'!F66="Да", 'Service providers'!H68, 1)</f>
        <v>1</v>
      </c>
      <c r="E58" s="86" t="str">
        <f>IFERROR(('Medical equipment-NSP'!H66*D58)/I58, "0")</f>
        <v>0</v>
      </c>
      <c r="F58" s="86">
        <f>IF('Medical equipment-NSP'!C66="Да", 1, 0)</f>
        <v>0</v>
      </c>
      <c r="G58" s="86">
        <f>IF('Medical equipment-NSP'!D66="Да", 1, 0)</f>
        <v>0</v>
      </c>
      <c r="H58" s="86">
        <f>IF('Medical equipment-NSP'!E66="Да", 1, 0)</f>
        <v>0</v>
      </c>
      <c r="I58" s="86">
        <f t="shared" si="8"/>
        <v>0</v>
      </c>
      <c r="J58" s="86">
        <f>IF('Medical equipment-NSP'!M66="Да", 'Service providers'!G68, 1)</f>
        <v>1</v>
      </c>
      <c r="K58" s="86" t="str">
        <f>IFERROR(('Medical equipment-NSP'!N66*J58)/Q58, "0")</f>
        <v>0</v>
      </c>
      <c r="L58" s="86">
        <f>IF('Medical equipment-NSP'!M66="Да", 'Service providers'!H68, 1)</f>
        <v>1</v>
      </c>
      <c r="M58" s="86" t="str">
        <f>IFERROR(('Medical equipment-NSP'!O66*L58)/Q58, "0")</f>
        <v>0</v>
      </c>
      <c r="N58" s="86">
        <f>IF('Medical equipment-NSP'!J66="Да", 1, 0)</f>
        <v>0</v>
      </c>
      <c r="O58" s="86">
        <f>IF('Medical equipment-NSP'!K66="Да", 1, 0)</f>
        <v>0</v>
      </c>
      <c r="P58" s="86">
        <f>IF('Medical equipment-NSP'!L66="Да", 1, 0)</f>
        <v>0</v>
      </c>
      <c r="Q58" s="86">
        <f t="shared" si="9"/>
        <v>0</v>
      </c>
      <c r="R58" s="86">
        <f>IF('Medical equipment-NSP'!T66="Да", 'Service providers'!G68, 1)</f>
        <v>1</v>
      </c>
      <c r="S58" s="86" t="str">
        <f>IFERROR(('Medical equipment-NSP'!U66*R58)/Y58, "0")</f>
        <v>0</v>
      </c>
      <c r="T58" s="86">
        <f>IF('Medical equipment-NSP'!T66="Да", 'Service providers'!H68, 1)</f>
        <v>1</v>
      </c>
      <c r="U58" s="86" t="str">
        <f>IFERROR(('Medical equipment-NSP'!V66*T58)/Y58, "0")</f>
        <v>0</v>
      </c>
      <c r="V58" s="86">
        <f>IF('Medical equipment-NSP'!Q66="Да", 1, 0)</f>
        <v>0</v>
      </c>
      <c r="W58" s="86">
        <f>IF('Medical equipment-NSP'!R66="Да", 1, 0)</f>
        <v>0</v>
      </c>
      <c r="X58" s="86">
        <f>IF('Medical equipment-NSP'!S66="Да", 1, 0)</f>
        <v>0</v>
      </c>
      <c r="Y58" s="86">
        <f t="shared" si="10"/>
        <v>0</v>
      </c>
      <c r="Z58" s="86">
        <f>IF('Medical equipment-NSP'!AA66="Да", 'Service providers'!G68, 1)</f>
        <v>1</v>
      </c>
      <c r="AA58" s="86" t="str">
        <f>IFERROR(('Medical equipment-NSP'!AB66*Z58)/AG58, "0")</f>
        <v>0</v>
      </c>
      <c r="AB58" s="86">
        <f>IF('Medical equipment-NSP'!AA66="Да", 'Service providers'!H68, 1)</f>
        <v>1</v>
      </c>
      <c r="AC58" s="86" t="str">
        <f>IFERROR(('Medical equipment-NSP'!AC66*AB58)/AG58, "0")</f>
        <v>0</v>
      </c>
      <c r="AD58" s="86">
        <f>IF('Medical equipment-NSP'!X66="Да", 1, 0)</f>
        <v>0</v>
      </c>
      <c r="AE58" s="86">
        <f>IF('Medical equipment-NSP'!Y66="Да", 1, 0)</f>
        <v>0</v>
      </c>
      <c r="AF58" s="86">
        <f>IF('Medical equipment-NSP'!Z66="Да", 1, 0)</f>
        <v>0</v>
      </c>
      <c r="AG58" s="86">
        <f t="shared" si="11"/>
        <v>0</v>
      </c>
      <c r="AH58" s="86">
        <f>IF('Medical equipment-NSP'!AH66="Да", 'Service providers'!G68, 1)</f>
        <v>1</v>
      </c>
      <c r="AI58" s="86" t="str">
        <f>IFERROR(('Medical equipment-NSP'!AI66*AH58)/AO58, "0")</f>
        <v>0</v>
      </c>
      <c r="AJ58" s="86">
        <f>IF('Medical equipment-NSP'!AH66="Да", 'Service providers'!H68, 1)</f>
        <v>1</v>
      </c>
      <c r="AK58" s="86" t="str">
        <f>IFERROR(('Medical equipment-NSP'!AJ66*AJ58)/AO58, "0")</f>
        <v>0</v>
      </c>
      <c r="AL58" s="86">
        <f>IF('Medical equipment-NSP'!AE66="Да", 1, 0)</f>
        <v>0</v>
      </c>
      <c r="AM58" s="86">
        <f>IF('Medical equipment-NSP'!AF66="Да", 1, 0)</f>
        <v>0</v>
      </c>
      <c r="AN58" s="86">
        <f>IF('Medical equipment-NSP'!AG66="Да", 1, 0)</f>
        <v>0</v>
      </c>
      <c r="AO58" s="86">
        <f t="shared" si="12"/>
        <v>0</v>
      </c>
      <c r="AP58" s="86">
        <f>IF('Medical equipment-NSP'!AO66="Да", 'Service providers'!G68, 1)</f>
        <v>1</v>
      </c>
      <c r="AQ58" s="86" t="str">
        <f>IFERROR(('Medical equipment-NSP'!AP66*AP58)/AW58, "0")</f>
        <v>0</v>
      </c>
      <c r="AR58" s="86">
        <f>IF('Medical equipment-NSP'!AO66="Да", 'Service providers'!H68, 1)</f>
        <v>1</v>
      </c>
      <c r="AS58" s="86" t="str">
        <f>IFERROR(('Medical equipment-NSP'!AQ66*AR58)/AW58, "0")</f>
        <v>0</v>
      </c>
      <c r="AT58" s="86">
        <f>IF('Medical equipment-NSP'!AL66="Да", 1, 0)</f>
        <v>0</v>
      </c>
      <c r="AU58" s="86">
        <f>IF('Medical equipment-NSP'!AM66="Да", 1, 0)</f>
        <v>0</v>
      </c>
      <c r="AV58" s="86">
        <f>IF('Medical equipment-NSP'!AN66="Да", 1, 0)</f>
        <v>0</v>
      </c>
      <c r="AW58" s="86">
        <f t="shared" si="13"/>
        <v>0</v>
      </c>
      <c r="AX58" s="86">
        <f>IF('Medical equipment-NSP'!AV66="Да", 'Service providers'!G68, 1)</f>
        <v>1</v>
      </c>
      <c r="AY58" s="86" t="str">
        <f>IFERROR(('Medical equipment-NSP'!AW66*AX58)/BE58, "0")</f>
        <v>0</v>
      </c>
      <c r="AZ58" s="86">
        <f>IF('Medical equipment-NSP'!AV66="Да", 'Service providers'!H68, 1)</f>
        <v>1</v>
      </c>
      <c r="BA58" s="86" t="str">
        <f>IFERROR(('Medical equipment-NSP'!AX66*AZ58)/BE58, "0")</f>
        <v>0</v>
      </c>
      <c r="BB58" s="86">
        <f>IF('Medical equipment-NSP'!AS66="Да", 1, 0)</f>
        <v>0</v>
      </c>
      <c r="BC58" s="86">
        <f>IF('Medical equipment-NSP'!AT66="Да", 1, 0)</f>
        <v>0</v>
      </c>
      <c r="BD58" s="86">
        <f>IF('Medical equipment-NSP'!AU66="Да", 1, 0)</f>
        <v>0</v>
      </c>
      <c r="BE58" s="86">
        <f t="shared" si="14"/>
        <v>0</v>
      </c>
      <c r="BF58" s="86">
        <f>IF('Medical equipment-NSP'!BC66="Да", 'Service providers'!G68, 1)</f>
        <v>1</v>
      </c>
      <c r="BG58" s="86" t="str">
        <f>IFERROR(('Medical equipment-NSP'!BD66*BF58)/BM58, "0")</f>
        <v>0</v>
      </c>
      <c r="BH58" s="86">
        <f>IF('Medical equipment-NSP'!BC66="Да", 'Service providers'!H68, 1)</f>
        <v>1</v>
      </c>
      <c r="BI58" s="86" t="str">
        <f>IFERROR(('Medical equipment-NSP'!BE66*BH58)/BM58, "0")</f>
        <v>0</v>
      </c>
      <c r="BJ58" s="86">
        <f>IF('Medical equipment-NSP'!AZ66="Да", 1, 0)</f>
        <v>0</v>
      </c>
      <c r="BK58" s="86">
        <f>IF('Medical equipment-NSP'!BA66="Да", 1, 0)</f>
        <v>0</v>
      </c>
      <c r="BL58" s="86">
        <f>IF('Medical equipment-NSP'!BB66="Да", 1, 0)</f>
        <v>0</v>
      </c>
      <c r="BM58" s="86">
        <f t="shared" si="15"/>
        <v>0</v>
      </c>
    </row>
    <row r="59" spans="1:65" x14ac:dyDescent="0.25">
      <c r="A59" s="93" t="str">
        <f>'Service providers'!A69</f>
        <v>Указать название точки 14</v>
      </c>
      <c r="B59" s="86">
        <f>IF('Medical equipment-NSP'!F67="Да", 'Service providers'!G69, 1)</f>
        <v>1</v>
      </c>
      <c r="C59" s="86" t="str">
        <f>IFERROR(('Medical equipment-NSP'!G67*B59)/I59, "0")</f>
        <v>0</v>
      </c>
      <c r="D59" s="86">
        <f>IF('Medical equipment-NSP'!F67="Да", 'Service providers'!H69, 1)</f>
        <v>1</v>
      </c>
      <c r="E59" s="86" t="str">
        <f>IFERROR(('Medical equipment-NSP'!H67*D59)/I59, "0")</f>
        <v>0</v>
      </c>
      <c r="F59" s="86">
        <f>IF('Medical equipment-NSP'!C67="Да", 1, 0)</f>
        <v>0</v>
      </c>
      <c r="G59" s="86">
        <f>IF('Medical equipment-NSP'!D67="Да", 1, 0)</f>
        <v>0</v>
      </c>
      <c r="H59" s="86">
        <f>IF('Medical equipment-NSP'!E67="Да", 1, 0)</f>
        <v>0</v>
      </c>
      <c r="I59" s="86">
        <f t="shared" si="8"/>
        <v>0</v>
      </c>
      <c r="J59" s="86">
        <f>IF('Medical equipment-NSP'!M67="Да", 'Service providers'!G69, 1)</f>
        <v>1</v>
      </c>
      <c r="K59" s="86" t="str">
        <f>IFERROR(('Medical equipment-NSP'!N67*J59)/Q59, "0")</f>
        <v>0</v>
      </c>
      <c r="L59" s="86">
        <f>IF('Medical equipment-NSP'!M67="Да", 'Service providers'!H69, 1)</f>
        <v>1</v>
      </c>
      <c r="M59" s="86" t="str">
        <f>IFERROR(('Medical equipment-NSP'!O67*L59)/Q59, "0")</f>
        <v>0</v>
      </c>
      <c r="N59" s="86">
        <f>IF('Medical equipment-NSP'!J67="Да", 1, 0)</f>
        <v>0</v>
      </c>
      <c r="O59" s="86">
        <f>IF('Medical equipment-NSP'!K67="Да", 1, 0)</f>
        <v>0</v>
      </c>
      <c r="P59" s="86">
        <f>IF('Medical equipment-NSP'!L67="Да", 1, 0)</f>
        <v>0</v>
      </c>
      <c r="Q59" s="86">
        <f t="shared" si="9"/>
        <v>0</v>
      </c>
      <c r="R59" s="86">
        <f>IF('Medical equipment-NSP'!T67="Да", 'Service providers'!G69, 1)</f>
        <v>1</v>
      </c>
      <c r="S59" s="86" t="str">
        <f>IFERROR(('Medical equipment-NSP'!U67*R59)/Y59, "0")</f>
        <v>0</v>
      </c>
      <c r="T59" s="86">
        <f>IF('Medical equipment-NSP'!T67="Да", 'Service providers'!H69, 1)</f>
        <v>1</v>
      </c>
      <c r="U59" s="86" t="str">
        <f>IFERROR(('Medical equipment-NSP'!V67*T59)/Y59, "0")</f>
        <v>0</v>
      </c>
      <c r="V59" s="86">
        <f>IF('Medical equipment-NSP'!Q67="Да", 1, 0)</f>
        <v>0</v>
      </c>
      <c r="W59" s="86">
        <f>IF('Medical equipment-NSP'!R67="Да", 1, 0)</f>
        <v>0</v>
      </c>
      <c r="X59" s="86">
        <f>IF('Medical equipment-NSP'!S67="Да", 1, 0)</f>
        <v>0</v>
      </c>
      <c r="Y59" s="86">
        <f t="shared" si="10"/>
        <v>0</v>
      </c>
      <c r="Z59" s="86">
        <f>IF('Medical equipment-NSP'!AA67="Да", 'Service providers'!G69, 1)</f>
        <v>1</v>
      </c>
      <c r="AA59" s="86" t="str">
        <f>IFERROR(('Medical equipment-NSP'!AB67*Z59)/AG59, "0")</f>
        <v>0</v>
      </c>
      <c r="AB59" s="86">
        <f>IF('Medical equipment-NSP'!AA67="Да", 'Service providers'!H69, 1)</f>
        <v>1</v>
      </c>
      <c r="AC59" s="86" t="str">
        <f>IFERROR(('Medical equipment-NSP'!AC67*AB59)/AG59, "0")</f>
        <v>0</v>
      </c>
      <c r="AD59" s="86">
        <f>IF('Medical equipment-NSP'!X67="Да", 1, 0)</f>
        <v>0</v>
      </c>
      <c r="AE59" s="86">
        <f>IF('Medical equipment-NSP'!Y67="Да", 1, 0)</f>
        <v>0</v>
      </c>
      <c r="AF59" s="86">
        <f>IF('Medical equipment-NSP'!Z67="Да", 1, 0)</f>
        <v>0</v>
      </c>
      <c r="AG59" s="86">
        <f t="shared" si="11"/>
        <v>0</v>
      </c>
      <c r="AH59" s="86">
        <f>IF('Medical equipment-NSP'!AH67="Да", 'Service providers'!G69, 1)</f>
        <v>1</v>
      </c>
      <c r="AI59" s="86" t="str">
        <f>IFERROR(('Medical equipment-NSP'!AI67*AH59)/AO59, "0")</f>
        <v>0</v>
      </c>
      <c r="AJ59" s="86">
        <f>IF('Medical equipment-NSP'!AH67="Да", 'Service providers'!H69, 1)</f>
        <v>1</v>
      </c>
      <c r="AK59" s="86" t="str">
        <f>IFERROR(('Medical equipment-NSP'!AJ67*AJ59)/AO59, "0")</f>
        <v>0</v>
      </c>
      <c r="AL59" s="86">
        <f>IF('Medical equipment-NSP'!AE67="Да", 1, 0)</f>
        <v>0</v>
      </c>
      <c r="AM59" s="86">
        <f>IF('Medical equipment-NSP'!AF67="Да", 1, 0)</f>
        <v>0</v>
      </c>
      <c r="AN59" s="86">
        <f>IF('Medical equipment-NSP'!AG67="Да", 1, 0)</f>
        <v>0</v>
      </c>
      <c r="AO59" s="86">
        <f t="shared" si="12"/>
        <v>0</v>
      </c>
      <c r="AP59" s="86">
        <f>IF('Medical equipment-NSP'!AO67="Да", 'Service providers'!G69, 1)</f>
        <v>1</v>
      </c>
      <c r="AQ59" s="86" t="str">
        <f>IFERROR(('Medical equipment-NSP'!AP67*AP59)/AW59, "0")</f>
        <v>0</v>
      </c>
      <c r="AR59" s="86">
        <f>IF('Medical equipment-NSP'!AO67="Да", 'Service providers'!H69, 1)</f>
        <v>1</v>
      </c>
      <c r="AS59" s="86" t="str">
        <f>IFERROR(('Medical equipment-NSP'!AQ67*AR59)/AW59, "0")</f>
        <v>0</v>
      </c>
      <c r="AT59" s="86">
        <f>IF('Medical equipment-NSP'!AL67="Да", 1, 0)</f>
        <v>0</v>
      </c>
      <c r="AU59" s="86">
        <f>IF('Medical equipment-NSP'!AM67="Да", 1, 0)</f>
        <v>0</v>
      </c>
      <c r="AV59" s="86">
        <f>IF('Medical equipment-NSP'!AN67="Да", 1, 0)</f>
        <v>0</v>
      </c>
      <c r="AW59" s="86">
        <f t="shared" si="13"/>
        <v>0</v>
      </c>
      <c r="AX59" s="86">
        <f>IF('Medical equipment-NSP'!AV67="Да", 'Service providers'!G69, 1)</f>
        <v>1</v>
      </c>
      <c r="AY59" s="86" t="str">
        <f>IFERROR(('Medical equipment-NSP'!AW67*AX59)/BE59, "0")</f>
        <v>0</v>
      </c>
      <c r="AZ59" s="86">
        <f>IF('Medical equipment-NSP'!AV67="Да", 'Service providers'!H69, 1)</f>
        <v>1</v>
      </c>
      <c r="BA59" s="86" t="str">
        <f>IFERROR(('Medical equipment-NSP'!AX67*AZ59)/BE59, "0")</f>
        <v>0</v>
      </c>
      <c r="BB59" s="86">
        <f>IF('Medical equipment-NSP'!AS67="Да", 1, 0)</f>
        <v>0</v>
      </c>
      <c r="BC59" s="86">
        <f>IF('Medical equipment-NSP'!AT67="Да", 1, 0)</f>
        <v>0</v>
      </c>
      <c r="BD59" s="86">
        <f>IF('Medical equipment-NSP'!AU67="Да", 1, 0)</f>
        <v>0</v>
      </c>
      <c r="BE59" s="86">
        <f t="shared" si="14"/>
        <v>0</v>
      </c>
      <c r="BF59" s="86">
        <f>IF('Medical equipment-NSP'!BC67="Да", 'Service providers'!G69, 1)</f>
        <v>1</v>
      </c>
      <c r="BG59" s="86" t="str">
        <f>IFERROR(('Medical equipment-NSP'!BD67*BF59)/BM59, "0")</f>
        <v>0</v>
      </c>
      <c r="BH59" s="86">
        <f>IF('Medical equipment-NSP'!BC67="Да", 'Service providers'!H69, 1)</f>
        <v>1</v>
      </c>
      <c r="BI59" s="86" t="str">
        <f>IFERROR(('Medical equipment-NSP'!BE67*BH59)/BM59, "0")</f>
        <v>0</v>
      </c>
      <c r="BJ59" s="86">
        <f>IF('Medical equipment-NSP'!AZ67="Да", 1, 0)</f>
        <v>0</v>
      </c>
      <c r="BK59" s="86">
        <f>IF('Medical equipment-NSP'!BA67="Да", 1, 0)</f>
        <v>0</v>
      </c>
      <c r="BL59" s="86">
        <f>IF('Medical equipment-NSP'!BB67="Да", 1, 0)</f>
        <v>0</v>
      </c>
      <c r="BM59" s="86">
        <f t="shared" si="15"/>
        <v>0</v>
      </c>
    </row>
    <row r="60" spans="1:65" x14ac:dyDescent="0.25">
      <c r="A60" s="93" t="str">
        <f>'Service providers'!A70</f>
        <v>Указать название точки 15</v>
      </c>
      <c r="B60" s="86">
        <f>IF('Medical equipment-NSP'!F68="Да", 'Service providers'!G70, 1)</f>
        <v>1</v>
      </c>
      <c r="C60" s="86" t="str">
        <f>IFERROR(('Medical equipment-NSP'!G68*B60)/I60, "0")</f>
        <v>0</v>
      </c>
      <c r="D60" s="86">
        <f>IF('Medical equipment-NSP'!F68="Да", 'Service providers'!H70, 1)</f>
        <v>1</v>
      </c>
      <c r="E60" s="86" t="str">
        <f>IFERROR(('Medical equipment-NSP'!H68*D60)/I60, "0")</f>
        <v>0</v>
      </c>
      <c r="F60" s="86">
        <f>IF('Medical equipment-NSP'!C68="Да", 1, 0)</f>
        <v>0</v>
      </c>
      <c r="G60" s="86">
        <f>IF('Medical equipment-NSP'!D68="Да", 1, 0)</f>
        <v>0</v>
      </c>
      <c r="H60" s="86">
        <f>IF('Medical equipment-NSP'!E68="Да", 1, 0)</f>
        <v>0</v>
      </c>
      <c r="I60" s="86">
        <f t="shared" si="8"/>
        <v>0</v>
      </c>
      <c r="J60" s="86">
        <f>IF('Medical equipment-NSP'!M68="Да", 'Service providers'!G70, 1)</f>
        <v>1</v>
      </c>
      <c r="K60" s="86" t="str">
        <f>IFERROR(('Medical equipment-NSP'!N68*J60)/Q60, "0")</f>
        <v>0</v>
      </c>
      <c r="L60" s="86">
        <f>IF('Medical equipment-NSP'!M68="Да", 'Service providers'!H70, 1)</f>
        <v>1</v>
      </c>
      <c r="M60" s="86" t="str">
        <f>IFERROR(('Medical equipment-NSP'!O68*L60)/Q60, "0")</f>
        <v>0</v>
      </c>
      <c r="N60" s="86">
        <f>IF('Medical equipment-NSP'!J68="Да", 1, 0)</f>
        <v>0</v>
      </c>
      <c r="O60" s="86">
        <f>IF('Medical equipment-NSP'!K68="Да", 1, 0)</f>
        <v>0</v>
      </c>
      <c r="P60" s="86">
        <f>IF('Medical equipment-NSP'!L68="Да", 1, 0)</f>
        <v>0</v>
      </c>
      <c r="Q60" s="86">
        <f t="shared" si="9"/>
        <v>0</v>
      </c>
      <c r="R60" s="86">
        <f>IF('Medical equipment-NSP'!T68="Да", 'Service providers'!G70, 1)</f>
        <v>1</v>
      </c>
      <c r="S60" s="86" t="str">
        <f>IFERROR(('Medical equipment-NSP'!U68*R60)/Y60, "0")</f>
        <v>0</v>
      </c>
      <c r="T60" s="86">
        <f>IF('Medical equipment-NSP'!T68="Да", 'Service providers'!H70, 1)</f>
        <v>1</v>
      </c>
      <c r="U60" s="86" t="str">
        <f>IFERROR(('Medical equipment-NSP'!V68*T60)/Y60, "0")</f>
        <v>0</v>
      </c>
      <c r="V60" s="86">
        <f>IF('Medical equipment-NSP'!Q68="Да", 1, 0)</f>
        <v>0</v>
      </c>
      <c r="W60" s="86">
        <f>IF('Medical equipment-NSP'!R68="Да", 1, 0)</f>
        <v>0</v>
      </c>
      <c r="X60" s="86">
        <f>IF('Medical equipment-NSP'!S68="Да", 1, 0)</f>
        <v>0</v>
      </c>
      <c r="Y60" s="86">
        <f t="shared" si="10"/>
        <v>0</v>
      </c>
      <c r="Z60" s="86">
        <f>IF('Medical equipment-NSP'!AA68="Да", 'Service providers'!G70, 1)</f>
        <v>1</v>
      </c>
      <c r="AA60" s="86" t="str">
        <f>IFERROR(('Medical equipment-NSP'!AB68*Z60)/AG60, "0")</f>
        <v>0</v>
      </c>
      <c r="AB60" s="86">
        <f>IF('Medical equipment-NSP'!AA68="Да", 'Service providers'!H70, 1)</f>
        <v>1</v>
      </c>
      <c r="AC60" s="86" t="str">
        <f>IFERROR(('Medical equipment-NSP'!AC68*AB60)/AG60, "0")</f>
        <v>0</v>
      </c>
      <c r="AD60" s="86">
        <f>IF('Medical equipment-NSP'!X68="Да", 1, 0)</f>
        <v>0</v>
      </c>
      <c r="AE60" s="86">
        <f>IF('Medical equipment-NSP'!Y68="Да", 1, 0)</f>
        <v>0</v>
      </c>
      <c r="AF60" s="86">
        <f>IF('Medical equipment-NSP'!Z68="Да", 1, 0)</f>
        <v>0</v>
      </c>
      <c r="AG60" s="86">
        <f t="shared" si="11"/>
        <v>0</v>
      </c>
      <c r="AH60" s="86">
        <f>IF('Medical equipment-NSP'!AH68="Да", 'Service providers'!G70, 1)</f>
        <v>1</v>
      </c>
      <c r="AI60" s="86" t="str">
        <f>IFERROR(('Medical equipment-NSP'!AI68*AH60)/AO60, "0")</f>
        <v>0</v>
      </c>
      <c r="AJ60" s="86">
        <f>IF('Medical equipment-NSP'!AH68="Да", 'Service providers'!H70, 1)</f>
        <v>1</v>
      </c>
      <c r="AK60" s="86" t="str">
        <f>IFERROR(('Medical equipment-NSP'!AJ68*AJ60)/AO60, "0")</f>
        <v>0</v>
      </c>
      <c r="AL60" s="86">
        <f>IF('Medical equipment-NSP'!AE68="Да", 1, 0)</f>
        <v>0</v>
      </c>
      <c r="AM60" s="86">
        <f>IF('Medical equipment-NSP'!AF68="Да", 1, 0)</f>
        <v>0</v>
      </c>
      <c r="AN60" s="86">
        <f>IF('Medical equipment-NSP'!AG68="Да", 1, 0)</f>
        <v>0</v>
      </c>
      <c r="AO60" s="86">
        <f t="shared" si="12"/>
        <v>0</v>
      </c>
      <c r="AP60" s="86">
        <f>IF('Medical equipment-NSP'!AO68="Да", 'Service providers'!G70, 1)</f>
        <v>1</v>
      </c>
      <c r="AQ60" s="86" t="str">
        <f>IFERROR(('Medical equipment-NSP'!AP68*AP60)/AW60, "0")</f>
        <v>0</v>
      </c>
      <c r="AR60" s="86">
        <f>IF('Medical equipment-NSP'!AO68="Да", 'Service providers'!H70, 1)</f>
        <v>1</v>
      </c>
      <c r="AS60" s="86" t="str">
        <f>IFERROR(('Medical equipment-NSP'!AQ68*AR60)/AW60, "0")</f>
        <v>0</v>
      </c>
      <c r="AT60" s="86">
        <f>IF('Medical equipment-NSP'!AL68="Да", 1, 0)</f>
        <v>0</v>
      </c>
      <c r="AU60" s="86">
        <f>IF('Medical equipment-NSP'!AM68="Да", 1, 0)</f>
        <v>0</v>
      </c>
      <c r="AV60" s="86">
        <f>IF('Medical equipment-NSP'!AN68="Да", 1, 0)</f>
        <v>0</v>
      </c>
      <c r="AW60" s="86">
        <f t="shared" si="13"/>
        <v>0</v>
      </c>
      <c r="AX60" s="86">
        <f>IF('Medical equipment-NSP'!AV68="Да", 'Service providers'!G70, 1)</f>
        <v>1</v>
      </c>
      <c r="AY60" s="86" t="str">
        <f>IFERROR(('Medical equipment-NSP'!AW68*AX60)/BE60, "0")</f>
        <v>0</v>
      </c>
      <c r="AZ60" s="86">
        <f>IF('Medical equipment-NSP'!AV68="Да", 'Service providers'!H70, 1)</f>
        <v>1</v>
      </c>
      <c r="BA60" s="86" t="str">
        <f>IFERROR(('Medical equipment-NSP'!AX68*AZ60)/BE60, "0")</f>
        <v>0</v>
      </c>
      <c r="BB60" s="86">
        <f>IF('Medical equipment-NSP'!AS68="Да", 1, 0)</f>
        <v>0</v>
      </c>
      <c r="BC60" s="86">
        <f>IF('Medical equipment-NSP'!AT68="Да", 1, 0)</f>
        <v>0</v>
      </c>
      <c r="BD60" s="86">
        <f>IF('Medical equipment-NSP'!AU68="Да", 1, 0)</f>
        <v>0</v>
      </c>
      <c r="BE60" s="86">
        <f t="shared" si="14"/>
        <v>0</v>
      </c>
      <c r="BF60" s="86">
        <f>IF('Medical equipment-NSP'!BC68="Да", 'Service providers'!G70, 1)</f>
        <v>1</v>
      </c>
      <c r="BG60" s="86" t="str">
        <f>IFERROR(('Medical equipment-NSP'!BD68*BF60)/BM60, "0")</f>
        <v>0</v>
      </c>
      <c r="BH60" s="86">
        <f>IF('Medical equipment-NSP'!BC68="Да", 'Service providers'!H70, 1)</f>
        <v>1</v>
      </c>
      <c r="BI60" s="86" t="str">
        <f>IFERROR(('Medical equipment-NSP'!BE68*BH60)/BM60, "0")</f>
        <v>0</v>
      </c>
      <c r="BJ60" s="86">
        <f>IF('Medical equipment-NSP'!AZ68="Да", 1, 0)</f>
        <v>0</v>
      </c>
      <c r="BK60" s="86">
        <f>IF('Medical equipment-NSP'!BA68="Да", 1, 0)</f>
        <v>0</v>
      </c>
      <c r="BL60" s="86">
        <f>IF('Medical equipment-NSP'!BB68="Да", 1, 0)</f>
        <v>0</v>
      </c>
      <c r="BM60" s="86">
        <f t="shared" si="15"/>
        <v>0</v>
      </c>
    </row>
    <row r="61" spans="1:65" x14ac:dyDescent="0.25">
      <c r="A61" s="93" t="str">
        <f>'Service providers'!A71</f>
        <v>Указать название точки 16</v>
      </c>
      <c r="B61" s="86">
        <f>IF('Medical equipment-NSP'!F69="Да", 'Service providers'!G71, 1)</f>
        <v>1</v>
      </c>
      <c r="C61" s="86" t="str">
        <f>IFERROR(('Medical equipment-NSP'!G69*B61)/I61, "0")</f>
        <v>0</v>
      </c>
      <c r="D61" s="86">
        <f>IF('Medical equipment-NSP'!F69="Да", 'Service providers'!H71, 1)</f>
        <v>1</v>
      </c>
      <c r="E61" s="86" t="str">
        <f>IFERROR(('Medical equipment-NSP'!H69*D61)/I61, "0")</f>
        <v>0</v>
      </c>
      <c r="F61" s="86">
        <f>IF('Medical equipment-NSP'!C69="Да", 1, 0)</f>
        <v>0</v>
      </c>
      <c r="G61" s="86">
        <f>IF('Medical equipment-NSP'!D69="Да", 1, 0)</f>
        <v>0</v>
      </c>
      <c r="H61" s="86">
        <f>IF('Medical equipment-NSP'!E69="Да", 1, 0)</f>
        <v>0</v>
      </c>
      <c r="I61" s="86">
        <f t="shared" si="8"/>
        <v>0</v>
      </c>
      <c r="J61" s="86">
        <f>IF('Medical equipment-NSP'!M69="Да", 'Service providers'!G71, 1)</f>
        <v>1</v>
      </c>
      <c r="K61" s="86" t="str">
        <f>IFERROR(('Medical equipment-NSP'!N69*J61)/Q61, "0")</f>
        <v>0</v>
      </c>
      <c r="L61" s="86">
        <f>IF('Medical equipment-NSP'!M69="Да", 'Service providers'!H71, 1)</f>
        <v>1</v>
      </c>
      <c r="M61" s="86" t="str">
        <f>IFERROR(('Medical equipment-NSP'!O69*L61)/Q61, "0")</f>
        <v>0</v>
      </c>
      <c r="N61" s="86">
        <f>IF('Medical equipment-NSP'!J69="Да", 1, 0)</f>
        <v>0</v>
      </c>
      <c r="O61" s="86">
        <f>IF('Medical equipment-NSP'!K69="Да", 1, 0)</f>
        <v>0</v>
      </c>
      <c r="P61" s="86">
        <f>IF('Medical equipment-NSP'!L69="Да", 1, 0)</f>
        <v>0</v>
      </c>
      <c r="Q61" s="86">
        <f t="shared" si="9"/>
        <v>0</v>
      </c>
      <c r="R61" s="86">
        <f>IF('Medical equipment-NSP'!T69="Да", 'Service providers'!G71, 1)</f>
        <v>1</v>
      </c>
      <c r="S61" s="86" t="str">
        <f>IFERROR(('Medical equipment-NSP'!U69*R61)/Y61, "0")</f>
        <v>0</v>
      </c>
      <c r="T61" s="86">
        <f>IF('Medical equipment-NSP'!T69="Да", 'Service providers'!H71, 1)</f>
        <v>1</v>
      </c>
      <c r="U61" s="86" t="str">
        <f>IFERROR(('Medical equipment-NSP'!V69*T61)/Y61, "0")</f>
        <v>0</v>
      </c>
      <c r="V61" s="86">
        <f>IF('Medical equipment-NSP'!Q69="Да", 1, 0)</f>
        <v>0</v>
      </c>
      <c r="W61" s="86">
        <f>IF('Medical equipment-NSP'!R69="Да", 1, 0)</f>
        <v>0</v>
      </c>
      <c r="X61" s="86">
        <f>IF('Medical equipment-NSP'!S69="Да", 1, 0)</f>
        <v>0</v>
      </c>
      <c r="Y61" s="86">
        <f t="shared" si="10"/>
        <v>0</v>
      </c>
      <c r="Z61" s="86">
        <f>IF('Medical equipment-NSP'!AA69="Да", 'Service providers'!G71, 1)</f>
        <v>1</v>
      </c>
      <c r="AA61" s="86" t="str">
        <f>IFERROR(('Medical equipment-NSP'!AB69*Z61)/AG61, "0")</f>
        <v>0</v>
      </c>
      <c r="AB61" s="86">
        <f>IF('Medical equipment-NSP'!AA69="Да", 'Service providers'!H71, 1)</f>
        <v>1</v>
      </c>
      <c r="AC61" s="86" t="str">
        <f>IFERROR(('Medical equipment-NSP'!AC69*AB61)/AG61, "0")</f>
        <v>0</v>
      </c>
      <c r="AD61" s="86">
        <f>IF('Medical equipment-NSP'!X69="Да", 1, 0)</f>
        <v>0</v>
      </c>
      <c r="AE61" s="86">
        <f>IF('Medical equipment-NSP'!Y69="Да", 1, 0)</f>
        <v>0</v>
      </c>
      <c r="AF61" s="86">
        <f>IF('Medical equipment-NSP'!Z69="Да", 1, 0)</f>
        <v>0</v>
      </c>
      <c r="AG61" s="86">
        <f t="shared" si="11"/>
        <v>0</v>
      </c>
      <c r="AH61" s="86">
        <f>IF('Medical equipment-NSP'!AH69="Да", 'Service providers'!G71, 1)</f>
        <v>1</v>
      </c>
      <c r="AI61" s="86" t="str">
        <f>IFERROR(('Medical equipment-NSP'!AI69*AH61)/AO61, "0")</f>
        <v>0</v>
      </c>
      <c r="AJ61" s="86">
        <f>IF('Medical equipment-NSP'!AH69="Да", 'Service providers'!H71, 1)</f>
        <v>1</v>
      </c>
      <c r="AK61" s="86" t="str">
        <f>IFERROR(('Medical equipment-NSP'!AJ69*AJ61)/AO61, "0")</f>
        <v>0</v>
      </c>
      <c r="AL61" s="86">
        <f>IF('Medical equipment-NSP'!AE69="Да", 1, 0)</f>
        <v>0</v>
      </c>
      <c r="AM61" s="86">
        <f>IF('Medical equipment-NSP'!AF69="Да", 1, 0)</f>
        <v>0</v>
      </c>
      <c r="AN61" s="86">
        <f>IF('Medical equipment-NSP'!AG69="Да", 1, 0)</f>
        <v>0</v>
      </c>
      <c r="AO61" s="86">
        <f t="shared" si="12"/>
        <v>0</v>
      </c>
      <c r="AP61" s="86">
        <f>IF('Medical equipment-NSP'!AO69="Да", 'Service providers'!G71, 1)</f>
        <v>1</v>
      </c>
      <c r="AQ61" s="86" t="str">
        <f>IFERROR(('Medical equipment-NSP'!AP69*AP61)/AW61, "0")</f>
        <v>0</v>
      </c>
      <c r="AR61" s="86">
        <f>IF('Medical equipment-NSP'!AO69="Да", 'Service providers'!H71, 1)</f>
        <v>1</v>
      </c>
      <c r="AS61" s="86" t="str">
        <f>IFERROR(('Medical equipment-NSP'!AQ69*AR61)/AW61, "0")</f>
        <v>0</v>
      </c>
      <c r="AT61" s="86">
        <f>IF('Medical equipment-NSP'!AL69="Да", 1, 0)</f>
        <v>0</v>
      </c>
      <c r="AU61" s="86">
        <f>IF('Medical equipment-NSP'!AM69="Да", 1, 0)</f>
        <v>0</v>
      </c>
      <c r="AV61" s="86">
        <f>IF('Medical equipment-NSP'!AN69="Да", 1, 0)</f>
        <v>0</v>
      </c>
      <c r="AW61" s="86">
        <f t="shared" si="13"/>
        <v>0</v>
      </c>
      <c r="AX61" s="86">
        <f>IF('Medical equipment-NSP'!AV69="Да", 'Service providers'!G71, 1)</f>
        <v>1</v>
      </c>
      <c r="AY61" s="86" t="str">
        <f>IFERROR(('Medical equipment-NSP'!AW69*AX61)/BE61, "0")</f>
        <v>0</v>
      </c>
      <c r="AZ61" s="86">
        <f>IF('Medical equipment-NSP'!AV69="Да", 'Service providers'!H71, 1)</f>
        <v>1</v>
      </c>
      <c r="BA61" s="86" t="str">
        <f>IFERROR(('Medical equipment-NSP'!AX69*AZ61)/BE61, "0")</f>
        <v>0</v>
      </c>
      <c r="BB61" s="86">
        <f>IF('Medical equipment-NSP'!AS69="Да", 1, 0)</f>
        <v>0</v>
      </c>
      <c r="BC61" s="86">
        <f>IF('Medical equipment-NSP'!AT69="Да", 1, 0)</f>
        <v>0</v>
      </c>
      <c r="BD61" s="86">
        <f>IF('Medical equipment-NSP'!AU69="Да", 1, 0)</f>
        <v>0</v>
      </c>
      <c r="BE61" s="86">
        <f t="shared" si="14"/>
        <v>0</v>
      </c>
      <c r="BF61" s="86">
        <f>IF('Medical equipment-NSP'!BC69="Да", 'Service providers'!G71, 1)</f>
        <v>1</v>
      </c>
      <c r="BG61" s="86" t="str">
        <f>IFERROR(('Medical equipment-NSP'!BD69*BF61)/BM61, "0")</f>
        <v>0</v>
      </c>
      <c r="BH61" s="86">
        <f>IF('Medical equipment-NSP'!BC69="Да", 'Service providers'!H71, 1)</f>
        <v>1</v>
      </c>
      <c r="BI61" s="86" t="str">
        <f>IFERROR(('Medical equipment-NSP'!BE69*BH61)/BM61, "0")</f>
        <v>0</v>
      </c>
      <c r="BJ61" s="86">
        <f>IF('Medical equipment-NSP'!AZ69="Да", 1, 0)</f>
        <v>0</v>
      </c>
      <c r="BK61" s="86">
        <f>IF('Medical equipment-NSP'!BA69="Да", 1, 0)</f>
        <v>0</v>
      </c>
      <c r="BL61" s="86">
        <f>IF('Medical equipment-NSP'!BB69="Да", 1, 0)</f>
        <v>0</v>
      </c>
      <c r="BM61" s="86">
        <f t="shared" si="15"/>
        <v>0</v>
      </c>
    </row>
    <row r="62" spans="1:65" x14ac:dyDescent="0.25">
      <c r="A62" s="93" t="str">
        <f>'Service providers'!A72</f>
        <v>Указать название точки 17</v>
      </c>
      <c r="B62" s="86">
        <f>IF('Medical equipment-NSP'!F70="Да", 'Service providers'!G72, 1)</f>
        <v>1</v>
      </c>
      <c r="C62" s="86" t="str">
        <f>IFERROR(('Medical equipment-NSP'!G70*B62)/I62, "0")</f>
        <v>0</v>
      </c>
      <c r="D62" s="86">
        <f>IF('Medical equipment-NSP'!F70="Да", 'Service providers'!H72, 1)</f>
        <v>1</v>
      </c>
      <c r="E62" s="86" t="str">
        <f>IFERROR(('Medical equipment-NSP'!H70*D62)/I62, "0")</f>
        <v>0</v>
      </c>
      <c r="F62" s="86">
        <f>IF('Medical equipment-NSP'!C70="Да", 1, 0)</f>
        <v>0</v>
      </c>
      <c r="G62" s="86">
        <f>IF('Medical equipment-NSP'!D70="Да", 1, 0)</f>
        <v>0</v>
      </c>
      <c r="H62" s="86">
        <f>IF('Medical equipment-NSP'!E70="Да", 1, 0)</f>
        <v>0</v>
      </c>
      <c r="I62" s="86">
        <f t="shared" si="8"/>
        <v>0</v>
      </c>
      <c r="J62" s="86">
        <f>IF('Medical equipment-NSP'!M70="Да", 'Service providers'!G72, 1)</f>
        <v>1</v>
      </c>
      <c r="K62" s="86" t="str">
        <f>IFERROR(('Medical equipment-NSP'!N70*J62)/Q62, "0")</f>
        <v>0</v>
      </c>
      <c r="L62" s="86">
        <f>IF('Medical equipment-NSP'!M70="Да", 'Service providers'!H72, 1)</f>
        <v>1</v>
      </c>
      <c r="M62" s="86" t="str">
        <f>IFERROR(('Medical equipment-NSP'!O70*L62)/Q62, "0")</f>
        <v>0</v>
      </c>
      <c r="N62" s="86">
        <f>IF('Medical equipment-NSP'!J70="Да", 1, 0)</f>
        <v>0</v>
      </c>
      <c r="O62" s="86">
        <f>IF('Medical equipment-NSP'!K70="Да", 1, 0)</f>
        <v>0</v>
      </c>
      <c r="P62" s="86">
        <f>IF('Medical equipment-NSP'!L70="Да", 1, 0)</f>
        <v>0</v>
      </c>
      <c r="Q62" s="86">
        <f t="shared" si="9"/>
        <v>0</v>
      </c>
      <c r="R62" s="86">
        <f>IF('Medical equipment-NSP'!T70="Да", 'Service providers'!G72, 1)</f>
        <v>1</v>
      </c>
      <c r="S62" s="86" t="str">
        <f>IFERROR(('Medical equipment-NSP'!U70*R62)/Y62, "0")</f>
        <v>0</v>
      </c>
      <c r="T62" s="86">
        <f>IF('Medical equipment-NSP'!T70="Да", 'Service providers'!H72, 1)</f>
        <v>1</v>
      </c>
      <c r="U62" s="86" t="str">
        <f>IFERROR(('Medical equipment-NSP'!V70*T62)/Y62, "0")</f>
        <v>0</v>
      </c>
      <c r="V62" s="86">
        <f>IF('Medical equipment-NSP'!Q70="Да", 1, 0)</f>
        <v>0</v>
      </c>
      <c r="W62" s="86">
        <f>IF('Medical equipment-NSP'!R70="Да", 1, 0)</f>
        <v>0</v>
      </c>
      <c r="X62" s="86">
        <f>IF('Medical equipment-NSP'!S70="Да", 1, 0)</f>
        <v>0</v>
      </c>
      <c r="Y62" s="86">
        <f t="shared" si="10"/>
        <v>0</v>
      </c>
      <c r="Z62" s="86">
        <f>IF('Medical equipment-NSP'!AA70="Да", 'Service providers'!G72, 1)</f>
        <v>1</v>
      </c>
      <c r="AA62" s="86" t="str">
        <f>IFERROR(('Medical equipment-NSP'!AB70*Z62)/AG62, "0")</f>
        <v>0</v>
      </c>
      <c r="AB62" s="86">
        <f>IF('Medical equipment-NSP'!AA70="Да", 'Service providers'!H72, 1)</f>
        <v>1</v>
      </c>
      <c r="AC62" s="86" t="str">
        <f>IFERROR(('Medical equipment-NSP'!AC70*AB62)/AG62, "0")</f>
        <v>0</v>
      </c>
      <c r="AD62" s="86">
        <f>IF('Medical equipment-NSP'!X70="Да", 1, 0)</f>
        <v>0</v>
      </c>
      <c r="AE62" s="86">
        <f>IF('Medical equipment-NSP'!Y70="Да", 1, 0)</f>
        <v>0</v>
      </c>
      <c r="AF62" s="86">
        <f>IF('Medical equipment-NSP'!Z70="Да", 1, 0)</f>
        <v>0</v>
      </c>
      <c r="AG62" s="86">
        <f t="shared" si="11"/>
        <v>0</v>
      </c>
      <c r="AH62" s="86">
        <f>IF('Medical equipment-NSP'!AH70="Да", 'Service providers'!G72, 1)</f>
        <v>1</v>
      </c>
      <c r="AI62" s="86" t="str">
        <f>IFERROR(('Medical equipment-NSP'!AI70*AH62)/AO62, "0")</f>
        <v>0</v>
      </c>
      <c r="AJ62" s="86">
        <f>IF('Medical equipment-NSP'!AH70="Да", 'Service providers'!H72, 1)</f>
        <v>1</v>
      </c>
      <c r="AK62" s="86" t="str">
        <f>IFERROR(('Medical equipment-NSP'!AJ70*AJ62)/AO62, "0")</f>
        <v>0</v>
      </c>
      <c r="AL62" s="86">
        <f>IF('Medical equipment-NSP'!AE70="Да", 1, 0)</f>
        <v>0</v>
      </c>
      <c r="AM62" s="86">
        <f>IF('Medical equipment-NSP'!AF70="Да", 1, 0)</f>
        <v>0</v>
      </c>
      <c r="AN62" s="86">
        <f>IF('Medical equipment-NSP'!AG70="Да", 1, 0)</f>
        <v>0</v>
      </c>
      <c r="AO62" s="86">
        <f t="shared" si="12"/>
        <v>0</v>
      </c>
      <c r="AP62" s="86">
        <f>IF('Medical equipment-NSP'!AO70="Да", 'Service providers'!G72, 1)</f>
        <v>1</v>
      </c>
      <c r="AQ62" s="86" t="str">
        <f>IFERROR(('Medical equipment-NSP'!AP70*AP62)/AW62, "0")</f>
        <v>0</v>
      </c>
      <c r="AR62" s="86">
        <f>IF('Medical equipment-NSP'!AO70="Да", 'Service providers'!H72, 1)</f>
        <v>1</v>
      </c>
      <c r="AS62" s="86" t="str">
        <f>IFERROR(('Medical equipment-NSP'!AQ70*AR62)/AW62, "0")</f>
        <v>0</v>
      </c>
      <c r="AT62" s="86">
        <f>IF('Medical equipment-NSP'!AL70="Да", 1, 0)</f>
        <v>0</v>
      </c>
      <c r="AU62" s="86">
        <f>IF('Medical equipment-NSP'!AM70="Да", 1, 0)</f>
        <v>0</v>
      </c>
      <c r="AV62" s="86">
        <f>IF('Medical equipment-NSP'!AN70="Да", 1, 0)</f>
        <v>0</v>
      </c>
      <c r="AW62" s="86">
        <f t="shared" si="13"/>
        <v>0</v>
      </c>
      <c r="AX62" s="86">
        <f>IF('Medical equipment-NSP'!AV70="Да", 'Service providers'!G72, 1)</f>
        <v>1</v>
      </c>
      <c r="AY62" s="86" t="str">
        <f>IFERROR(('Medical equipment-NSP'!AW70*AX62)/BE62, "0")</f>
        <v>0</v>
      </c>
      <c r="AZ62" s="86">
        <f>IF('Medical equipment-NSP'!AV70="Да", 'Service providers'!H72, 1)</f>
        <v>1</v>
      </c>
      <c r="BA62" s="86" t="str">
        <f>IFERROR(('Medical equipment-NSP'!AX70*AZ62)/BE62, "0")</f>
        <v>0</v>
      </c>
      <c r="BB62" s="86">
        <f>IF('Medical equipment-NSP'!AS70="Да", 1, 0)</f>
        <v>0</v>
      </c>
      <c r="BC62" s="86">
        <f>IF('Medical equipment-NSP'!AT70="Да", 1, 0)</f>
        <v>0</v>
      </c>
      <c r="BD62" s="86">
        <f>IF('Medical equipment-NSP'!AU70="Да", 1, 0)</f>
        <v>0</v>
      </c>
      <c r="BE62" s="86">
        <f t="shared" si="14"/>
        <v>0</v>
      </c>
      <c r="BF62" s="86">
        <f>IF('Medical equipment-NSP'!BC70="Да", 'Service providers'!G72, 1)</f>
        <v>1</v>
      </c>
      <c r="BG62" s="86" t="str">
        <f>IFERROR(('Medical equipment-NSP'!BD70*BF62)/BM62, "0")</f>
        <v>0</v>
      </c>
      <c r="BH62" s="86">
        <f>IF('Medical equipment-NSP'!BC70="Да", 'Service providers'!H72, 1)</f>
        <v>1</v>
      </c>
      <c r="BI62" s="86" t="str">
        <f>IFERROR(('Medical equipment-NSP'!BE70*BH62)/BM62, "0")</f>
        <v>0</v>
      </c>
      <c r="BJ62" s="86">
        <f>IF('Medical equipment-NSP'!AZ70="Да", 1, 0)</f>
        <v>0</v>
      </c>
      <c r="BK62" s="86">
        <f>IF('Medical equipment-NSP'!BA70="Да", 1, 0)</f>
        <v>0</v>
      </c>
      <c r="BL62" s="86">
        <f>IF('Medical equipment-NSP'!BB70="Да", 1, 0)</f>
        <v>0</v>
      </c>
      <c r="BM62" s="86">
        <f t="shared" si="15"/>
        <v>0</v>
      </c>
    </row>
    <row r="63" spans="1:65" x14ac:dyDescent="0.25">
      <c r="A63" s="93" t="str">
        <f>'Service providers'!A73</f>
        <v>Указать название точки 18</v>
      </c>
      <c r="B63" s="86">
        <f>IF('Medical equipment-NSP'!F71="Да", 'Service providers'!G73, 1)</f>
        <v>1</v>
      </c>
      <c r="C63" s="86" t="str">
        <f>IFERROR(('Medical equipment-NSP'!G71*B63)/I63, "0")</f>
        <v>0</v>
      </c>
      <c r="D63" s="86">
        <f>IF('Medical equipment-NSP'!F71="Да", 'Service providers'!H73, 1)</f>
        <v>1</v>
      </c>
      <c r="E63" s="86" t="str">
        <f>IFERROR(('Medical equipment-NSP'!H71*D63)/I63, "0")</f>
        <v>0</v>
      </c>
      <c r="F63" s="86">
        <f>IF('Medical equipment-NSP'!C71="Да", 1, 0)</f>
        <v>0</v>
      </c>
      <c r="G63" s="86">
        <f>IF('Medical equipment-NSP'!D71="Да", 1, 0)</f>
        <v>0</v>
      </c>
      <c r="H63" s="86">
        <f>IF('Medical equipment-NSP'!E71="Да", 1, 0)</f>
        <v>0</v>
      </c>
      <c r="I63" s="86">
        <f t="shared" si="8"/>
        <v>0</v>
      </c>
      <c r="J63" s="86">
        <f>IF('Medical equipment-NSP'!M71="Да", 'Service providers'!G73, 1)</f>
        <v>1</v>
      </c>
      <c r="K63" s="86" t="str">
        <f>IFERROR(('Medical equipment-NSP'!N71*J63)/Q63, "0")</f>
        <v>0</v>
      </c>
      <c r="L63" s="86">
        <f>IF('Medical equipment-NSP'!M71="Да", 'Service providers'!H73, 1)</f>
        <v>1</v>
      </c>
      <c r="M63" s="86" t="str">
        <f>IFERROR(('Medical equipment-NSP'!O71*L63)/Q63, "0")</f>
        <v>0</v>
      </c>
      <c r="N63" s="86">
        <f>IF('Medical equipment-NSP'!J71="Да", 1, 0)</f>
        <v>0</v>
      </c>
      <c r="O63" s="86">
        <f>IF('Medical equipment-NSP'!K71="Да", 1, 0)</f>
        <v>0</v>
      </c>
      <c r="P63" s="86">
        <f>IF('Medical equipment-NSP'!L71="Да", 1, 0)</f>
        <v>0</v>
      </c>
      <c r="Q63" s="86">
        <f t="shared" si="9"/>
        <v>0</v>
      </c>
      <c r="R63" s="86">
        <f>IF('Medical equipment-NSP'!T71="Да", 'Service providers'!G73, 1)</f>
        <v>1</v>
      </c>
      <c r="S63" s="86" t="str">
        <f>IFERROR(('Medical equipment-NSP'!U71*R63)/Y63, "0")</f>
        <v>0</v>
      </c>
      <c r="T63" s="86">
        <f>IF('Medical equipment-NSP'!T71="Да", 'Service providers'!H73, 1)</f>
        <v>1</v>
      </c>
      <c r="U63" s="86" t="str">
        <f>IFERROR(('Medical equipment-NSP'!V71*T63)/Y63, "0")</f>
        <v>0</v>
      </c>
      <c r="V63" s="86">
        <f>IF('Medical equipment-NSP'!Q71="Да", 1, 0)</f>
        <v>0</v>
      </c>
      <c r="W63" s="86">
        <f>IF('Medical equipment-NSP'!R71="Да", 1, 0)</f>
        <v>0</v>
      </c>
      <c r="X63" s="86">
        <f>IF('Medical equipment-NSP'!S71="Да", 1, 0)</f>
        <v>0</v>
      </c>
      <c r="Y63" s="86">
        <f t="shared" si="10"/>
        <v>0</v>
      </c>
      <c r="Z63" s="86">
        <f>IF('Medical equipment-NSP'!AA71="Да", 'Service providers'!G73, 1)</f>
        <v>1</v>
      </c>
      <c r="AA63" s="86" t="str">
        <f>IFERROR(('Medical equipment-NSP'!AB71*Z63)/AG63, "0")</f>
        <v>0</v>
      </c>
      <c r="AB63" s="86">
        <f>IF('Medical equipment-NSP'!AA71="Да", 'Service providers'!H73, 1)</f>
        <v>1</v>
      </c>
      <c r="AC63" s="86" t="str">
        <f>IFERROR(('Medical equipment-NSP'!AC71*AB63)/AG63, "0")</f>
        <v>0</v>
      </c>
      <c r="AD63" s="86">
        <f>IF('Medical equipment-NSP'!X71="Да", 1, 0)</f>
        <v>0</v>
      </c>
      <c r="AE63" s="86">
        <f>IF('Medical equipment-NSP'!Y71="Да", 1, 0)</f>
        <v>0</v>
      </c>
      <c r="AF63" s="86">
        <f>IF('Medical equipment-NSP'!Z71="Да", 1, 0)</f>
        <v>0</v>
      </c>
      <c r="AG63" s="86">
        <f t="shared" si="11"/>
        <v>0</v>
      </c>
      <c r="AH63" s="86">
        <f>IF('Medical equipment-NSP'!AH71="Да", 'Service providers'!G73, 1)</f>
        <v>1</v>
      </c>
      <c r="AI63" s="86" t="str">
        <f>IFERROR(('Medical equipment-NSP'!AI71*AH63)/AO63, "0")</f>
        <v>0</v>
      </c>
      <c r="AJ63" s="86">
        <f>IF('Medical equipment-NSP'!AH71="Да", 'Service providers'!H73, 1)</f>
        <v>1</v>
      </c>
      <c r="AK63" s="86" t="str">
        <f>IFERROR(('Medical equipment-NSP'!AJ71*AJ63)/AO63, "0")</f>
        <v>0</v>
      </c>
      <c r="AL63" s="86">
        <f>IF('Medical equipment-NSP'!AE71="Да", 1, 0)</f>
        <v>0</v>
      </c>
      <c r="AM63" s="86">
        <f>IF('Medical equipment-NSP'!AF71="Да", 1, 0)</f>
        <v>0</v>
      </c>
      <c r="AN63" s="86">
        <f>IF('Medical equipment-NSP'!AG71="Да", 1, 0)</f>
        <v>0</v>
      </c>
      <c r="AO63" s="86">
        <f t="shared" si="12"/>
        <v>0</v>
      </c>
      <c r="AP63" s="86">
        <f>IF('Medical equipment-NSP'!AO71="Да", 'Service providers'!G73, 1)</f>
        <v>1</v>
      </c>
      <c r="AQ63" s="86" t="str">
        <f>IFERROR(('Medical equipment-NSP'!AP71*AP63)/AW63, "0")</f>
        <v>0</v>
      </c>
      <c r="AR63" s="86">
        <f>IF('Medical equipment-NSP'!AO71="Да", 'Service providers'!H73, 1)</f>
        <v>1</v>
      </c>
      <c r="AS63" s="86" t="str">
        <f>IFERROR(('Medical equipment-NSP'!AQ71*AR63)/AW63, "0")</f>
        <v>0</v>
      </c>
      <c r="AT63" s="86">
        <f>IF('Medical equipment-NSP'!AL71="Да", 1, 0)</f>
        <v>0</v>
      </c>
      <c r="AU63" s="86">
        <f>IF('Medical equipment-NSP'!AM71="Да", 1, 0)</f>
        <v>0</v>
      </c>
      <c r="AV63" s="86">
        <f>IF('Medical equipment-NSP'!AN71="Да", 1, 0)</f>
        <v>0</v>
      </c>
      <c r="AW63" s="86">
        <f t="shared" si="13"/>
        <v>0</v>
      </c>
      <c r="AX63" s="86">
        <f>IF('Medical equipment-NSP'!AV71="Да", 'Service providers'!G73, 1)</f>
        <v>1</v>
      </c>
      <c r="AY63" s="86" t="str">
        <f>IFERROR(('Medical equipment-NSP'!AW71*AX63)/BE63, "0")</f>
        <v>0</v>
      </c>
      <c r="AZ63" s="86">
        <f>IF('Medical equipment-NSP'!AV71="Да", 'Service providers'!H73, 1)</f>
        <v>1</v>
      </c>
      <c r="BA63" s="86" t="str">
        <f>IFERROR(('Medical equipment-NSP'!AX71*AZ63)/BE63, "0")</f>
        <v>0</v>
      </c>
      <c r="BB63" s="86">
        <f>IF('Medical equipment-NSP'!AS71="Да", 1, 0)</f>
        <v>0</v>
      </c>
      <c r="BC63" s="86">
        <f>IF('Medical equipment-NSP'!AT71="Да", 1, 0)</f>
        <v>0</v>
      </c>
      <c r="BD63" s="86">
        <f>IF('Medical equipment-NSP'!AU71="Да", 1, 0)</f>
        <v>0</v>
      </c>
      <c r="BE63" s="86">
        <f t="shared" si="14"/>
        <v>0</v>
      </c>
      <c r="BF63" s="86">
        <f>IF('Medical equipment-NSP'!BC71="Да", 'Service providers'!G73, 1)</f>
        <v>1</v>
      </c>
      <c r="BG63" s="86" t="str">
        <f>IFERROR(('Medical equipment-NSP'!BD71*BF63)/BM63, "0")</f>
        <v>0</v>
      </c>
      <c r="BH63" s="86">
        <f>IF('Medical equipment-NSP'!BC71="Да", 'Service providers'!H73, 1)</f>
        <v>1</v>
      </c>
      <c r="BI63" s="86" t="str">
        <f>IFERROR(('Medical equipment-NSP'!BE71*BH63)/BM63, "0")</f>
        <v>0</v>
      </c>
      <c r="BJ63" s="86">
        <f>IF('Medical equipment-NSP'!AZ71="Да", 1, 0)</f>
        <v>0</v>
      </c>
      <c r="BK63" s="86">
        <f>IF('Medical equipment-NSP'!BA71="Да", 1, 0)</f>
        <v>0</v>
      </c>
      <c r="BL63" s="86">
        <f>IF('Medical equipment-NSP'!BB71="Да", 1, 0)</f>
        <v>0</v>
      </c>
      <c r="BM63" s="86">
        <f t="shared" si="15"/>
        <v>0</v>
      </c>
    </row>
    <row r="64" spans="1:65" x14ac:dyDescent="0.25">
      <c r="A64" s="93" t="str">
        <f>'Service providers'!A74</f>
        <v>Указать название точки 19</v>
      </c>
      <c r="B64" s="86">
        <f>IF('Medical equipment-NSP'!F72="Да", 'Service providers'!G74, 1)</f>
        <v>1</v>
      </c>
      <c r="C64" s="86" t="str">
        <f>IFERROR(('Medical equipment-NSP'!G72*B64)/I64, "0")</f>
        <v>0</v>
      </c>
      <c r="D64" s="86">
        <f>IF('Medical equipment-NSP'!F72="Да", 'Service providers'!H74, 1)</f>
        <v>1</v>
      </c>
      <c r="E64" s="86" t="str">
        <f>IFERROR(('Medical equipment-NSP'!H72*D64)/I64, "0")</f>
        <v>0</v>
      </c>
      <c r="F64" s="86">
        <f>IF('Medical equipment-NSP'!C72="Да", 1, 0)</f>
        <v>0</v>
      </c>
      <c r="G64" s="86">
        <f>IF('Medical equipment-NSP'!D72="Да", 1, 0)</f>
        <v>0</v>
      </c>
      <c r="H64" s="86">
        <f>IF('Medical equipment-NSP'!E72="Да", 1, 0)</f>
        <v>0</v>
      </c>
      <c r="I64" s="86">
        <f t="shared" si="8"/>
        <v>0</v>
      </c>
      <c r="J64" s="86">
        <f>IF('Medical equipment-NSP'!M72="Да", 'Service providers'!G74, 1)</f>
        <v>1</v>
      </c>
      <c r="K64" s="86" t="str">
        <f>IFERROR(('Medical equipment-NSP'!N72*J64)/Q64, "0")</f>
        <v>0</v>
      </c>
      <c r="L64" s="86">
        <f>IF('Medical equipment-NSP'!M72="Да", 'Service providers'!H74, 1)</f>
        <v>1</v>
      </c>
      <c r="M64" s="86" t="str">
        <f>IFERROR(('Medical equipment-NSP'!O72*L64)/Q64, "0")</f>
        <v>0</v>
      </c>
      <c r="N64" s="86">
        <f>IF('Medical equipment-NSP'!J72="Да", 1, 0)</f>
        <v>0</v>
      </c>
      <c r="O64" s="86">
        <f>IF('Medical equipment-NSP'!K72="Да", 1, 0)</f>
        <v>0</v>
      </c>
      <c r="P64" s="86">
        <f>IF('Medical equipment-NSP'!L72="Да", 1, 0)</f>
        <v>0</v>
      </c>
      <c r="Q64" s="86">
        <f t="shared" si="9"/>
        <v>0</v>
      </c>
      <c r="R64" s="86">
        <f>IF('Medical equipment-NSP'!T72="Да", 'Service providers'!G74, 1)</f>
        <v>1</v>
      </c>
      <c r="S64" s="86" t="str">
        <f>IFERROR(('Medical equipment-NSP'!U72*R64)/Y64, "0")</f>
        <v>0</v>
      </c>
      <c r="T64" s="86">
        <f>IF('Medical equipment-NSP'!T72="Да", 'Service providers'!H74, 1)</f>
        <v>1</v>
      </c>
      <c r="U64" s="86" t="str">
        <f>IFERROR(('Medical equipment-NSP'!V72*T64)/Y64, "0")</f>
        <v>0</v>
      </c>
      <c r="V64" s="86">
        <f>IF('Medical equipment-NSP'!Q72="Да", 1, 0)</f>
        <v>0</v>
      </c>
      <c r="W64" s="86">
        <f>IF('Medical equipment-NSP'!R72="Да", 1, 0)</f>
        <v>0</v>
      </c>
      <c r="X64" s="86">
        <f>IF('Medical equipment-NSP'!S72="Да", 1, 0)</f>
        <v>0</v>
      </c>
      <c r="Y64" s="86">
        <f t="shared" si="10"/>
        <v>0</v>
      </c>
      <c r="Z64" s="86">
        <f>IF('Medical equipment-NSP'!AA72="Да", 'Service providers'!G74, 1)</f>
        <v>1</v>
      </c>
      <c r="AA64" s="86" t="str">
        <f>IFERROR(('Medical equipment-NSP'!AB72*Z64)/AG64, "0")</f>
        <v>0</v>
      </c>
      <c r="AB64" s="86">
        <f>IF('Medical equipment-NSP'!AA72="Да", 'Service providers'!H74, 1)</f>
        <v>1</v>
      </c>
      <c r="AC64" s="86" t="str">
        <f>IFERROR(('Medical equipment-NSP'!AC72*AB64)/AG64, "0")</f>
        <v>0</v>
      </c>
      <c r="AD64" s="86">
        <f>IF('Medical equipment-NSP'!X72="Да", 1, 0)</f>
        <v>0</v>
      </c>
      <c r="AE64" s="86">
        <f>IF('Medical equipment-NSP'!Y72="Да", 1, 0)</f>
        <v>0</v>
      </c>
      <c r="AF64" s="86">
        <f>IF('Medical equipment-NSP'!Z72="Да", 1, 0)</f>
        <v>0</v>
      </c>
      <c r="AG64" s="86">
        <f t="shared" si="11"/>
        <v>0</v>
      </c>
      <c r="AH64" s="86">
        <f>IF('Medical equipment-NSP'!AH72="Да", 'Service providers'!G74, 1)</f>
        <v>1</v>
      </c>
      <c r="AI64" s="86" t="str">
        <f>IFERROR(('Medical equipment-NSP'!AI72*AH64)/AO64, "0")</f>
        <v>0</v>
      </c>
      <c r="AJ64" s="86">
        <f>IF('Medical equipment-NSP'!AH72="Да", 'Service providers'!H74, 1)</f>
        <v>1</v>
      </c>
      <c r="AK64" s="86" t="str">
        <f>IFERROR(('Medical equipment-NSP'!AJ72*AJ64)/AO64, "0")</f>
        <v>0</v>
      </c>
      <c r="AL64" s="86">
        <f>IF('Medical equipment-NSP'!AE72="Да", 1, 0)</f>
        <v>0</v>
      </c>
      <c r="AM64" s="86">
        <f>IF('Medical equipment-NSP'!AF72="Да", 1, 0)</f>
        <v>0</v>
      </c>
      <c r="AN64" s="86">
        <f>IF('Medical equipment-NSP'!AG72="Да", 1, 0)</f>
        <v>0</v>
      </c>
      <c r="AO64" s="86">
        <f t="shared" si="12"/>
        <v>0</v>
      </c>
      <c r="AP64" s="86">
        <f>IF('Medical equipment-NSP'!AO72="Да", 'Service providers'!G74, 1)</f>
        <v>1</v>
      </c>
      <c r="AQ64" s="86" t="str">
        <f>IFERROR(('Medical equipment-NSP'!AP72*AP64)/AW64, "0")</f>
        <v>0</v>
      </c>
      <c r="AR64" s="86">
        <f>IF('Medical equipment-NSP'!AO72="Да", 'Service providers'!H74, 1)</f>
        <v>1</v>
      </c>
      <c r="AS64" s="86" t="str">
        <f>IFERROR(('Medical equipment-NSP'!AQ72*AR64)/AW64, "0")</f>
        <v>0</v>
      </c>
      <c r="AT64" s="86">
        <f>IF('Medical equipment-NSP'!AL72="Да", 1, 0)</f>
        <v>0</v>
      </c>
      <c r="AU64" s="86">
        <f>IF('Medical equipment-NSP'!AM72="Да", 1, 0)</f>
        <v>0</v>
      </c>
      <c r="AV64" s="86">
        <f>IF('Medical equipment-NSP'!AN72="Да", 1, 0)</f>
        <v>0</v>
      </c>
      <c r="AW64" s="86">
        <f t="shared" si="13"/>
        <v>0</v>
      </c>
      <c r="AX64" s="86">
        <f>IF('Medical equipment-NSP'!AV72="Да", 'Service providers'!G74, 1)</f>
        <v>1</v>
      </c>
      <c r="AY64" s="86" t="str">
        <f>IFERROR(('Medical equipment-NSP'!AW72*AX64)/BE64, "0")</f>
        <v>0</v>
      </c>
      <c r="AZ64" s="86">
        <f>IF('Medical equipment-NSP'!AV72="Да", 'Service providers'!H74, 1)</f>
        <v>1</v>
      </c>
      <c r="BA64" s="86" t="str">
        <f>IFERROR(('Medical equipment-NSP'!AX72*AZ64)/BE64, "0")</f>
        <v>0</v>
      </c>
      <c r="BB64" s="86">
        <f>IF('Medical equipment-NSP'!AS72="Да", 1, 0)</f>
        <v>0</v>
      </c>
      <c r="BC64" s="86">
        <f>IF('Medical equipment-NSP'!AT72="Да", 1, 0)</f>
        <v>0</v>
      </c>
      <c r="BD64" s="86">
        <f>IF('Medical equipment-NSP'!AU72="Да", 1, 0)</f>
        <v>0</v>
      </c>
      <c r="BE64" s="86">
        <f t="shared" si="14"/>
        <v>0</v>
      </c>
      <c r="BF64" s="86">
        <f>IF('Medical equipment-NSP'!BC72="Да", 'Service providers'!G74, 1)</f>
        <v>1</v>
      </c>
      <c r="BG64" s="86" t="str">
        <f>IFERROR(('Medical equipment-NSP'!BD72*BF64)/BM64, "0")</f>
        <v>0</v>
      </c>
      <c r="BH64" s="86">
        <f>IF('Medical equipment-NSP'!BC72="Да", 'Service providers'!H74, 1)</f>
        <v>1</v>
      </c>
      <c r="BI64" s="86" t="str">
        <f>IFERROR(('Medical equipment-NSP'!BE72*BH64)/BM64, "0")</f>
        <v>0</v>
      </c>
      <c r="BJ64" s="86">
        <f>IF('Medical equipment-NSP'!AZ72="Да", 1, 0)</f>
        <v>0</v>
      </c>
      <c r="BK64" s="86">
        <f>IF('Medical equipment-NSP'!BA72="Да", 1, 0)</f>
        <v>0</v>
      </c>
      <c r="BL64" s="86">
        <f>IF('Medical equipment-NSP'!BB72="Да", 1, 0)</f>
        <v>0</v>
      </c>
      <c r="BM64" s="86">
        <f t="shared" si="15"/>
        <v>0</v>
      </c>
    </row>
    <row r="65" spans="1:65" x14ac:dyDescent="0.25">
      <c r="A65" s="93" t="str">
        <f>'Service providers'!A75</f>
        <v>Указать название точки 20</v>
      </c>
      <c r="B65" s="86">
        <f>IF('Medical equipment-NSP'!F73="Да", 'Service providers'!G75, 1)</f>
        <v>1</v>
      </c>
      <c r="C65" s="86" t="str">
        <f>IFERROR(('Medical equipment-NSP'!G73*B65)/I65, "0")</f>
        <v>0</v>
      </c>
      <c r="D65" s="86">
        <f>IF('Medical equipment-NSP'!F73="Да", 'Service providers'!H75, 1)</f>
        <v>1</v>
      </c>
      <c r="E65" s="86" t="str">
        <f>IFERROR(('Medical equipment-NSP'!H73*D65)/I65, "0")</f>
        <v>0</v>
      </c>
      <c r="F65" s="86">
        <f>IF('Medical equipment-NSP'!C73="Да", 1, 0)</f>
        <v>0</v>
      </c>
      <c r="G65" s="86">
        <f>IF('Medical equipment-NSP'!D73="Да", 1, 0)</f>
        <v>0</v>
      </c>
      <c r="H65" s="86">
        <f>IF('Medical equipment-NSP'!E73="Да", 1, 0)</f>
        <v>0</v>
      </c>
      <c r="I65" s="86">
        <f t="shared" si="8"/>
        <v>0</v>
      </c>
      <c r="J65" s="86">
        <f>IF('Medical equipment-NSP'!M73="Да", 'Service providers'!G75, 1)</f>
        <v>1</v>
      </c>
      <c r="K65" s="86" t="str">
        <f>IFERROR(('Medical equipment-NSP'!N73*J65)/Q65, "0")</f>
        <v>0</v>
      </c>
      <c r="L65" s="86">
        <f>IF('Medical equipment-NSP'!M73="Да", 'Service providers'!H75, 1)</f>
        <v>1</v>
      </c>
      <c r="M65" s="86" t="str">
        <f>IFERROR(('Medical equipment-NSP'!O73*L65)/Q65, "0")</f>
        <v>0</v>
      </c>
      <c r="N65" s="86">
        <f>IF('Medical equipment-NSP'!J73="Да", 1, 0)</f>
        <v>0</v>
      </c>
      <c r="O65" s="86">
        <f>IF('Medical equipment-NSP'!K73="Да", 1, 0)</f>
        <v>0</v>
      </c>
      <c r="P65" s="86">
        <f>IF('Medical equipment-NSP'!L73="Да", 1, 0)</f>
        <v>0</v>
      </c>
      <c r="Q65" s="86">
        <f t="shared" si="9"/>
        <v>0</v>
      </c>
      <c r="R65" s="86">
        <f>IF('Medical equipment-NSP'!T73="Да", 'Service providers'!G75, 1)</f>
        <v>1</v>
      </c>
      <c r="S65" s="86" t="str">
        <f>IFERROR(('Medical equipment-NSP'!U73*R65)/Y65, "0")</f>
        <v>0</v>
      </c>
      <c r="T65" s="86">
        <f>IF('Medical equipment-NSP'!T73="Да", 'Service providers'!H75, 1)</f>
        <v>1</v>
      </c>
      <c r="U65" s="86" t="str">
        <f>IFERROR(('Medical equipment-NSP'!V73*T65)/Y65, "0")</f>
        <v>0</v>
      </c>
      <c r="V65" s="86">
        <f>IF('Medical equipment-NSP'!Q73="Да", 1, 0)</f>
        <v>0</v>
      </c>
      <c r="W65" s="86">
        <f>IF('Medical equipment-NSP'!R73="Да", 1, 0)</f>
        <v>0</v>
      </c>
      <c r="X65" s="86">
        <f>IF('Medical equipment-NSP'!S73="Да", 1, 0)</f>
        <v>0</v>
      </c>
      <c r="Y65" s="86">
        <f t="shared" si="10"/>
        <v>0</v>
      </c>
      <c r="Z65" s="86">
        <f>IF('Medical equipment-NSP'!AA73="Да", 'Service providers'!G75, 1)</f>
        <v>1</v>
      </c>
      <c r="AA65" s="86" t="str">
        <f>IFERROR(('Medical equipment-NSP'!AB73*Z65)/AG65, "0")</f>
        <v>0</v>
      </c>
      <c r="AB65" s="86">
        <f>IF('Medical equipment-NSP'!AA73="Да", 'Service providers'!H75, 1)</f>
        <v>1</v>
      </c>
      <c r="AC65" s="86" t="str">
        <f>IFERROR(('Medical equipment-NSP'!AC73*AB65)/AG65, "0")</f>
        <v>0</v>
      </c>
      <c r="AD65" s="86">
        <f>IF('Medical equipment-NSP'!X73="Да", 1, 0)</f>
        <v>0</v>
      </c>
      <c r="AE65" s="86">
        <f>IF('Medical equipment-NSP'!Y73="Да", 1, 0)</f>
        <v>0</v>
      </c>
      <c r="AF65" s="86">
        <f>IF('Medical equipment-NSP'!Z73="Да", 1, 0)</f>
        <v>0</v>
      </c>
      <c r="AG65" s="86">
        <f t="shared" si="11"/>
        <v>0</v>
      </c>
      <c r="AH65" s="86">
        <f>IF('Medical equipment-NSP'!AH73="Да", 'Service providers'!G75, 1)</f>
        <v>1</v>
      </c>
      <c r="AI65" s="86" t="str">
        <f>IFERROR(('Medical equipment-NSP'!AI73*AH65)/AO65, "0")</f>
        <v>0</v>
      </c>
      <c r="AJ65" s="86">
        <f>IF('Medical equipment-NSP'!AH73="Да", 'Service providers'!H75, 1)</f>
        <v>1</v>
      </c>
      <c r="AK65" s="86" t="str">
        <f>IFERROR(('Medical equipment-NSP'!AJ73*AJ65)/AO65, "0")</f>
        <v>0</v>
      </c>
      <c r="AL65" s="86">
        <f>IF('Medical equipment-NSP'!AE73="Да", 1, 0)</f>
        <v>0</v>
      </c>
      <c r="AM65" s="86">
        <f>IF('Medical equipment-NSP'!AF73="Да", 1, 0)</f>
        <v>0</v>
      </c>
      <c r="AN65" s="86">
        <f>IF('Medical equipment-NSP'!AG73="Да", 1, 0)</f>
        <v>0</v>
      </c>
      <c r="AO65" s="86">
        <f t="shared" si="12"/>
        <v>0</v>
      </c>
      <c r="AP65" s="86">
        <f>IF('Medical equipment-NSP'!AO73="Да", 'Service providers'!G75, 1)</f>
        <v>1</v>
      </c>
      <c r="AQ65" s="86" t="str">
        <f>IFERROR(('Medical equipment-NSP'!AP73*AP65)/AW65, "0")</f>
        <v>0</v>
      </c>
      <c r="AR65" s="86">
        <f>IF('Medical equipment-NSP'!AO73="Да", 'Service providers'!H75, 1)</f>
        <v>1</v>
      </c>
      <c r="AS65" s="86" t="str">
        <f>IFERROR(('Medical equipment-NSP'!AQ73*AR65)/AW65, "0")</f>
        <v>0</v>
      </c>
      <c r="AT65" s="86">
        <f>IF('Medical equipment-NSP'!AL73="Да", 1, 0)</f>
        <v>0</v>
      </c>
      <c r="AU65" s="86">
        <f>IF('Medical equipment-NSP'!AM73="Да", 1, 0)</f>
        <v>0</v>
      </c>
      <c r="AV65" s="86">
        <f>IF('Medical equipment-NSP'!AN73="Да", 1, 0)</f>
        <v>0</v>
      </c>
      <c r="AW65" s="86">
        <f t="shared" si="13"/>
        <v>0</v>
      </c>
      <c r="AX65" s="86">
        <f>IF('Medical equipment-NSP'!AV73="Да", 'Service providers'!G75, 1)</f>
        <v>1</v>
      </c>
      <c r="AY65" s="86" t="str">
        <f>IFERROR(('Medical equipment-NSP'!AW73*AX65)/BE65, "0")</f>
        <v>0</v>
      </c>
      <c r="AZ65" s="86">
        <f>IF('Medical equipment-NSP'!AV73="Да", 'Service providers'!H75, 1)</f>
        <v>1</v>
      </c>
      <c r="BA65" s="86" t="str">
        <f>IFERROR(('Medical equipment-NSP'!AX73*AZ65)/BE65, "0")</f>
        <v>0</v>
      </c>
      <c r="BB65" s="86">
        <f>IF('Medical equipment-NSP'!AS73="Да", 1, 0)</f>
        <v>0</v>
      </c>
      <c r="BC65" s="86">
        <f>IF('Medical equipment-NSP'!AT73="Да", 1, 0)</f>
        <v>0</v>
      </c>
      <c r="BD65" s="86">
        <f>IF('Medical equipment-NSP'!AU73="Да", 1, 0)</f>
        <v>0</v>
      </c>
      <c r="BE65" s="86">
        <f t="shared" si="14"/>
        <v>0</v>
      </c>
      <c r="BF65" s="86">
        <f>IF('Medical equipment-NSP'!BC73="Да", 'Service providers'!G75, 1)</f>
        <v>1</v>
      </c>
      <c r="BG65" s="86" t="str">
        <f>IFERROR(('Medical equipment-NSP'!BD73*BF65)/BM65, "0")</f>
        <v>0</v>
      </c>
      <c r="BH65" s="86">
        <f>IF('Medical equipment-NSP'!BC73="Да", 'Service providers'!H75, 1)</f>
        <v>1</v>
      </c>
      <c r="BI65" s="86" t="str">
        <f>IFERROR(('Medical equipment-NSP'!BE73*BH65)/BM65, "0")</f>
        <v>0</v>
      </c>
      <c r="BJ65" s="86">
        <f>IF('Medical equipment-NSP'!AZ73="Да", 1, 0)</f>
        <v>0</v>
      </c>
      <c r="BK65" s="86">
        <f>IF('Medical equipment-NSP'!BA73="Да", 1, 0)</f>
        <v>0</v>
      </c>
      <c r="BL65" s="86">
        <f>IF('Medical equipment-NSP'!BB73="Да", 1, 0)</f>
        <v>0</v>
      </c>
      <c r="BM65" s="86">
        <f t="shared" si="15"/>
        <v>0</v>
      </c>
    </row>
    <row r="66" spans="1:65" x14ac:dyDescent="0.25">
      <c r="A66" s="92" t="str">
        <f>'Service providers'!A76</f>
        <v>Указать название</v>
      </c>
      <c r="B66" s="86">
        <f>IF('Medical equipment-NSP'!F74="Да", 'Service providers'!G76, 1)</f>
        <v>1</v>
      </c>
      <c r="C66" s="86" t="str">
        <f>IFERROR(('Medical equipment-NSP'!G74*B66)/I66, "0")</f>
        <v>0</v>
      </c>
      <c r="D66" s="86">
        <f>IF('Medical equipment-NSP'!F74="Да", 'Service providers'!H76, 1)</f>
        <v>1</v>
      </c>
      <c r="E66" s="86" t="str">
        <f>IFERROR(('Medical equipment-NSP'!H74*D66)/I66, "0")</f>
        <v>0</v>
      </c>
      <c r="F66" s="86">
        <f>IF('Medical equipment-NSP'!C74="Да", 1, 0)</f>
        <v>0</v>
      </c>
      <c r="G66" s="86">
        <f>IF('Medical equipment-NSP'!D74="Да", 1, 0)</f>
        <v>0</v>
      </c>
      <c r="H66" s="86">
        <f>IF('Medical equipment-NSP'!E74="Да", 1, 0)</f>
        <v>0</v>
      </c>
      <c r="I66" s="86">
        <f t="shared" ref="I66:I86" si="16">SUM(F66:H66)</f>
        <v>0</v>
      </c>
      <c r="J66" s="86">
        <f>IF('Medical equipment-NSP'!M74="Да", 'Service providers'!G76, 1)</f>
        <v>1</v>
      </c>
      <c r="K66" s="86" t="str">
        <f>IFERROR(('Medical equipment-NSP'!N74*J66)/Q66, "0")</f>
        <v>0</v>
      </c>
      <c r="L66" s="86">
        <f>IF('Medical equipment-NSP'!M74="Да", 'Service providers'!H76, 1)</f>
        <v>1</v>
      </c>
      <c r="M66" s="86" t="str">
        <f>IFERROR(('Medical equipment-NSP'!O74*L66)/Q66, "0")</f>
        <v>0</v>
      </c>
      <c r="N66" s="86">
        <f>IF('Medical equipment-NSP'!J74="Да", 1, 0)</f>
        <v>0</v>
      </c>
      <c r="O66" s="86">
        <f>IF('Medical equipment-NSP'!K74="Да", 1, 0)</f>
        <v>0</v>
      </c>
      <c r="P66" s="86">
        <f>IF('Medical equipment-NSP'!L74="Да", 1, 0)</f>
        <v>0</v>
      </c>
      <c r="Q66" s="86">
        <f t="shared" ref="Q66:Q86" si="17">SUM(N66:P66)</f>
        <v>0</v>
      </c>
      <c r="R66" s="86">
        <f>IF('Medical equipment-NSP'!T74="Да", 'Service providers'!G76, 1)</f>
        <v>1</v>
      </c>
      <c r="S66" s="86" t="str">
        <f>IFERROR(('Medical equipment-NSP'!U74*R66)/Y66, "0")</f>
        <v>0</v>
      </c>
      <c r="T66" s="86">
        <f>IF('Medical equipment-NSP'!T74="Да", 'Service providers'!H76, 1)</f>
        <v>1</v>
      </c>
      <c r="U66" s="86" t="str">
        <f>IFERROR(('Medical equipment-NSP'!V74*T66)/Y66, "0")</f>
        <v>0</v>
      </c>
      <c r="V66" s="86">
        <f>IF('Medical equipment-NSP'!Q74="Да", 1, 0)</f>
        <v>0</v>
      </c>
      <c r="W66" s="86">
        <f>IF('Medical equipment-NSP'!R74="Да", 1, 0)</f>
        <v>0</v>
      </c>
      <c r="X66" s="86">
        <f>IF('Medical equipment-NSP'!S74="Да", 1, 0)</f>
        <v>0</v>
      </c>
      <c r="Y66" s="86">
        <f t="shared" ref="Y66:Y86" si="18">SUM(V66:X66)</f>
        <v>0</v>
      </c>
      <c r="Z66" s="86">
        <f>IF('Medical equipment-NSP'!AA74="Да", 'Service providers'!G76, 1)</f>
        <v>1</v>
      </c>
      <c r="AA66" s="86" t="str">
        <f>IFERROR(('Medical equipment-NSP'!AB74*Z66)/AG66, "0")</f>
        <v>0</v>
      </c>
      <c r="AB66" s="86">
        <f>IF('Medical equipment-NSP'!AA74="Да", 'Service providers'!H76, 1)</f>
        <v>1</v>
      </c>
      <c r="AC66" s="86" t="str">
        <f>IFERROR(('Medical equipment-NSP'!AC74*AB66)/AG66, "0")</f>
        <v>0</v>
      </c>
      <c r="AD66" s="86">
        <f>IF('Medical equipment-NSP'!X74="Да", 1, 0)</f>
        <v>0</v>
      </c>
      <c r="AE66" s="86">
        <f>IF('Medical equipment-NSP'!Y74="Да", 1, 0)</f>
        <v>0</v>
      </c>
      <c r="AF66" s="86">
        <f>IF('Medical equipment-NSP'!Z74="Да", 1, 0)</f>
        <v>0</v>
      </c>
      <c r="AG66" s="86">
        <f t="shared" ref="AG66:AG86" si="19">SUM(AD66:AF66)</f>
        <v>0</v>
      </c>
      <c r="AH66" s="86">
        <f>IF('Medical equipment-NSP'!AH74="Да", 'Service providers'!G76, 1)</f>
        <v>1</v>
      </c>
      <c r="AI66" s="86" t="str">
        <f>IFERROR(('Medical equipment-NSP'!AI74*AH66)/AO66, "0")</f>
        <v>0</v>
      </c>
      <c r="AJ66" s="86">
        <f>IF('Medical equipment-NSP'!AH74="Да", 'Service providers'!H76, 1)</f>
        <v>1</v>
      </c>
      <c r="AK66" s="86" t="str">
        <f>IFERROR(('Medical equipment-NSP'!AJ74*AJ66)/AO66, "0")</f>
        <v>0</v>
      </c>
      <c r="AL66" s="86">
        <f>IF('Medical equipment-NSP'!AE74="Да", 1, 0)</f>
        <v>0</v>
      </c>
      <c r="AM66" s="86">
        <f>IF('Medical equipment-NSP'!AF74="Да", 1, 0)</f>
        <v>0</v>
      </c>
      <c r="AN66" s="86">
        <f>IF('Medical equipment-NSP'!AG74="Да", 1, 0)</f>
        <v>0</v>
      </c>
      <c r="AO66" s="86">
        <f t="shared" ref="AO66:AO86" si="20">SUM(AL66:AN66)</f>
        <v>0</v>
      </c>
      <c r="AP66" s="86">
        <f>IF('Medical equipment-NSP'!AO74="Да", 'Service providers'!G76, 1)</f>
        <v>1</v>
      </c>
      <c r="AQ66" s="86" t="str">
        <f>IFERROR(('Medical equipment-NSP'!AP74*AP66)/AW66, "0")</f>
        <v>0</v>
      </c>
      <c r="AR66" s="86">
        <f>IF('Medical equipment-NSP'!AO74="Да", 'Service providers'!H76, 1)</f>
        <v>1</v>
      </c>
      <c r="AS66" s="86" t="str">
        <f>IFERROR(('Medical equipment-NSP'!AQ74*AR66)/AW66, "0")</f>
        <v>0</v>
      </c>
      <c r="AT66" s="86">
        <f>IF('Medical equipment-NSP'!AL74="Да", 1, 0)</f>
        <v>0</v>
      </c>
      <c r="AU66" s="86">
        <f>IF('Medical equipment-NSP'!AM74="Да", 1, 0)</f>
        <v>0</v>
      </c>
      <c r="AV66" s="86">
        <f>IF('Medical equipment-NSP'!AN74="Да", 1, 0)</f>
        <v>0</v>
      </c>
      <c r="AW66" s="86">
        <f t="shared" ref="AW66:AW86" si="21">SUM(AT66:AV66)</f>
        <v>0</v>
      </c>
      <c r="AX66" s="86">
        <f>IF('Medical equipment-NSP'!AV74="Да", 'Service providers'!G76, 1)</f>
        <v>1</v>
      </c>
      <c r="AY66" s="86" t="str">
        <f>IFERROR(('Medical equipment-NSP'!AW74*AX66)/BE66, "0")</f>
        <v>0</v>
      </c>
      <c r="AZ66" s="86">
        <f>IF('Medical equipment-NSP'!AV74="Да", 'Service providers'!H76, 1)</f>
        <v>1</v>
      </c>
      <c r="BA66" s="86" t="str">
        <f>IFERROR(('Medical equipment-NSP'!AX74*AZ66)/BE66, "0")</f>
        <v>0</v>
      </c>
      <c r="BB66" s="86">
        <f>IF('Medical equipment-NSP'!AS74="Да", 1, 0)</f>
        <v>0</v>
      </c>
      <c r="BC66" s="86">
        <f>IF('Medical equipment-NSP'!AT74="Да", 1, 0)</f>
        <v>0</v>
      </c>
      <c r="BD66" s="86">
        <f>IF('Medical equipment-NSP'!AU74="Да", 1, 0)</f>
        <v>0</v>
      </c>
      <c r="BE66" s="86">
        <f t="shared" ref="BE66:BE86" si="22">SUM(BB66:BD66)</f>
        <v>0</v>
      </c>
      <c r="BF66" s="86">
        <f>IF('Medical equipment-NSP'!BC74="Да", 'Service providers'!G76, 1)</f>
        <v>1</v>
      </c>
      <c r="BG66" s="86" t="str">
        <f>IFERROR(('Medical equipment-NSP'!BD74*BF66)/BM66, "0")</f>
        <v>0</v>
      </c>
      <c r="BH66" s="86">
        <f>IF('Medical equipment-NSP'!BC74="Да", 'Service providers'!H76, 1)</f>
        <v>1</v>
      </c>
      <c r="BI66" s="86" t="str">
        <f>IFERROR(('Medical equipment-NSP'!BE74*BH66)/BM66, "0")</f>
        <v>0</v>
      </c>
      <c r="BJ66" s="86">
        <f>IF('Medical equipment-NSP'!AZ74="Да", 1, 0)</f>
        <v>0</v>
      </c>
      <c r="BK66" s="86">
        <f>IF('Medical equipment-NSP'!BA74="Да", 1, 0)</f>
        <v>0</v>
      </c>
      <c r="BL66" s="86">
        <f>IF('Medical equipment-NSP'!BB74="Да", 1, 0)</f>
        <v>0</v>
      </c>
      <c r="BM66" s="86">
        <f t="shared" ref="BM66:BM86" si="23">SUM(BJ66:BL66)</f>
        <v>0</v>
      </c>
    </row>
    <row r="67" spans="1:65" x14ac:dyDescent="0.25">
      <c r="A67" s="93" t="str">
        <f>'Service providers'!A77</f>
        <v>Указать название точки 1</v>
      </c>
      <c r="B67" s="86">
        <f>IF('Medical equipment-NSP'!F75="Да", 'Service providers'!G77, 1)</f>
        <v>1</v>
      </c>
      <c r="C67" s="86" t="str">
        <f>IFERROR(('Medical equipment-NSP'!G75*B67)/I67, "0")</f>
        <v>0</v>
      </c>
      <c r="D67" s="86">
        <f>IF('Medical equipment-NSP'!F75="Да", 'Service providers'!H77, 1)</f>
        <v>1</v>
      </c>
      <c r="E67" s="86" t="str">
        <f>IFERROR(('Medical equipment-NSP'!H75*D67)/I67, "0")</f>
        <v>0</v>
      </c>
      <c r="F67" s="86">
        <f>IF('Medical equipment-NSP'!C75="Да", 1, 0)</f>
        <v>0</v>
      </c>
      <c r="G67" s="86">
        <f>IF('Medical equipment-NSP'!D75="Да", 1, 0)</f>
        <v>0</v>
      </c>
      <c r="H67" s="86">
        <f>IF('Medical equipment-NSP'!E75="Да", 1, 0)</f>
        <v>0</v>
      </c>
      <c r="I67" s="86">
        <f t="shared" si="16"/>
        <v>0</v>
      </c>
      <c r="J67" s="86">
        <f>IF('Medical equipment-NSP'!M75="Да", 'Service providers'!G77, 1)</f>
        <v>1</v>
      </c>
      <c r="K67" s="86" t="str">
        <f>IFERROR(('Medical equipment-NSP'!N75*J67)/Q67, "0")</f>
        <v>0</v>
      </c>
      <c r="L67" s="86">
        <f>IF('Medical equipment-NSP'!M75="Да", 'Service providers'!H77, 1)</f>
        <v>1</v>
      </c>
      <c r="M67" s="86" t="str">
        <f>IFERROR(('Medical equipment-NSP'!O75*L67)/Q67, "0")</f>
        <v>0</v>
      </c>
      <c r="N67" s="86">
        <f>IF('Medical equipment-NSP'!J75="Да", 1, 0)</f>
        <v>0</v>
      </c>
      <c r="O67" s="86">
        <f>IF('Medical equipment-NSP'!K75="Да", 1, 0)</f>
        <v>0</v>
      </c>
      <c r="P67" s="86">
        <f>IF('Medical equipment-NSP'!L75="Да", 1, 0)</f>
        <v>0</v>
      </c>
      <c r="Q67" s="86">
        <f t="shared" si="17"/>
        <v>0</v>
      </c>
      <c r="R67" s="86">
        <f>IF('Medical equipment-NSP'!T75="Да", 'Service providers'!G77, 1)</f>
        <v>1</v>
      </c>
      <c r="S67" s="86" t="str">
        <f>IFERROR(('Medical equipment-NSP'!U75*R67)/Y67, "0")</f>
        <v>0</v>
      </c>
      <c r="T67" s="86">
        <f>IF('Medical equipment-NSP'!T75="Да", 'Service providers'!H77, 1)</f>
        <v>1</v>
      </c>
      <c r="U67" s="86" t="str">
        <f>IFERROR(('Medical equipment-NSP'!V75*T67)/Y67, "0")</f>
        <v>0</v>
      </c>
      <c r="V67" s="86">
        <f>IF('Medical equipment-NSP'!Q75="Да", 1, 0)</f>
        <v>0</v>
      </c>
      <c r="W67" s="86">
        <f>IF('Medical equipment-NSP'!R75="Да", 1, 0)</f>
        <v>0</v>
      </c>
      <c r="X67" s="86">
        <f>IF('Medical equipment-NSP'!S75="Да", 1, 0)</f>
        <v>0</v>
      </c>
      <c r="Y67" s="86">
        <f t="shared" si="18"/>
        <v>0</v>
      </c>
      <c r="Z67" s="86">
        <f>IF('Medical equipment-NSP'!AA75="Да", 'Service providers'!G77, 1)</f>
        <v>1</v>
      </c>
      <c r="AA67" s="86" t="str">
        <f>IFERROR(('Medical equipment-NSP'!AB75*Z67)/AG67, "0")</f>
        <v>0</v>
      </c>
      <c r="AB67" s="86">
        <f>IF('Medical equipment-NSP'!AA75="Да", 'Service providers'!H77, 1)</f>
        <v>1</v>
      </c>
      <c r="AC67" s="86" t="str">
        <f>IFERROR(('Medical equipment-NSP'!AC75*AB67)/AG67, "0")</f>
        <v>0</v>
      </c>
      <c r="AD67" s="86">
        <f>IF('Medical equipment-NSP'!X75="Да", 1, 0)</f>
        <v>0</v>
      </c>
      <c r="AE67" s="86">
        <f>IF('Medical equipment-NSP'!Y75="Да", 1, 0)</f>
        <v>0</v>
      </c>
      <c r="AF67" s="86">
        <f>IF('Medical equipment-NSP'!Z75="Да", 1, 0)</f>
        <v>0</v>
      </c>
      <c r="AG67" s="86">
        <f t="shared" si="19"/>
        <v>0</v>
      </c>
      <c r="AH67" s="86">
        <f>IF('Medical equipment-NSP'!AH75="Да", 'Service providers'!G77, 1)</f>
        <v>1</v>
      </c>
      <c r="AI67" s="86" t="str">
        <f>IFERROR(('Medical equipment-NSP'!AI75*AH67)/AO67, "0")</f>
        <v>0</v>
      </c>
      <c r="AJ67" s="86">
        <f>IF('Medical equipment-NSP'!AH75="Да", 'Service providers'!H77, 1)</f>
        <v>1</v>
      </c>
      <c r="AK67" s="86" t="str">
        <f>IFERROR(('Medical equipment-NSP'!AJ75*AJ67)/AO67, "0")</f>
        <v>0</v>
      </c>
      <c r="AL67" s="86">
        <f>IF('Medical equipment-NSP'!AE75="Да", 1, 0)</f>
        <v>0</v>
      </c>
      <c r="AM67" s="86">
        <f>IF('Medical equipment-NSP'!AF75="Да", 1, 0)</f>
        <v>0</v>
      </c>
      <c r="AN67" s="86">
        <f>IF('Medical equipment-NSP'!AG75="Да", 1, 0)</f>
        <v>0</v>
      </c>
      <c r="AO67" s="86">
        <f t="shared" si="20"/>
        <v>0</v>
      </c>
      <c r="AP67" s="86">
        <f>IF('Medical equipment-NSP'!AO75="Да", 'Service providers'!G77, 1)</f>
        <v>1</v>
      </c>
      <c r="AQ67" s="86" t="str">
        <f>IFERROR(('Medical equipment-NSP'!AP75*AP67)/AW67, "0")</f>
        <v>0</v>
      </c>
      <c r="AR67" s="86">
        <f>IF('Medical equipment-NSP'!AO75="Да", 'Service providers'!H77, 1)</f>
        <v>1</v>
      </c>
      <c r="AS67" s="86" t="str">
        <f>IFERROR(('Medical equipment-NSP'!AQ75*AR67)/AW67, "0")</f>
        <v>0</v>
      </c>
      <c r="AT67" s="86">
        <f>IF('Medical equipment-NSP'!AL75="Да", 1, 0)</f>
        <v>0</v>
      </c>
      <c r="AU67" s="86">
        <f>IF('Medical equipment-NSP'!AM75="Да", 1, 0)</f>
        <v>0</v>
      </c>
      <c r="AV67" s="86">
        <f>IF('Medical equipment-NSP'!AN75="Да", 1, 0)</f>
        <v>0</v>
      </c>
      <c r="AW67" s="86">
        <f t="shared" si="21"/>
        <v>0</v>
      </c>
      <c r="AX67" s="86">
        <f>IF('Medical equipment-NSP'!AV75="Да", 'Service providers'!G77, 1)</f>
        <v>1</v>
      </c>
      <c r="AY67" s="86" t="str">
        <f>IFERROR(('Medical equipment-NSP'!AW75*AX67)/BE67, "0")</f>
        <v>0</v>
      </c>
      <c r="AZ67" s="86">
        <f>IF('Medical equipment-NSP'!AV75="Да", 'Service providers'!H77, 1)</f>
        <v>1</v>
      </c>
      <c r="BA67" s="86" t="str">
        <f>IFERROR(('Medical equipment-NSP'!AX75*AZ67)/BE67, "0")</f>
        <v>0</v>
      </c>
      <c r="BB67" s="86">
        <f>IF('Medical equipment-NSP'!AS75="Да", 1, 0)</f>
        <v>0</v>
      </c>
      <c r="BC67" s="86">
        <f>IF('Medical equipment-NSP'!AT75="Да", 1, 0)</f>
        <v>0</v>
      </c>
      <c r="BD67" s="86">
        <f>IF('Medical equipment-NSP'!AU75="Да", 1, 0)</f>
        <v>0</v>
      </c>
      <c r="BE67" s="86">
        <f t="shared" si="22"/>
        <v>0</v>
      </c>
      <c r="BF67" s="86">
        <f>IF('Medical equipment-NSP'!BC75="Да", 'Service providers'!G77, 1)</f>
        <v>1</v>
      </c>
      <c r="BG67" s="86" t="str">
        <f>IFERROR(('Medical equipment-NSP'!BD75*BF67)/BM67, "0")</f>
        <v>0</v>
      </c>
      <c r="BH67" s="86">
        <f>IF('Medical equipment-NSP'!BC75="Да", 'Service providers'!H77, 1)</f>
        <v>1</v>
      </c>
      <c r="BI67" s="86" t="str">
        <f>IFERROR(('Medical equipment-NSP'!BE75*BH67)/BM67, "0")</f>
        <v>0</v>
      </c>
      <c r="BJ67" s="86">
        <f>IF('Medical equipment-NSP'!AZ75="Да", 1, 0)</f>
        <v>0</v>
      </c>
      <c r="BK67" s="86">
        <f>IF('Medical equipment-NSP'!BA75="Да", 1, 0)</f>
        <v>0</v>
      </c>
      <c r="BL67" s="86">
        <f>IF('Medical equipment-NSP'!BB75="Да", 1, 0)</f>
        <v>0</v>
      </c>
      <c r="BM67" s="86">
        <f t="shared" si="23"/>
        <v>0</v>
      </c>
    </row>
    <row r="68" spans="1:65" x14ac:dyDescent="0.25">
      <c r="A68" s="93" t="str">
        <f>'Service providers'!A78</f>
        <v>Указать название точки 2</v>
      </c>
      <c r="B68" s="86">
        <f>IF('Medical equipment-NSP'!F76="Да", 'Service providers'!G78, 1)</f>
        <v>1</v>
      </c>
      <c r="C68" s="86" t="str">
        <f>IFERROR(('Medical equipment-NSP'!G76*B68)/I68, "0")</f>
        <v>0</v>
      </c>
      <c r="D68" s="86">
        <f>IF('Medical equipment-NSP'!F76="Да", 'Service providers'!H78, 1)</f>
        <v>1</v>
      </c>
      <c r="E68" s="86" t="str">
        <f>IFERROR(('Medical equipment-NSP'!H76*D68)/I68, "0")</f>
        <v>0</v>
      </c>
      <c r="F68" s="86">
        <f>IF('Medical equipment-NSP'!C76="Да", 1, 0)</f>
        <v>0</v>
      </c>
      <c r="G68" s="86">
        <f>IF('Medical equipment-NSP'!D76="Да", 1, 0)</f>
        <v>0</v>
      </c>
      <c r="H68" s="86">
        <f>IF('Medical equipment-NSP'!E76="Да", 1, 0)</f>
        <v>0</v>
      </c>
      <c r="I68" s="86">
        <f t="shared" si="16"/>
        <v>0</v>
      </c>
      <c r="J68" s="86">
        <f>IF('Medical equipment-NSP'!M76="Да", 'Service providers'!G78, 1)</f>
        <v>1</v>
      </c>
      <c r="K68" s="86" t="str">
        <f>IFERROR(('Medical equipment-NSP'!N76*J68)/Q68, "0")</f>
        <v>0</v>
      </c>
      <c r="L68" s="86">
        <f>IF('Medical equipment-NSP'!M76="Да", 'Service providers'!H78, 1)</f>
        <v>1</v>
      </c>
      <c r="M68" s="86" t="str">
        <f>IFERROR(('Medical equipment-NSP'!O76*L68)/Q68, "0")</f>
        <v>0</v>
      </c>
      <c r="N68" s="86">
        <f>IF('Medical equipment-NSP'!J76="Да", 1, 0)</f>
        <v>0</v>
      </c>
      <c r="O68" s="86">
        <f>IF('Medical equipment-NSP'!K76="Да", 1, 0)</f>
        <v>0</v>
      </c>
      <c r="P68" s="86">
        <f>IF('Medical equipment-NSP'!L76="Да", 1, 0)</f>
        <v>0</v>
      </c>
      <c r="Q68" s="86">
        <f t="shared" si="17"/>
        <v>0</v>
      </c>
      <c r="R68" s="86">
        <f>IF('Medical equipment-NSP'!T76="Да", 'Service providers'!G78, 1)</f>
        <v>1</v>
      </c>
      <c r="S68" s="86" t="str">
        <f>IFERROR(('Medical equipment-NSP'!U76*R68)/Y68, "0")</f>
        <v>0</v>
      </c>
      <c r="T68" s="86">
        <f>IF('Medical equipment-NSP'!T76="Да", 'Service providers'!H78, 1)</f>
        <v>1</v>
      </c>
      <c r="U68" s="86" t="str">
        <f>IFERROR(('Medical equipment-NSP'!V76*T68)/Y68, "0")</f>
        <v>0</v>
      </c>
      <c r="V68" s="86">
        <f>IF('Medical equipment-NSP'!Q76="Да", 1, 0)</f>
        <v>0</v>
      </c>
      <c r="W68" s="86">
        <f>IF('Medical equipment-NSP'!R76="Да", 1, 0)</f>
        <v>0</v>
      </c>
      <c r="X68" s="86">
        <f>IF('Medical equipment-NSP'!S76="Да", 1, 0)</f>
        <v>0</v>
      </c>
      <c r="Y68" s="86">
        <f t="shared" si="18"/>
        <v>0</v>
      </c>
      <c r="Z68" s="86">
        <f>IF('Medical equipment-NSP'!AA76="Да", 'Service providers'!G78, 1)</f>
        <v>1</v>
      </c>
      <c r="AA68" s="86" t="str">
        <f>IFERROR(('Medical equipment-NSP'!AB76*Z68)/AG68, "0")</f>
        <v>0</v>
      </c>
      <c r="AB68" s="86">
        <f>IF('Medical equipment-NSP'!AA76="Да", 'Service providers'!H78, 1)</f>
        <v>1</v>
      </c>
      <c r="AC68" s="86" t="str">
        <f>IFERROR(('Medical equipment-NSP'!AC76*AB68)/AG68, "0")</f>
        <v>0</v>
      </c>
      <c r="AD68" s="86">
        <f>IF('Medical equipment-NSP'!X76="Да", 1, 0)</f>
        <v>0</v>
      </c>
      <c r="AE68" s="86">
        <f>IF('Medical equipment-NSP'!Y76="Да", 1, 0)</f>
        <v>0</v>
      </c>
      <c r="AF68" s="86">
        <f>IF('Medical equipment-NSP'!Z76="Да", 1, 0)</f>
        <v>0</v>
      </c>
      <c r="AG68" s="86">
        <f t="shared" si="19"/>
        <v>0</v>
      </c>
      <c r="AH68" s="86">
        <f>IF('Medical equipment-NSP'!AH76="Да", 'Service providers'!G78, 1)</f>
        <v>1</v>
      </c>
      <c r="AI68" s="86" t="str">
        <f>IFERROR(('Medical equipment-NSP'!AI76*AH68)/AO68, "0")</f>
        <v>0</v>
      </c>
      <c r="AJ68" s="86">
        <f>IF('Medical equipment-NSP'!AH76="Да", 'Service providers'!H78, 1)</f>
        <v>1</v>
      </c>
      <c r="AK68" s="86" t="str">
        <f>IFERROR(('Medical equipment-NSP'!AJ76*AJ68)/AO68, "0")</f>
        <v>0</v>
      </c>
      <c r="AL68" s="86">
        <f>IF('Medical equipment-NSP'!AE76="Да", 1, 0)</f>
        <v>0</v>
      </c>
      <c r="AM68" s="86">
        <f>IF('Medical equipment-NSP'!AF76="Да", 1, 0)</f>
        <v>0</v>
      </c>
      <c r="AN68" s="86">
        <f>IF('Medical equipment-NSP'!AG76="Да", 1, 0)</f>
        <v>0</v>
      </c>
      <c r="AO68" s="86">
        <f t="shared" si="20"/>
        <v>0</v>
      </c>
      <c r="AP68" s="86">
        <f>IF('Medical equipment-NSP'!AO76="Да", 'Service providers'!G78, 1)</f>
        <v>1</v>
      </c>
      <c r="AQ68" s="86" t="str">
        <f>IFERROR(('Medical equipment-NSP'!AP76*AP68)/AW68, "0")</f>
        <v>0</v>
      </c>
      <c r="AR68" s="86">
        <f>IF('Medical equipment-NSP'!AO76="Да", 'Service providers'!H78, 1)</f>
        <v>1</v>
      </c>
      <c r="AS68" s="86" t="str">
        <f>IFERROR(('Medical equipment-NSP'!AQ76*AR68)/AW68, "0")</f>
        <v>0</v>
      </c>
      <c r="AT68" s="86">
        <f>IF('Medical equipment-NSP'!AL76="Да", 1, 0)</f>
        <v>0</v>
      </c>
      <c r="AU68" s="86">
        <f>IF('Medical equipment-NSP'!AM76="Да", 1, 0)</f>
        <v>0</v>
      </c>
      <c r="AV68" s="86">
        <f>IF('Medical equipment-NSP'!AN76="Да", 1, 0)</f>
        <v>0</v>
      </c>
      <c r="AW68" s="86">
        <f t="shared" si="21"/>
        <v>0</v>
      </c>
      <c r="AX68" s="86">
        <f>IF('Medical equipment-NSP'!AV76="Да", 'Service providers'!G78, 1)</f>
        <v>1</v>
      </c>
      <c r="AY68" s="86" t="str">
        <f>IFERROR(('Medical equipment-NSP'!AW76*AX68)/BE68, "0")</f>
        <v>0</v>
      </c>
      <c r="AZ68" s="86">
        <f>IF('Medical equipment-NSP'!AV76="Да", 'Service providers'!H78, 1)</f>
        <v>1</v>
      </c>
      <c r="BA68" s="86" t="str">
        <f>IFERROR(('Medical equipment-NSP'!AX76*AZ68)/BE68, "0")</f>
        <v>0</v>
      </c>
      <c r="BB68" s="86">
        <f>IF('Medical equipment-NSP'!AS76="Да", 1, 0)</f>
        <v>0</v>
      </c>
      <c r="BC68" s="86">
        <f>IF('Medical equipment-NSP'!AT76="Да", 1, 0)</f>
        <v>0</v>
      </c>
      <c r="BD68" s="86">
        <f>IF('Medical equipment-NSP'!AU76="Да", 1, 0)</f>
        <v>0</v>
      </c>
      <c r="BE68" s="86">
        <f t="shared" si="22"/>
        <v>0</v>
      </c>
      <c r="BF68" s="86">
        <f>IF('Medical equipment-NSP'!BC76="Да", 'Service providers'!G78, 1)</f>
        <v>1</v>
      </c>
      <c r="BG68" s="86" t="str">
        <f>IFERROR(('Medical equipment-NSP'!BD76*BF68)/BM68, "0")</f>
        <v>0</v>
      </c>
      <c r="BH68" s="86">
        <f>IF('Medical equipment-NSP'!BC76="Да", 'Service providers'!H78, 1)</f>
        <v>1</v>
      </c>
      <c r="BI68" s="86" t="str">
        <f>IFERROR(('Medical equipment-NSP'!BE76*BH68)/BM68, "0")</f>
        <v>0</v>
      </c>
      <c r="BJ68" s="86">
        <f>IF('Medical equipment-NSP'!AZ76="Да", 1, 0)</f>
        <v>0</v>
      </c>
      <c r="BK68" s="86">
        <f>IF('Medical equipment-NSP'!BA76="Да", 1, 0)</f>
        <v>0</v>
      </c>
      <c r="BL68" s="86">
        <f>IF('Medical equipment-NSP'!BB76="Да", 1, 0)</f>
        <v>0</v>
      </c>
      <c r="BM68" s="86">
        <f t="shared" si="23"/>
        <v>0</v>
      </c>
    </row>
    <row r="69" spans="1:65" x14ac:dyDescent="0.25">
      <c r="A69" s="93" t="str">
        <f>'Service providers'!A79</f>
        <v>Указать название точки 3</v>
      </c>
      <c r="B69" s="86">
        <f>IF('Medical equipment-NSP'!F77="Да", 'Service providers'!G79, 1)</f>
        <v>1</v>
      </c>
      <c r="C69" s="86" t="str">
        <f>IFERROR(('Medical equipment-NSP'!G77*B69)/I69, "0")</f>
        <v>0</v>
      </c>
      <c r="D69" s="86">
        <f>IF('Medical equipment-NSP'!F77="Да", 'Service providers'!H79, 1)</f>
        <v>1</v>
      </c>
      <c r="E69" s="86" t="str">
        <f>IFERROR(('Medical equipment-NSP'!H77*D69)/I69, "0")</f>
        <v>0</v>
      </c>
      <c r="F69" s="86">
        <f>IF('Medical equipment-NSP'!C77="Да", 1, 0)</f>
        <v>0</v>
      </c>
      <c r="G69" s="86">
        <f>IF('Medical equipment-NSP'!D77="Да", 1, 0)</f>
        <v>0</v>
      </c>
      <c r="H69" s="86">
        <f>IF('Medical equipment-NSP'!E77="Да", 1, 0)</f>
        <v>0</v>
      </c>
      <c r="I69" s="86">
        <f t="shared" si="16"/>
        <v>0</v>
      </c>
      <c r="J69" s="86">
        <f>IF('Medical equipment-NSP'!M77="Да", 'Service providers'!G79, 1)</f>
        <v>1</v>
      </c>
      <c r="K69" s="86" t="str">
        <f>IFERROR(('Medical equipment-NSP'!N77*J69)/Q69, "0")</f>
        <v>0</v>
      </c>
      <c r="L69" s="86">
        <f>IF('Medical equipment-NSP'!M77="Да", 'Service providers'!H79, 1)</f>
        <v>1</v>
      </c>
      <c r="M69" s="86" t="str">
        <f>IFERROR(('Medical equipment-NSP'!O77*L69)/Q69, "0")</f>
        <v>0</v>
      </c>
      <c r="N69" s="86">
        <f>IF('Medical equipment-NSP'!J77="Да", 1, 0)</f>
        <v>0</v>
      </c>
      <c r="O69" s="86">
        <f>IF('Medical equipment-NSP'!K77="Да", 1, 0)</f>
        <v>0</v>
      </c>
      <c r="P69" s="86">
        <f>IF('Medical equipment-NSP'!L77="Да", 1, 0)</f>
        <v>0</v>
      </c>
      <c r="Q69" s="86">
        <f t="shared" si="17"/>
        <v>0</v>
      </c>
      <c r="R69" s="86">
        <f>IF('Medical equipment-NSP'!T77="Да", 'Service providers'!G79, 1)</f>
        <v>1</v>
      </c>
      <c r="S69" s="86" t="str">
        <f>IFERROR(('Medical equipment-NSP'!U77*R69)/Y69, "0")</f>
        <v>0</v>
      </c>
      <c r="T69" s="86">
        <f>IF('Medical equipment-NSP'!T77="Да", 'Service providers'!H79, 1)</f>
        <v>1</v>
      </c>
      <c r="U69" s="86" t="str">
        <f>IFERROR(('Medical equipment-NSP'!V77*T69)/Y69, "0")</f>
        <v>0</v>
      </c>
      <c r="V69" s="86">
        <f>IF('Medical equipment-NSP'!Q77="Да", 1, 0)</f>
        <v>0</v>
      </c>
      <c r="W69" s="86">
        <f>IF('Medical equipment-NSP'!R77="Да", 1, 0)</f>
        <v>0</v>
      </c>
      <c r="X69" s="86">
        <f>IF('Medical equipment-NSP'!S77="Да", 1, 0)</f>
        <v>0</v>
      </c>
      <c r="Y69" s="86">
        <f t="shared" si="18"/>
        <v>0</v>
      </c>
      <c r="Z69" s="86">
        <f>IF('Medical equipment-NSP'!AA77="Да", 'Service providers'!G79, 1)</f>
        <v>1</v>
      </c>
      <c r="AA69" s="86" t="str">
        <f>IFERROR(('Medical equipment-NSP'!AB77*Z69)/AG69, "0")</f>
        <v>0</v>
      </c>
      <c r="AB69" s="86">
        <f>IF('Medical equipment-NSP'!AA77="Да", 'Service providers'!H79, 1)</f>
        <v>1</v>
      </c>
      <c r="AC69" s="86" t="str">
        <f>IFERROR(('Medical equipment-NSP'!AC77*AB69)/AG69, "0")</f>
        <v>0</v>
      </c>
      <c r="AD69" s="86">
        <f>IF('Medical equipment-NSP'!X77="Да", 1, 0)</f>
        <v>0</v>
      </c>
      <c r="AE69" s="86">
        <f>IF('Medical equipment-NSP'!Y77="Да", 1, 0)</f>
        <v>0</v>
      </c>
      <c r="AF69" s="86">
        <f>IF('Medical equipment-NSP'!Z77="Да", 1, 0)</f>
        <v>0</v>
      </c>
      <c r="AG69" s="86">
        <f t="shared" si="19"/>
        <v>0</v>
      </c>
      <c r="AH69" s="86">
        <f>IF('Medical equipment-NSP'!AH77="Да", 'Service providers'!G79, 1)</f>
        <v>1</v>
      </c>
      <c r="AI69" s="86" t="str">
        <f>IFERROR(('Medical equipment-NSP'!AI77*AH69)/AO69, "0")</f>
        <v>0</v>
      </c>
      <c r="AJ69" s="86">
        <f>IF('Medical equipment-NSP'!AH77="Да", 'Service providers'!H79, 1)</f>
        <v>1</v>
      </c>
      <c r="AK69" s="86" t="str">
        <f>IFERROR(('Medical equipment-NSP'!AJ77*AJ69)/AO69, "0")</f>
        <v>0</v>
      </c>
      <c r="AL69" s="86">
        <f>IF('Medical equipment-NSP'!AE77="Да", 1, 0)</f>
        <v>0</v>
      </c>
      <c r="AM69" s="86">
        <f>IF('Medical equipment-NSP'!AF77="Да", 1, 0)</f>
        <v>0</v>
      </c>
      <c r="AN69" s="86">
        <f>IF('Medical equipment-NSP'!AG77="Да", 1, 0)</f>
        <v>0</v>
      </c>
      <c r="AO69" s="86">
        <f t="shared" si="20"/>
        <v>0</v>
      </c>
      <c r="AP69" s="86">
        <f>IF('Medical equipment-NSP'!AO77="Да", 'Service providers'!G79, 1)</f>
        <v>1</v>
      </c>
      <c r="AQ69" s="86" t="str">
        <f>IFERROR(('Medical equipment-NSP'!AP77*AP69)/AW69, "0")</f>
        <v>0</v>
      </c>
      <c r="AR69" s="86">
        <f>IF('Medical equipment-NSP'!AO77="Да", 'Service providers'!H79, 1)</f>
        <v>1</v>
      </c>
      <c r="AS69" s="86" t="str">
        <f>IFERROR(('Medical equipment-NSP'!AQ77*AR69)/AW69, "0")</f>
        <v>0</v>
      </c>
      <c r="AT69" s="86">
        <f>IF('Medical equipment-NSP'!AL77="Да", 1, 0)</f>
        <v>0</v>
      </c>
      <c r="AU69" s="86">
        <f>IF('Medical equipment-NSP'!AM77="Да", 1, 0)</f>
        <v>0</v>
      </c>
      <c r="AV69" s="86">
        <f>IF('Medical equipment-NSP'!AN77="Да", 1, 0)</f>
        <v>0</v>
      </c>
      <c r="AW69" s="86">
        <f t="shared" si="21"/>
        <v>0</v>
      </c>
      <c r="AX69" s="86">
        <f>IF('Medical equipment-NSP'!AV77="Да", 'Service providers'!G79, 1)</f>
        <v>1</v>
      </c>
      <c r="AY69" s="86" t="str">
        <f>IFERROR(('Medical equipment-NSP'!AW77*AX69)/BE69, "0")</f>
        <v>0</v>
      </c>
      <c r="AZ69" s="86">
        <f>IF('Medical equipment-NSP'!AV77="Да", 'Service providers'!H79, 1)</f>
        <v>1</v>
      </c>
      <c r="BA69" s="86" t="str">
        <f>IFERROR(('Medical equipment-NSP'!AX77*AZ69)/BE69, "0")</f>
        <v>0</v>
      </c>
      <c r="BB69" s="86">
        <f>IF('Medical equipment-NSP'!AS77="Да", 1, 0)</f>
        <v>0</v>
      </c>
      <c r="BC69" s="86">
        <f>IF('Medical equipment-NSP'!AT77="Да", 1, 0)</f>
        <v>0</v>
      </c>
      <c r="BD69" s="86">
        <f>IF('Medical equipment-NSP'!AU77="Да", 1, 0)</f>
        <v>0</v>
      </c>
      <c r="BE69" s="86">
        <f t="shared" si="22"/>
        <v>0</v>
      </c>
      <c r="BF69" s="86">
        <f>IF('Medical equipment-NSP'!BC77="Да", 'Service providers'!G79, 1)</f>
        <v>1</v>
      </c>
      <c r="BG69" s="86" t="str">
        <f>IFERROR(('Medical equipment-NSP'!BD77*BF69)/BM69, "0")</f>
        <v>0</v>
      </c>
      <c r="BH69" s="86">
        <f>IF('Medical equipment-NSP'!BC77="Да", 'Service providers'!H79, 1)</f>
        <v>1</v>
      </c>
      <c r="BI69" s="86" t="str">
        <f>IFERROR(('Medical equipment-NSP'!BE77*BH69)/BM69, "0")</f>
        <v>0</v>
      </c>
      <c r="BJ69" s="86">
        <f>IF('Medical equipment-NSP'!AZ77="Да", 1, 0)</f>
        <v>0</v>
      </c>
      <c r="BK69" s="86">
        <f>IF('Medical equipment-NSP'!BA77="Да", 1, 0)</f>
        <v>0</v>
      </c>
      <c r="BL69" s="86">
        <f>IF('Medical equipment-NSP'!BB77="Да", 1, 0)</f>
        <v>0</v>
      </c>
      <c r="BM69" s="86">
        <f t="shared" si="23"/>
        <v>0</v>
      </c>
    </row>
    <row r="70" spans="1:65" x14ac:dyDescent="0.25">
      <c r="A70" s="93" t="str">
        <f>'Service providers'!A80</f>
        <v>Указать название точки 4</v>
      </c>
      <c r="B70" s="86">
        <f>IF('Medical equipment-NSP'!F78="Да", 'Service providers'!G80, 1)</f>
        <v>1</v>
      </c>
      <c r="C70" s="86" t="str">
        <f>IFERROR(('Medical equipment-NSP'!G78*B70)/I70, "0")</f>
        <v>0</v>
      </c>
      <c r="D70" s="86">
        <f>IF('Medical equipment-NSP'!F78="Да", 'Service providers'!H80, 1)</f>
        <v>1</v>
      </c>
      <c r="E70" s="86" t="str">
        <f>IFERROR(('Medical equipment-NSP'!H78*D70)/I70, "0")</f>
        <v>0</v>
      </c>
      <c r="F70" s="86">
        <f>IF('Medical equipment-NSP'!C78="Да", 1, 0)</f>
        <v>0</v>
      </c>
      <c r="G70" s="86">
        <f>IF('Medical equipment-NSP'!D78="Да", 1, 0)</f>
        <v>0</v>
      </c>
      <c r="H70" s="86">
        <f>IF('Medical equipment-NSP'!E78="Да", 1, 0)</f>
        <v>0</v>
      </c>
      <c r="I70" s="86">
        <f t="shared" si="16"/>
        <v>0</v>
      </c>
      <c r="J70" s="86">
        <f>IF('Medical equipment-NSP'!M78="Да", 'Service providers'!G80, 1)</f>
        <v>1</v>
      </c>
      <c r="K70" s="86" t="str">
        <f>IFERROR(('Medical equipment-NSP'!N78*J70)/Q70, "0")</f>
        <v>0</v>
      </c>
      <c r="L70" s="86">
        <f>IF('Medical equipment-NSP'!M78="Да", 'Service providers'!H80, 1)</f>
        <v>1</v>
      </c>
      <c r="M70" s="86" t="str">
        <f>IFERROR(('Medical equipment-NSP'!O78*L70)/Q70, "0")</f>
        <v>0</v>
      </c>
      <c r="N70" s="86">
        <f>IF('Medical equipment-NSP'!J78="Да", 1, 0)</f>
        <v>0</v>
      </c>
      <c r="O70" s="86">
        <f>IF('Medical equipment-NSP'!K78="Да", 1, 0)</f>
        <v>0</v>
      </c>
      <c r="P70" s="86">
        <f>IF('Medical equipment-NSP'!L78="Да", 1, 0)</f>
        <v>0</v>
      </c>
      <c r="Q70" s="86">
        <f t="shared" si="17"/>
        <v>0</v>
      </c>
      <c r="R70" s="86">
        <f>IF('Medical equipment-NSP'!T78="Да", 'Service providers'!G80, 1)</f>
        <v>1</v>
      </c>
      <c r="S70" s="86" t="str">
        <f>IFERROR(('Medical equipment-NSP'!U78*R70)/Y70, "0")</f>
        <v>0</v>
      </c>
      <c r="T70" s="86">
        <f>IF('Medical equipment-NSP'!T78="Да", 'Service providers'!H80, 1)</f>
        <v>1</v>
      </c>
      <c r="U70" s="86" t="str">
        <f>IFERROR(('Medical equipment-NSP'!V78*T70)/Y70, "0")</f>
        <v>0</v>
      </c>
      <c r="V70" s="86">
        <f>IF('Medical equipment-NSP'!Q78="Да", 1, 0)</f>
        <v>0</v>
      </c>
      <c r="W70" s="86">
        <f>IF('Medical equipment-NSP'!R78="Да", 1, 0)</f>
        <v>0</v>
      </c>
      <c r="X70" s="86">
        <f>IF('Medical equipment-NSP'!S78="Да", 1, 0)</f>
        <v>0</v>
      </c>
      <c r="Y70" s="86">
        <f t="shared" si="18"/>
        <v>0</v>
      </c>
      <c r="Z70" s="86">
        <f>IF('Medical equipment-NSP'!AA78="Да", 'Service providers'!G80, 1)</f>
        <v>1</v>
      </c>
      <c r="AA70" s="86" t="str">
        <f>IFERROR(('Medical equipment-NSP'!AB78*Z70)/AG70, "0")</f>
        <v>0</v>
      </c>
      <c r="AB70" s="86">
        <f>IF('Medical equipment-NSP'!AA78="Да", 'Service providers'!H80, 1)</f>
        <v>1</v>
      </c>
      <c r="AC70" s="86" t="str">
        <f>IFERROR(('Medical equipment-NSP'!AC78*AB70)/AG70, "0")</f>
        <v>0</v>
      </c>
      <c r="AD70" s="86">
        <f>IF('Medical equipment-NSP'!X78="Да", 1, 0)</f>
        <v>0</v>
      </c>
      <c r="AE70" s="86">
        <f>IF('Medical equipment-NSP'!Y78="Да", 1, 0)</f>
        <v>0</v>
      </c>
      <c r="AF70" s="86">
        <f>IF('Medical equipment-NSP'!Z78="Да", 1, 0)</f>
        <v>0</v>
      </c>
      <c r="AG70" s="86">
        <f t="shared" si="19"/>
        <v>0</v>
      </c>
      <c r="AH70" s="86">
        <f>IF('Medical equipment-NSP'!AH78="Да", 'Service providers'!G80, 1)</f>
        <v>1</v>
      </c>
      <c r="AI70" s="86" t="str">
        <f>IFERROR(('Medical equipment-NSP'!AI78*AH70)/AO70, "0")</f>
        <v>0</v>
      </c>
      <c r="AJ70" s="86">
        <f>IF('Medical equipment-NSP'!AH78="Да", 'Service providers'!H80, 1)</f>
        <v>1</v>
      </c>
      <c r="AK70" s="86" t="str">
        <f>IFERROR(('Medical equipment-NSP'!AJ78*AJ70)/AO70, "0")</f>
        <v>0</v>
      </c>
      <c r="AL70" s="86">
        <f>IF('Medical equipment-NSP'!AE78="Да", 1, 0)</f>
        <v>0</v>
      </c>
      <c r="AM70" s="86">
        <f>IF('Medical equipment-NSP'!AF78="Да", 1, 0)</f>
        <v>0</v>
      </c>
      <c r="AN70" s="86">
        <f>IF('Medical equipment-NSP'!AG78="Да", 1, 0)</f>
        <v>0</v>
      </c>
      <c r="AO70" s="86">
        <f t="shared" si="20"/>
        <v>0</v>
      </c>
      <c r="AP70" s="86">
        <f>IF('Medical equipment-NSP'!AO78="Да", 'Service providers'!G80, 1)</f>
        <v>1</v>
      </c>
      <c r="AQ70" s="86" t="str">
        <f>IFERROR(('Medical equipment-NSP'!AP78*AP70)/AW70, "0")</f>
        <v>0</v>
      </c>
      <c r="AR70" s="86">
        <f>IF('Medical equipment-NSP'!AO78="Да", 'Service providers'!H80, 1)</f>
        <v>1</v>
      </c>
      <c r="AS70" s="86" t="str">
        <f>IFERROR(('Medical equipment-NSP'!AQ78*AR70)/AW70, "0")</f>
        <v>0</v>
      </c>
      <c r="AT70" s="86">
        <f>IF('Medical equipment-NSP'!AL78="Да", 1, 0)</f>
        <v>0</v>
      </c>
      <c r="AU70" s="86">
        <f>IF('Medical equipment-NSP'!AM78="Да", 1, 0)</f>
        <v>0</v>
      </c>
      <c r="AV70" s="86">
        <f>IF('Medical equipment-NSP'!AN78="Да", 1, 0)</f>
        <v>0</v>
      </c>
      <c r="AW70" s="86">
        <f t="shared" si="21"/>
        <v>0</v>
      </c>
      <c r="AX70" s="86">
        <f>IF('Medical equipment-NSP'!AV78="Да", 'Service providers'!G80, 1)</f>
        <v>1</v>
      </c>
      <c r="AY70" s="86" t="str">
        <f>IFERROR(('Medical equipment-NSP'!AW78*AX70)/BE70, "0")</f>
        <v>0</v>
      </c>
      <c r="AZ70" s="86">
        <f>IF('Medical equipment-NSP'!AV78="Да", 'Service providers'!H80, 1)</f>
        <v>1</v>
      </c>
      <c r="BA70" s="86" t="str">
        <f>IFERROR(('Medical equipment-NSP'!AX78*AZ70)/BE70, "0")</f>
        <v>0</v>
      </c>
      <c r="BB70" s="86">
        <f>IF('Medical equipment-NSP'!AS78="Да", 1, 0)</f>
        <v>0</v>
      </c>
      <c r="BC70" s="86">
        <f>IF('Medical equipment-NSP'!AT78="Да", 1, 0)</f>
        <v>0</v>
      </c>
      <c r="BD70" s="86">
        <f>IF('Medical equipment-NSP'!AU78="Да", 1, 0)</f>
        <v>0</v>
      </c>
      <c r="BE70" s="86">
        <f t="shared" si="22"/>
        <v>0</v>
      </c>
      <c r="BF70" s="86">
        <f>IF('Medical equipment-NSP'!BC78="Да", 'Service providers'!G80, 1)</f>
        <v>1</v>
      </c>
      <c r="BG70" s="86" t="str">
        <f>IFERROR(('Medical equipment-NSP'!BD78*BF70)/BM70, "0")</f>
        <v>0</v>
      </c>
      <c r="BH70" s="86">
        <f>IF('Medical equipment-NSP'!BC78="Да", 'Service providers'!H80, 1)</f>
        <v>1</v>
      </c>
      <c r="BI70" s="86" t="str">
        <f>IFERROR(('Medical equipment-NSP'!BE78*BH70)/BM70, "0")</f>
        <v>0</v>
      </c>
      <c r="BJ70" s="86">
        <f>IF('Medical equipment-NSP'!AZ78="Да", 1, 0)</f>
        <v>0</v>
      </c>
      <c r="BK70" s="86">
        <f>IF('Medical equipment-NSP'!BA78="Да", 1, 0)</f>
        <v>0</v>
      </c>
      <c r="BL70" s="86">
        <f>IF('Medical equipment-NSP'!BB78="Да", 1, 0)</f>
        <v>0</v>
      </c>
      <c r="BM70" s="86">
        <f t="shared" si="23"/>
        <v>0</v>
      </c>
    </row>
    <row r="71" spans="1:65" x14ac:dyDescent="0.25">
      <c r="A71" s="93" t="str">
        <f>'Service providers'!A81</f>
        <v>Указать название точки 5</v>
      </c>
      <c r="B71" s="86">
        <f>IF('Medical equipment-NSP'!F79="Да", 'Service providers'!G81, 1)</f>
        <v>1</v>
      </c>
      <c r="C71" s="86" t="str">
        <f>IFERROR(('Medical equipment-NSP'!G79*B71)/I71, "0")</f>
        <v>0</v>
      </c>
      <c r="D71" s="86">
        <f>IF('Medical equipment-NSP'!F79="Да", 'Service providers'!H81, 1)</f>
        <v>1</v>
      </c>
      <c r="E71" s="86" t="str">
        <f>IFERROR(('Medical equipment-NSP'!H79*D71)/I71, "0")</f>
        <v>0</v>
      </c>
      <c r="F71" s="86">
        <f>IF('Medical equipment-NSP'!C79="Да", 1, 0)</f>
        <v>0</v>
      </c>
      <c r="G71" s="86">
        <f>IF('Medical equipment-NSP'!D79="Да", 1, 0)</f>
        <v>0</v>
      </c>
      <c r="H71" s="86">
        <f>IF('Medical equipment-NSP'!E79="Да", 1, 0)</f>
        <v>0</v>
      </c>
      <c r="I71" s="86">
        <f t="shared" si="16"/>
        <v>0</v>
      </c>
      <c r="J71" s="86">
        <f>IF('Medical equipment-NSP'!M79="Да", 'Service providers'!G81, 1)</f>
        <v>1</v>
      </c>
      <c r="K71" s="86" t="str">
        <f>IFERROR(('Medical equipment-NSP'!N79*J71)/Q71, "0")</f>
        <v>0</v>
      </c>
      <c r="L71" s="86">
        <f>IF('Medical equipment-NSP'!M79="Да", 'Service providers'!H81, 1)</f>
        <v>1</v>
      </c>
      <c r="M71" s="86" t="str">
        <f>IFERROR(('Medical equipment-NSP'!O79*L71)/Q71, "0")</f>
        <v>0</v>
      </c>
      <c r="N71" s="86">
        <f>IF('Medical equipment-NSP'!J79="Да", 1, 0)</f>
        <v>0</v>
      </c>
      <c r="O71" s="86">
        <f>IF('Medical equipment-NSP'!K79="Да", 1, 0)</f>
        <v>0</v>
      </c>
      <c r="P71" s="86">
        <f>IF('Medical equipment-NSP'!L79="Да", 1, 0)</f>
        <v>0</v>
      </c>
      <c r="Q71" s="86">
        <f t="shared" si="17"/>
        <v>0</v>
      </c>
      <c r="R71" s="86">
        <f>IF('Medical equipment-NSP'!T79="Да", 'Service providers'!G81, 1)</f>
        <v>1</v>
      </c>
      <c r="S71" s="86" t="str">
        <f>IFERROR(('Medical equipment-NSP'!U79*R71)/Y71, "0")</f>
        <v>0</v>
      </c>
      <c r="T71" s="86">
        <f>IF('Medical equipment-NSP'!T79="Да", 'Service providers'!H81, 1)</f>
        <v>1</v>
      </c>
      <c r="U71" s="86" t="str">
        <f>IFERROR(('Medical equipment-NSP'!V79*T71)/Y71, "0")</f>
        <v>0</v>
      </c>
      <c r="V71" s="86">
        <f>IF('Medical equipment-NSP'!Q79="Да", 1, 0)</f>
        <v>0</v>
      </c>
      <c r="W71" s="86">
        <f>IF('Medical equipment-NSP'!R79="Да", 1, 0)</f>
        <v>0</v>
      </c>
      <c r="X71" s="86">
        <f>IF('Medical equipment-NSP'!S79="Да", 1, 0)</f>
        <v>0</v>
      </c>
      <c r="Y71" s="86">
        <f t="shared" si="18"/>
        <v>0</v>
      </c>
      <c r="Z71" s="86">
        <f>IF('Medical equipment-NSP'!AA79="Да", 'Service providers'!G81, 1)</f>
        <v>1</v>
      </c>
      <c r="AA71" s="86" t="str">
        <f>IFERROR(('Medical equipment-NSP'!AB79*Z71)/AG71, "0")</f>
        <v>0</v>
      </c>
      <c r="AB71" s="86">
        <f>IF('Medical equipment-NSP'!AA79="Да", 'Service providers'!H81, 1)</f>
        <v>1</v>
      </c>
      <c r="AC71" s="86" t="str">
        <f>IFERROR(('Medical equipment-NSP'!AC79*AB71)/AG71, "0")</f>
        <v>0</v>
      </c>
      <c r="AD71" s="86">
        <f>IF('Medical equipment-NSP'!X79="Да", 1, 0)</f>
        <v>0</v>
      </c>
      <c r="AE71" s="86">
        <f>IF('Medical equipment-NSP'!Y79="Да", 1, 0)</f>
        <v>0</v>
      </c>
      <c r="AF71" s="86">
        <f>IF('Medical equipment-NSP'!Z79="Да", 1, 0)</f>
        <v>0</v>
      </c>
      <c r="AG71" s="86">
        <f t="shared" si="19"/>
        <v>0</v>
      </c>
      <c r="AH71" s="86">
        <f>IF('Medical equipment-NSP'!AH79="Да", 'Service providers'!G81, 1)</f>
        <v>1</v>
      </c>
      <c r="AI71" s="86" t="str">
        <f>IFERROR(('Medical equipment-NSP'!AI79*AH71)/AO71, "0")</f>
        <v>0</v>
      </c>
      <c r="AJ71" s="86">
        <f>IF('Medical equipment-NSP'!AH79="Да", 'Service providers'!H81, 1)</f>
        <v>1</v>
      </c>
      <c r="AK71" s="86" t="str">
        <f>IFERROR(('Medical equipment-NSP'!AJ79*AJ71)/AO71, "0")</f>
        <v>0</v>
      </c>
      <c r="AL71" s="86">
        <f>IF('Medical equipment-NSP'!AE79="Да", 1, 0)</f>
        <v>0</v>
      </c>
      <c r="AM71" s="86">
        <f>IF('Medical equipment-NSP'!AF79="Да", 1, 0)</f>
        <v>0</v>
      </c>
      <c r="AN71" s="86">
        <f>IF('Medical equipment-NSP'!AG79="Да", 1, 0)</f>
        <v>0</v>
      </c>
      <c r="AO71" s="86">
        <f t="shared" si="20"/>
        <v>0</v>
      </c>
      <c r="AP71" s="86">
        <f>IF('Medical equipment-NSP'!AO79="Да", 'Service providers'!G81, 1)</f>
        <v>1</v>
      </c>
      <c r="AQ71" s="86" t="str">
        <f>IFERROR(('Medical equipment-NSP'!AP79*AP71)/AW71, "0")</f>
        <v>0</v>
      </c>
      <c r="AR71" s="86">
        <f>IF('Medical equipment-NSP'!AO79="Да", 'Service providers'!H81, 1)</f>
        <v>1</v>
      </c>
      <c r="AS71" s="86" t="str">
        <f>IFERROR(('Medical equipment-NSP'!AQ79*AR71)/AW71, "0")</f>
        <v>0</v>
      </c>
      <c r="AT71" s="86">
        <f>IF('Medical equipment-NSP'!AL79="Да", 1, 0)</f>
        <v>0</v>
      </c>
      <c r="AU71" s="86">
        <f>IF('Medical equipment-NSP'!AM79="Да", 1, 0)</f>
        <v>0</v>
      </c>
      <c r="AV71" s="86">
        <f>IF('Medical equipment-NSP'!AN79="Да", 1, 0)</f>
        <v>0</v>
      </c>
      <c r="AW71" s="86">
        <f t="shared" si="21"/>
        <v>0</v>
      </c>
      <c r="AX71" s="86">
        <f>IF('Medical equipment-NSP'!AV79="Да", 'Service providers'!G81, 1)</f>
        <v>1</v>
      </c>
      <c r="AY71" s="86" t="str">
        <f>IFERROR(('Medical equipment-NSP'!AW79*AX71)/BE71, "0")</f>
        <v>0</v>
      </c>
      <c r="AZ71" s="86">
        <f>IF('Medical equipment-NSP'!AV79="Да", 'Service providers'!H81, 1)</f>
        <v>1</v>
      </c>
      <c r="BA71" s="86" t="str">
        <f>IFERROR(('Medical equipment-NSP'!AX79*AZ71)/BE71, "0")</f>
        <v>0</v>
      </c>
      <c r="BB71" s="86">
        <f>IF('Medical equipment-NSP'!AS79="Да", 1, 0)</f>
        <v>0</v>
      </c>
      <c r="BC71" s="86">
        <f>IF('Medical equipment-NSP'!AT79="Да", 1, 0)</f>
        <v>0</v>
      </c>
      <c r="BD71" s="86">
        <f>IF('Medical equipment-NSP'!AU79="Да", 1, 0)</f>
        <v>0</v>
      </c>
      <c r="BE71" s="86">
        <f t="shared" si="22"/>
        <v>0</v>
      </c>
      <c r="BF71" s="86">
        <f>IF('Medical equipment-NSP'!BC79="Да", 'Service providers'!G81, 1)</f>
        <v>1</v>
      </c>
      <c r="BG71" s="86" t="str">
        <f>IFERROR(('Medical equipment-NSP'!BD79*BF71)/BM71, "0")</f>
        <v>0</v>
      </c>
      <c r="BH71" s="86">
        <f>IF('Medical equipment-NSP'!BC79="Да", 'Service providers'!H81, 1)</f>
        <v>1</v>
      </c>
      <c r="BI71" s="86" t="str">
        <f>IFERROR(('Medical equipment-NSP'!BE79*BH71)/BM71, "0")</f>
        <v>0</v>
      </c>
      <c r="BJ71" s="86">
        <f>IF('Medical equipment-NSP'!AZ79="Да", 1, 0)</f>
        <v>0</v>
      </c>
      <c r="BK71" s="86">
        <f>IF('Medical equipment-NSP'!BA79="Да", 1, 0)</f>
        <v>0</v>
      </c>
      <c r="BL71" s="86">
        <f>IF('Medical equipment-NSP'!BB79="Да", 1, 0)</f>
        <v>0</v>
      </c>
      <c r="BM71" s="86">
        <f t="shared" si="23"/>
        <v>0</v>
      </c>
    </row>
    <row r="72" spans="1:65" x14ac:dyDescent="0.25">
      <c r="A72" s="93" t="str">
        <f>'Service providers'!A82</f>
        <v>Указать название точки 6</v>
      </c>
      <c r="B72" s="86">
        <f>IF('Medical equipment-NSP'!F80="Да", 'Service providers'!G82, 1)</f>
        <v>1</v>
      </c>
      <c r="C72" s="86" t="str">
        <f>IFERROR(('Medical equipment-NSP'!G80*B72)/I72, "0")</f>
        <v>0</v>
      </c>
      <c r="D72" s="86">
        <f>IF('Medical equipment-NSP'!F80="Да", 'Service providers'!H82, 1)</f>
        <v>1</v>
      </c>
      <c r="E72" s="86" t="str">
        <f>IFERROR(('Medical equipment-NSP'!H80*D72)/I72, "0")</f>
        <v>0</v>
      </c>
      <c r="F72" s="86">
        <f>IF('Medical equipment-NSP'!C80="Да", 1, 0)</f>
        <v>0</v>
      </c>
      <c r="G72" s="86">
        <f>IF('Medical equipment-NSP'!D80="Да", 1, 0)</f>
        <v>0</v>
      </c>
      <c r="H72" s="86">
        <f>IF('Medical equipment-NSP'!E80="Да", 1, 0)</f>
        <v>0</v>
      </c>
      <c r="I72" s="86">
        <f t="shared" si="16"/>
        <v>0</v>
      </c>
      <c r="J72" s="86">
        <f>IF('Medical equipment-NSP'!M80="Да", 'Service providers'!G82, 1)</f>
        <v>1</v>
      </c>
      <c r="K72" s="86" t="str">
        <f>IFERROR(('Medical equipment-NSP'!N80*J72)/Q72, "0")</f>
        <v>0</v>
      </c>
      <c r="L72" s="86">
        <f>IF('Medical equipment-NSP'!M80="Да", 'Service providers'!H82, 1)</f>
        <v>1</v>
      </c>
      <c r="M72" s="86" t="str">
        <f>IFERROR(('Medical equipment-NSP'!O80*L72)/Q72, "0")</f>
        <v>0</v>
      </c>
      <c r="N72" s="86">
        <f>IF('Medical equipment-NSP'!J80="Да", 1, 0)</f>
        <v>0</v>
      </c>
      <c r="O72" s="86">
        <f>IF('Medical equipment-NSP'!K80="Да", 1, 0)</f>
        <v>0</v>
      </c>
      <c r="P72" s="86">
        <f>IF('Medical equipment-NSP'!L80="Да", 1, 0)</f>
        <v>0</v>
      </c>
      <c r="Q72" s="86">
        <f t="shared" si="17"/>
        <v>0</v>
      </c>
      <c r="R72" s="86">
        <f>IF('Medical equipment-NSP'!T80="Да", 'Service providers'!G82, 1)</f>
        <v>1</v>
      </c>
      <c r="S72" s="86" t="str">
        <f>IFERROR(('Medical equipment-NSP'!U80*R72)/Y72, "0")</f>
        <v>0</v>
      </c>
      <c r="T72" s="86">
        <f>IF('Medical equipment-NSP'!T80="Да", 'Service providers'!H82, 1)</f>
        <v>1</v>
      </c>
      <c r="U72" s="86" t="str">
        <f>IFERROR(('Medical equipment-NSP'!V80*T72)/Y72, "0")</f>
        <v>0</v>
      </c>
      <c r="V72" s="86">
        <f>IF('Medical equipment-NSP'!Q80="Да", 1, 0)</f>
        <v>0</v>
      </c>
      <c r="W72" s="86">
        <f>IF('Medical equipment-NSP'!R80="Да", 1, 0)</f>
        <v>0</v>
      </c>
      <c r="X72" s="86">
        <f>IF('Medical equipment-NSP'!S80="Да", 1, 0)</f>
        <v>0</v>
      </c>
      <c r="Y72" s="86">
        <f t="shared" si="18"/>
        <v>0</v>
      </c>
      <c r="Z72" s="86">
        <f>IF('Medical equipment-NSP'!AA80="Да", 'Service providers'!G82, 1)</f>
        <v>1</v>
      </c>
      <c r="AA72" s="86" t="str">
        <f>IFERROR(('Medical equipment-NSP'!AB80*Z72)/AG72, "0")</f>
        <v>0</v>
      </c>
      <c r="AB72" s="86">
        <f>IF('Medical equipment-NSP'!AA80="Да", 'Service providers'!H82, 1)</f>
        <v>1</v>
      </c>
      <c r="AC72" s="86" t="str">
        <f>IFERROR(('Medical equipment-NSP'!AC80*AB72)/AG72, "0")</f>
        <v>0</v>
      </c>
      <c r="AD72" s="86">
        <f>IF('Medical equipment-NSP'!X80="Да", 1, 0)</f>
        <v>0</v>
      </c>
      <c r="AE72" s="86">
        <f>IF('Medical equipment-NSP'!Y80="Да", 1, 0)</f>
        <v>0</v>
      </c>
      <c r="AF72" s="86">
        <f>IF('Medical equipment-NSP'!Z80="Да", 1, 0)</f>
        <v>0</v>
      </c>
      <c r="AG72" s="86">
        <f t="shared" si="19"/>
        <v>0</v>
      </c>
      <c r="AH72" s="86">
        <f>IF('Medical equipment-NSP'!AH80="Да", 'Service providers'!G82, 1)</f>
        <v>1</v>
      </c>
      <c r="AI72" s="86" t="str">
        <f>IFERROR(('Medical equipment-NSP'!AI80*AH72)/AO72, "0")</f>
        <v>0</v>
      </c>
      <c r="AJ72" s="86">
        <f>IF('Medical equipment-NSP'!AH80="Да", 'Service providers'!H82, 1)</f>
        <v>1</v>
      </c>
      <c r="AK72" s="86" t="str">
        <f>IFERROR(('Medical equipment-NSP'!AJ80*AJ72)/AO72, "0")</f>
        <v>0</v>
      </c>
      <c r="AL72" s="86">
        <f>IF('Medical equipment-NSP'!AE80="Да", 1, 0)</f>
        <v>0</v>
      </c>
      <c r="AM72" s="86">
        <f>IF('Medical equipment-NSP'!AF80="Да", 1, 0)</f>
        <v>0</v>
      </c>
      <c r="AN72" s="86">
        <f>IF('Medical equipment-NSP'!AG80="Да", 1, 0)</f>
        <v>0</v>
      </c>
      <c r="AO72" s="86">
        <f t="shared" si="20"/>
        <v>0</v>
      </c>
      <c r="AP72" s="86">
        <f>IF('Medical equipment-NSP'!AO80="Да", 'Service providers'!G82, 1)</f>
        <v>1</v>
      </c>
      <c r="AQ72" s="86" t="str">
        <f>IFERROR(('Medical equipment-NSP'!AP80*AP72)/AW72, "0")</f>
        <v>0</v>
      </c>
      <c r="AR72" s="86">
        <f>IF('Medical equipment-NSP'!AO80="Да", 'Service providers'!H82, 1)</f>
        <v>1</v>
      </c>
      <c r="AS72" s="86" t="str">
        <f>IFERROR(('Medical equipment-NSP'!AQ80*AR72)/AW72, "0")</f>
        <v>0</v>
      </c>
      <c r="AT72" s="86">
        <f>IF('Medical equipment-NSP'!AL80="Да", 1, 0)</f>
        <v>0</v>
      </c>
      <c r="AU72" s="86">
        <f>IF('Medical equipment-NSP'!AM80="Да", 1, 0)</f>
        <v>0</v>
      </c>
      <c r="AV72" s="86">
        <f>IF('Medical equipment-NSP'!AN80="Да", 1, 0)</f>
        <v>0</v>
      </c>
      <c r="AW72" s="86">
        <f t="shared" si="21"/>
        <v>0</v>
      </c>
      <c r="AX72" s="86">
        <f>IF('Medical equipment-NSP'!AV80="Да", 'Service providers'!G82, 1)</f>
        <v>1</v>
      </c>
      <c r="AY72" s="86" t="str">
        <f>IFERROR(('Medical equipment-NSP'!AW80*AX72)/BE72, "0")</f>
        <v>0</v>
      </c>
      <c r="AZ72" s="86">
        <f>IF('Medical equipment-NSP'!AV80="Да", 'Service providers'!H82, 1)</f>
        <v>1</v>
      </c>
      <c r="BA72" s="86" t="str">
        <f>IFERROR(('Medical equipment-NSP'!AX80*AZ72)/BE72, "0")</f>
        <v>0</v>
      </c>
      <c r="BB72" s="86">
        <f>IF('Medical equipment-NSP'!AS80="Да", 1, 0)</f>
        <v>0</v>
      </c>
      <c r="BC72" s="86">
        <f>IF('Medical equipment-NSP'!AT80="Да", 1, 0)</f>
        <v>0</v>
      </c>
      <c r="BD72" s="86">
        <f>IF('Medical equipment-NSP'!AU80="Да", 1, 0)</f>
        <v>0</v>
      </c>
      <c r="BE72" s="86">
        <f t="shared" si="22"/>
        <v>0</v>
      </c>
      <c r="BF72" s="86">
        <f>IF('Medical equipment-NSP'!BC80="Да", 'Service providers'!G82, 1)</f>
        <v>1</v>
      </c>
      <c r="BG72" s="86" t="str">
        <f>IFERROR(('Medical equipment-NSP'!BD80*BF72)/BM72, "0")</f>
        <v>0</v>
      </c>
      <c r="BH72" s="86">
        <f>IF('Medical equipment-NSP'!BC80="Да", 'Service providers'!H82, 1)</f>
        <v>1</v>
      </c>
      <c r="BI72" s="86" t="str">
        <f>IFERROR(('Medical equipment-NSP'!BE80*BH72)/BM72, "0")</f>
        <v>0</v>
      </c>
      <c r="BJ72" s="86">
        <f>IF('Medical equipment-NSP'!AZ80="Да", 1, 0)</f>
        <v>0</v>
      </c>
      <c r="BK72" s="86">
        <f>IF('Medical equipment-NSP'!BA80="Да", 1, 0)</f>
        <v>0</v>
      </c>
      <c r="BL72" s="86">
        <f>IF('Medical equipment-NSP'!BB80="Да", 1, 0)</f>
        <v>0</v>
      </c>
      <c r="BM72" s="86">
        <f t="shared" si="23"/>
        <v>0</v>
      </c>
    </row>
    <row r="73" spans="1:65" x14ac:dyDescent="0.25">
      <c r="A73" s="93" t="str">
        <f>'Service providers'!A83</f>
        <v>Указать название точки 7</v>
      </c>
      <c r="B73" s="86">
        <f>IF('Medical equipment-NSP'!F81="Да", 'Service providers'!G83, 1)</f>
        <v>1</v>
      </c>
      <c r="C73" s="86" t="str">
        <f>IFERROR(('Medical equipment-NSP'!G81*B73)/I73, "0")</f>
        <v>0</v>
      </c>
      <c r="D73" s="86">
        <f>IF('Medical equipment-NSP'!F81="Да", 'Service providers'!H83, 1)</f>
        <v>1</v>
      </c>
      <c r="E73" s="86" t="str">
        <f>IFERROR(('Medical equipment-NSP'!H81*D73)/I73, "0")</f>
        <v>0</v>
      </c>
      <c r="F73" s="86">
        <f>IF('Medical equipment-NSP'!C81="Да", 1, 0)</f>
        <v>0</v>
      </c>
      <c r="G73" s="86">
        <f>IF('Medical equipment-NSP'!D81="Да", 1, 0)</f>
        <v>0</v>
      </c>
      <c r="H73" s="86">
        <f>IF('Medical equipment-NSP'!E81="Да", 1, 0)</f>
        <v>0</v>
      </c>
      <c r="I73" s="86">
        <f t="shared" si="16"/>
        <v>0</v>
      </c>
      <c r="J73" s="86">
        <f>IF('Medical equipment-NSP'!M81="Да", 'Service providers'!G83, 1)</f>
        <v>1</v>
      </c>
      <c r="K73" s="86" t="str">
        <f>IFERROR(('Medical equipment-NSP'!N81*J73)/Q73, "0")</f>
        <v>0</v>
      </c>
      <c r="L73" s="86">
        <f>IF('Medical equipment-NSP'!M81="Да", 'Service providers'!H83, 1)</f>
        <v>1</v>
      </c>
      <c r="M73" s="86" t="str">
        <f>IFERROR(('Medical equipment-NSP'!O81*L73)/Q73, "0")</f>
        <v>0</v>
      </c>
      <c r="N73" s="86">
        <f>IF('Medical equipment-NSP'!J81="Да", 1, 0)</f>
        <v>0</v>
      </c>
      <c r="O73" s="86">
        <f>IF('Medical equipment-NSP'!K81="Да", 1, 0)</f>
        <v>0</v>
      </c>
      <c r="P73" s="86">
        <f>IF('Medical equipment-NSP'!L81="Да", 1, 0)</f>
        <v>0</v>
      </c>
      <c r="Q73" s="86">
        <f t="shared" si="17"/>
        <v>0</v>
      </c>
      <c r="R73" s="86">
        <f>IF('Medical equipment-NSP'!T81="Да", 'Service providers'!G83, 1)</f>
        <v>1</v>
      </c>
      <c r="S73" s="86" t="str">
        <f>IFERROR(('Medical equipment-NSP'!U81*R73)/Y73, "0")</f>
        <v>0</v>
      </c>
      <c r="T73" s="86">
        <f>IF('Medical equipment-NSP'!T81="Да", 'Service providers'!H83, 1)</f>
        <v>1</v>
      </c>
      <c r="U73" s="86" t="str">
        <f>IFERROR(('Medical equipment-NSP'!V81*T73)/Y73, "0")</f>
        <v>0</v>
      </c>
      <c r="V73" s="86">
        <f>IF('Medical equipment-NSP'!Q81="Да", 1, 0)</f>
        <v>0</v>
      </c>
      <c r="W73" s="86">
        <f>IF('Medical equipment-NSP'!R81="Да", 1, 0)</f>
        <v>0</v>
      </c>
      <c r="X73" s="86">
        <f>IF('Medical equipment-NSP'!S81="Да", 1, 0)</f>
        <v>0</v>
      </c>
      <c r="Y73" s="86">
        <f t="shared" si="18"/>
        <v>0</v>
      </c>
      <c r="Z73" s="86">
        <f>IF('Medical equipment-NSP'!AA81="Да", 'Service providers'!G83, 1)</f>
        <v>1</v>
      </c>
      <c r="AA73" s="86" t="str">
        <f>IFERROR(('Medical equipment-NSP'!AB81*Z73)/AG73, "0")</f>
        <v>0</v>
      </c>
      <c r="AB73" s="86">
        <f>IF('Medical equipment-NSP'!AA81="Да", 'Service providers'!H83, 1)</f>
        <v>1</v>
      </c>
      <c r="AC73" s="86" t="str">
        <f>IFERROR(('Medical equipment-NSP'!AC81*AB73)/AG73, "0")</f>
        <v>0</v>
      </c>
      <c r="AD73" s="86">
        <f>IF('Medical equipment-NSP'!X81="Да", 1, 0)</f>
        <v>0</v>
      </c>
      <c r="AE73" s="86">
        <f>IF('Medical equipment-NSP'!Y81="Да", 1, 0)</f>
        <v>0</v>
      </c>
      <c r="AF73" s="86">
        <f>IF('Medical equipment-NSP'!Z81="Да", 1, 0)</f>
        <v>0</v>
      </c>
      <c r="AG73" s="86">
        <f t="shared" si="19"/>
        <v>0</v>
      </c>
      <c r="AH73" s="86">
        <f>IF('Medical equipment-NSP'!AH81="Да", 'Service providers'!G83, 1)</f>
        <v>1</v>
      </c>
      <c r="AI73" s="86" t="str">
        <f>IFERROR(('Medical equipment-NSP'!AI81*AH73)/AO73, "0")</f>
        <v>0</v>
      </c>
      <c r="AJ73" s="86">
        <f>IF('Medical equipment-NSP'!AH81="Да", 'Service providers'!H83, 1)</f>
        <v>1</v>
      </c>
      <c r="AK73" s="86" t="str">
        <f>IFERROR(('Medical equipment-NSP'!AJ81*AJ73)/AO73, "0")</f>
        <v>0</v>
      </c>
      <c r="AL73" s="86">
        <f>IF('Medical equipment-NSP'!AE81="Да", 1, 0)</f>
        <v>0</v>
      </c>
      <c r="AM73" s="86">
        <f>IF('Medical equipment-NSP'!AF81="Да", 1, 0)</f>
        <v>0</v>
      </c>
      <c r="AN73" s="86">
        <f>IF('Medical equipment-NSP'!AG81="Да", 1, 0)</f>
        <v>0</v>
      </c>
      <c r="AO73" s="86">
        <f t="shared" si="20"/>
        <v>0</v>
      </c>
      <c r="AP73" s="86">
        <f>IF('Medical equipment-NSP'!AO81="Да", 'Service providers'!G83, 1)</f>
        <v>1</v>
      </c>
      <c r="AQ73" s="86" t="str">
        <f>IFERROR(('Medical equipment-NSP'!AP81*AP73)/AW73, "0")</f>
        <v>0</v>
      </c>
      <c r="AR73" s="86">
        <f>IF('Medical equipment-NSP'!AO81="Да", 'Service providers'!H83, 1)</f>
        <v>1</v>
      </c>
      <c r="AS73" s="86" t="str">
        <f>IFERROR(('Medical equipment-NSP'!AQ81*AR73)/AW73, "0")</f>
        <v>0</v>
      </c>
      <c r="AT73" s="86">
        <f>IF('Medical equipment-NSP'!AL81="Да", 1, 0)</f>
        <v>0</v>
      </c>
      <c r="AU73" s="86">
        <f>IF('Medical equipment-NSP'!AM81="Да", 1, 0)</f>
        <v>0</v>
      </c>
      <c r="AV73" s="86">
        <f>IF('Medical equipment-NSP'!AN81="Да", 1, 0)</f>
        <v>0</v>
      </c>
      <c r="AW73" s="86">
        <f t="shared" si="21"/>
        <v>0</v>
      </c>
      <c r="AX73" s="86">
        <f>IF('Medical equipment-NSP'!AV81="Да", 'Service providers'!G83, 1)</f>
        <v>1</v>
      </c>
      <c r="AY73" s="86" t="str">
        <f>IFERROR(('Medical equipment-NSP'!AW81*AX73)/BE73, "0")</f>
        <v>0</v>
      </c>
      <c r="AZ73" s="86">
        <f>IF('Medical equipment-NSP'!AV81="Да", 'Service providers'!H83, 1)</f>
        <v>1</v>
      </c>
      <c r="BA73" s="86" t="str">
        <f>IFERROR(('Medical equipment-NSP'!AX81*AZ73)/BE73, "0")</f>
        <v>0</v>
      </c>
      <c r="BB73" s="86">
        <f>IF('Medical equipment-NSP'!AS81="Да", 1, 0)</f>
        <v>0</v>
      </c>
      <c r="BC73" s="86">
        <f>IF('Medical equipment-NSP'!AT81="Да", 1, 0)</f>
        <v>0</v>
      </c>
      <c r="BD73" s="86">
        <f>IF('Medical equipment-NSP'!AU81="Да", 1, 0)</f>
        <v>0</v>
      </c>
      <c r="BE73" s="86">
        <f t="shared" si="22"/>
        <v>0</v>
      </c>
      <c r="BF73" s="86">
        <f>IF('Medical equipment-NSP'!BC81="Да", 'Service providers'!G83, 1)</f>
        <v>1</v>
      </c>
      <c r="BG73" s="86" t="str">
        <f>IFERROR(('Medical equipment-NSP'!BD81*BF73)/BM73, "0")</f>
        <v>0</v>
      </c>
      <c r="BH73" s="86">
        <f>IF('Medical equipment-NSP'!BC81="Да", 'Service providers'!H83, 1)</f>
        <v>1</v>
      </c>
      <c r="BI73" s="86" t="str">
        <f>IFERROR(('Medical equipment-NSP'!BE81*BH73)/BM73, "0")</f>
        <v>0</v>
      </c>
      <c r="BJ73" s="86">
        <f>IF('Medical equipment-NSP'!AZ81="Да", 1, 0)</f>
        <v>0</v>
      </c>
      <c r="BK73" s="86">
        <f>IF('Medical equipment-NSP'!BA81="Да", 1, 0)</f>
        <v>0</v>
      </c>
      <c r="BL73" s="86">
        <f>IF('Medical equipment-NSP'!BB81="Да", 1, 0)</f>
        <v>0</v>
      </c>
      <c r="BM73" s="86">
        <f t="shared" si="23"/>
        <v>0</v>
      </c>
    </row>
    <row r="74" spans="1:65" x14ac:dyDescent="0.25">
      <c r="A74" s="93" t="str">
        <f>'Service providers'!A84</f>
        <v>Указать название точки 8</v>
      </c>
      <c r="B74" s="86">
        <f>IF('Medical equipment-NSP'!F82="Да", 'Service providers'!G84, 1)</f>
        <v>1</v>
      </c>
      <c r="C74" s="86" t="str">
        <f>IFERROR(('Medical equipment-NSP'!G82*B74)/I74, "0")</f>
        <v>0</v>
      </c>
      <c r="D74" s="86">
        <f>IF('Medical equipment-NSP'!F82="Да", 'Service providers'!H84, 1)</f>
        <v>1</v>
      </c>
      <c r="E74" s="86" t="str">
        <f>IFERROR(('Medical equipment-NSP'!H82*D74)/I74, "0")</f>
        <v>0</v>
      </c>
      <c r="F74" s="86">
        <f>IF('Medical equipment-NSP'!C82="Да", 1, 0)</f>
        <v>0</v>
      </c>
      <c r="G74" s="86">
        <f>IF('Medical equipment-NSP'!D82="Да", 1, 0)</f>
        <v>0</v>
      </c>
      <c r="H74" s="86">
        <f>IF('Medical equipment-NSP'!E82="Да", 1, 0)</f>
        <v>0</v>
      </c>
      <c r="I74" s="86">
        <f t="shared" si="16"/>
        <v>0</v>
      </c>
      <c r="J74" s="86">
        <f>IF('Medical equipment-NSP'!M82="Да", 'Service providers'!G84, 1)</f>
        <v>1</v>
      </c>
      <c r="K74" s="86" t="str">
        <f>IFERROR(('Medical equipment-NSP'!N82*J74)/Q74, "0")</f>
        <v>0</v>
      </c>
      <c r="L74" s="86">
        <f>IF('Medical equipment-NSP'!M82="Да", 'Service providers'!H84, 1)</f>
        <v>1</v>
      </c>
      <c r="M74" s="86" t="str">
        <f>IFERROR(('Medical equipment-NSP'!O82*L74)/Q74, "0")</f>
        <v>0</v>
      </c>
      <c r="N74" s="86">
        <f>IF('Medical equipment-NSP'!J82="Да", 1, 0)</f>
        <v>0</v>
      </c>
      <c r="O74" s="86">
        <f>IF('Medical equipment-NSP'!K82="Да", 1, 0)</f>
        <v>0</v>
      </c>
      <c r="P74" s="86">
        <f>IF('Medical equipment-NSP'!L82="Да", 1, 0)</f>
        <v>0</v>
      </c>
      <c r="Q74" s="86">
        <f t="shared" si="17"/>
        <v>0</v>
      </c>
      <c r="R74" s="86">
        <f>IF('Medical equipment-NSP'!T82="Да", 'Service providers'!G84, 1)</f>
        <v>1</v>
      </c>
      <c r="S74" s="86" t="str">
        <f>IFERROR(('Medical equipment-NSP'!U82*R74)/Y74, "0")</f>
        <v>0</v>
      </c>
      <c r="T74" s="86">
        <f>IF('Medical equipment-NSP'!T82="Да", 'Service providers'!H84, 1)</f>
        <v>1</v>
      </c>
      <c r="U74" s="86" t="str">
        <f>IFERROR(('Medical equipment-NSP'!V82*T74)/Y74, "0")</f>
        <v>0</v>
      </c>
      <c r="V74" s="86">
        <f>IF('Medical equipment-NSP'!Q82="Да", 1, 0)</f>
        <v>0</v>
      </c>
      <c r="W74" s="86">
        <f>IF('Medical equipment-NSP'!R82="Да", 1, 0)</f>
        <v>0</v>
      </c>
      <c r="X74" s="86">
        <f>IF('Medical equipment-NSP'!S82="Да", 1, 0)</f>
        <v>0</v>
      </c>
      <c r="Y74" s="86">
        <f t="shared" si="18"/>
        <v>0</v>
      </c>
      <c r="Z74" s="86">
        <f>IF('Medical equipment-NSP'!AA82="Да", 'Service providers'!G84, 1)</f>
        <v>1</v>
      </c>
      <c r="AA74" s="86" t="str">
        <f>IFERROR(('Medical equipment-NSP'!AB82*Z74)/AG74, "0")</f>
        <v>0</v>
      </c>
      <c r="AB74" s="86">
        <f>IF('Medical equipment-NSP'!AA82="Да", 'Service providers'!H84, 1)</f>
        <v>1</v>
      </c>
      <c r="AC74" s="86" t="str">
        <f>IFERROR(('Medical equipment-NSP'!AC82*AB74)/AG74, "0")</f>
        <v>0</v>
      </c>
      <c r="AD74" s="86">
        <f>IF('Medical equipment-NSP'!X82="Да", 1, 0)</f>
        <v>0</v>
      </c>
      <c r="AE74" s="86">
        <f>IF('Medical equipment-NSP'!Y82="Да", 1, 0)</f>
        <v>0</v>
      </c>
      <c r="AF74" s="86">
        <f>IF('Medical equipment-NSP'!Z82="Да", 1, 0)</f>
        <v>0</v>
      </c>
      <c r="AG74" s="86">
        <f t="shared" si="19"/>
        <v>0</v>
      </c>
      <c r="AH74" s="86">
        <f>IF('Medical equipment-NSP'!AH82="Да", 'Service providers'!G84, 1)</f>
        <v>1</v>
      </c>
      <c r="AI74" s="86" t="str">
        <f>IFERROR(('Medical equipment-NSP'!AI82*AH74)/AO74, "0")</f>
        <v>0</v>
      </c>
      <c r="AJ74" s="86">
        <f>IF('Medical equipment-NSP'!AH82="Да", 'Service providers'!H84, 1)</f>
        <v>1</v>
      </c>
      <c r="AK74" s="86" t="str">
        <f>IFERROR(('Medical equipment-NSP'!AJ82*AJ74)/AO74, "0")</f>
        <v>0</v>
      </c>
      <c r="AL74" s="86">
        <f>IF('Medical equipment-NSP'!AE82="Да", 1, 0)</f>
        <v>0</v>
      </c>
      <c r="AM74" s="86">
        <f>IF('Medical equipment-NSP'!AF82="Да", 1, 0)</f>
        <v>0</v>
      </c>
      <c r="AN74" s="86">
        <f>IF('Medical equipment-NSP'!AG82="Да", 1, 0)</f>
        <v>0</v>
      </c>
      <c r="AO74" s="86">
        <f t="shared" si="20"/>
        <v>0</v>
      </c>
      <c r="AP74" s="86">
        <f>IF('Medical equipment-NSP'!AO82="Да", 'Service providers'!G84, 1)</f>
        <v>1</v>
      </c>
      <c r="AQ74" s="86" t="str">
        <f>IFERROR(('Medical equipment-NSP'!AP82*AP74)/AW74, "0")</f>
        <v>0</v>
      </c>
      <c r="AR74" s="86">
        <f>IF('Medical equipment-NSP'!AO82="Да", 'Service providers'!H84, 1)</f>
        <v>1</v>
      </c>
      <c r="AS74" s="86" t="str">
        <f>IFERROR(('Medical equipment-NSP'!AQ82*AR74)/AW74, "0")</f>
        <v>0</v>
      </c>
      <c r="AT74" s="86">
        <f>IF('Medical equipment-NSP'!AL82="Да", 1, 0)</f>
        <v>0</v>
      </c>
      <c r="AU74" s="86">
        <f>IF('Medical equipment-NSP'!AM82="Да", 1, 0)</f>
        <v>0</v>
      </c>
      <c r="AV74" s="86">
        <f>IF('Medical equipment-NSP'!AN82="Да", 1, 0)</f>
        <v>0</v>
      </c>
      <c r="AW74" s="86">
        <f t="shared" si="21"/>
        <v>0</v>
      </c>
      <c r="AX74" s="86">
        <f>IF('Medical equipment-NSP'!AV82="Да", 'Service providers'!G84, 1)</f>
        <v>1</v>
      </c>
      <c r="AY74" s="86" t="str">
        <f>IFERROR(('Medical equipment-NSP'!AW82*AX74)/BE74, "0")</f>
        <v>0</v>
      </c>
      <c r="AZ74" s="86">
        <f>IF('Medical equipment-NSP'!AV82="Да", 'Service providers'!H84, 1)</f>
        <v>1</v>
      </c>
      <c r="BA74" s="86" t="str">
        <f>IFERROR(('Medical equipment-NSP'!AX82*AZ74)/BE74, "0")</f>
        <v>0</v>
      </c>
      <c r="BB74" s="86">
        <f>IF('Medical equipment-NSP'!AS82="Да", 1, 0)</f>
        <v>0</v>
      </c>
      <c r="BC74" s="86">
        <f>IF('Medical equipment-NSP'!AT82="Да", 1, 0)</f>
        <v>0</v>
      </c>
      <c r="BD74" s="86">
        <f>IF('Medical equipment-NSP'!AU82="Да", 1, 0)</f>
        <v>0</v>
      </c>
      <c r="BE74" s="86">
        <f t="shared" si="22"/>
        <v>0</v>
      </c>
      <c r="BF74" s="86">
        <f>IF('Medical equipment-NSP'!BC82="Да", 'Service providers'!G84, 1)</f>
        <v>1</v>
      </c>
      <c r="BG74" s="86" t="str">
        <f>IFERROR(('Medical equipment-NSP'!BD82*BF74)/BM74, "0")</f>
        <v>0</v>
      </c>
      <c r="BH74" s="86">
        <f>IF('Medical equipment-NSP'!BC82="Да", 'Service providers'!H84, 1)</f>
        <v>1</v>
      </c>
      <c r="BI74" s="86" t="str">
        <f>IFERROR(('Medical equipment-NSP'!BE82*BH74)/BM74, "0")</f>
        <v>0</v>
      </c>
      <c r="BJ74" s="86">
        <f>IF('Medical equipment-NSP'!AZ82="Да", 1, 0)</f>
        <v>0</v>
      </c>
      <c r="BK74" s="86">
        <f>IF('Medical equipment-NSP'!BA82="Да", 1, 0)</f>
        <v>0</v>
      </c>
      <c r="BL74" s="86">
        <f>IF('Medical equipment-NSP'!BB82="Да", 1, 0)</f>
        <v>0</v>
      </c>
      <c r="BM74" s="86">
        <f t="shared" si="23"/>
        <v>0</v>
      </c>
    </row>
    <row r="75" spans="1:65" x14ac:dyDescent="0.25">
      <c r="A75" s="93" t="str">
        <f>'Service providers'!A85</f>
        <v>Указать название точки 9</v>
      </c>
      <c r="B75" s="86">
        <f>IF('Medical equipment-NSP'!F83="Да", 'Service providers'!G85, 1)</f>
        <v>1</v>
      </c>
      <c r="C75" s="86" t="str">
        <f>IFERROR(('Medical equipment-NSP'!G83*B75)/I75, "0")</f>
        <v>0</v>
      </c>
      <c r="D75" s="86">
        <f>IF('Medical equipment-NSP'!F83="Да", 'Service providers'!H85, 1)</f>
        <v>1</v>
      </c>
      <c r="E75" s="86" t="str">
        <f>IFERROR(('Medical equipment-NSP'!H83*D75)/I75, "0")</f>
        <v>0</v>
      </c>
      <c r="F75" s="86">
        <f>IF('Medical equipment-NSP'!C83="Да", 1, 0)</f>
        <v>0</v>
      </c>
      <c r="G75" s="86">
        <f>IF('Medical equipment-NSP'!D83="Да", 1, 0)</f>
        <v>0</v>
      </c>
      <c r="H75" s="86">
        <f>IF('Medical equipment-NSP'!E83="Да", 1, 0)</f>
        <v>0</v>
      </c>
      <c r="I75" s="86">
        <f t="shared" si="16"/>
        <v>0</v>
      </c>
      <c r="J75" s="86">
        <f>IF('Medical equipment-NSP'!M83="Да", 'Service providers'!G85, 1)</f>
        <v>1</v>
      </c>
      <c r="K75" s="86" t="str">
        <f>IFERROR(('Medical equipment-NSP'!N83*J75)/Q75, "0")</f>
        <v>0</v>
      </c>
      <c r="L75" s="86">
        <f>IF('Medical equipment-NSP'!M83="Да", 'Service providers'!H85, 1)</f>
        <v>1</v>
      </c>
      <c r="M75" s="86" t="str">
        <f>IFERROR(('Medical equipment-NSP'!O83*L75)/Q75, "0")</f>
        <v>0</v>
      </c>
      <c r="N75" s="86">
        <f>IF('Medical equipment-NSP'!J83="Да", 1, 0)</f>
        <v>0</v>
      </c>
      <c r="O75" s="86">
        <f>IF('Medical equipment-NSP'!K83="Да", 1, 0)</f>
        <v>0</v>
      </c>
      <c r="P75" s="86">
        <f>IF('Medical equipment-NSP'!L83="Да", 1, 0)</f>
        <v>0</v>
      </c>
      <c r="Q75" s="86">
        <f t="shared" si="17"/>
        <v>0</v>
      </c>
      <c r="R75" s="86">
        <f>IF('Medical equipment-NSP'!T83="Да", 'Service providers'!G85, 1)</f>
        <v>1</v>
      </c>
      <c r="S75" s="86" t="str">
        <f>IFERROR(('Medical equipment-NSP'!U83*R75)/Y75, "0")</f>
        <v>0</v>
      </c>
      <c r="T75" s="86">
        <f>IF('Medical equipment-NSP'!T83="Да", 'Service providers'!H85, 1)</f>
        <v>1</v>
      </c>
      <c r="U75" s="86" t="str">
        <f>IFERROR(('Medical equipment-NSP'!V83*T75)/Y75, "0")</f>
        <v>0</v>
      </c>
      <c r="V75" s="86">
        <f>IF('Medical equipment-NSP'!Q83="Да", 1, 0)</f>
        <v>0</v>
      </c>
      <c r="W75" s="86">
        <f>IF('Medical equipment-NSP'!R83="Да", 1, 0)</f>
        <v>0</v>
      </c>
      <c r="X75" s="86">
        <f>IF('Medical equipment-NSP'!S83="Да", 1, 0)</f>
        <v>0</v>
      </c>
      <c r="Y75" s="86">
        <f t="shared" si="18"/>
        <v>0</v>
      </c>
      <c r="Z75" s="86">
        <f>IF('Medical equipment-NSP'!AA83="Да", 'Service providers'!G85, 1)</f>
        <v>1</v>
      </c>
      <c r="AA75" s="86" t="str">
        <f>IFERROR(('Medical equipment-NSP'!AB83*Z75)/AG75, "0")</f>
        <v>0</v>
      </c>
      <c r="AB75" s="86">
        <f>IF('Medical equipment-NSP'!AA83="Да", 'Service providers'!H85, 1)</f>
        <v>1</v>
      </c>
      <c r="AC75" s="86" t="str">
        <f>IFERROR(('Medical equipment-NSP'!AC83*AB75)/AG75, "0")</f>
        <v>0</v>
      </c>
      <c r="AD75" s="86">
        <f>IF('Medical equipment-NSP'!X83="Да", 1, 0)</f>
        <v>0</v>
      </c>
      <c r="AE75" s="86">
        <f>IF('Medical equipment-NSP'!Y83="Да", 1, 0)</f>
        <v>0</v>
      </c>
      <c r="AF75" s="86">
        <f>IF('Medical equipment-NSP'!Z83="Да", 1, 0)</f>
        <v>0</v>
      </c>
      <c r="AG75" s="86">
        <f t="shared" si="19"/>
        <v>0</v>
      </c>
      <c r="AH75" s="86">
        <f>IF('Medical equipment-NSP'!AH83="Да", 'Service providers'!G85, 1)</f>
        <v>1</v>
      </c>
      <c r="AI75" s="86" t="str">
        <f>IFERROR(('Medical equipment-NSP'!AI83*AH75)/AO75, "0")</f>
        <v>0</v>
      </c>
      <c r="AJ75" s="86">
        <f>IF('Medical equipment-NSP'!AH83="Да", 'Service providers'!H85, 1)</f>
        <v>1</v>
      </c>
      <c r="AK75" s="86" t="str">
        <f>IFERROR(('Medical equipment-NSP'!AJ83*AJ75)/AO75, "0")</f>
        <v>0</v>
      </c>
      <c r="AL75" s="86">
        <f>IF('Medical equipment-NSP'!AE83="Да", 1, 0)</f>
        <v>0</v>
      </c>
      <c r="AM75" s="86">
        <f>IF('Medical equipment-NSP'!AF83="Да", 1, 0)</f>
        <v>0</v>
      </c>
      <c r="AN75" s="86">
        <f>IF('Medical equipment-NSP'!AG83="Да", 1, 0)</f>
        <v>0</v>
      </c>
      <c r="AO75" s="86">
        <f t="shared" si="20"/>
        <v>0</v>
      </c>
      <c r="AP75" s="86">
        <f>IF('Medical equipment-NSP'!AO83="Да", 'Service providers'!G85, 1)</f>
        <v>1</v>
      </c>
      <c r="AQ75" s="86" t="str">
        <f>IFERROR(('Medical equipment-NSP'!AP83*AP75)/AW75, "0")</f>
        <v>0</v>
      </c>
      <c r="AR75" s="86">
        <f>IF('Medical equipment-NSP'!AO83="Да", 'Service providers'!H85, 1)</f>
        <v>1</v>
      </c>
      <c r="AS75" s="86" t="str">
        <f>IFERROR(('Medical equipment-NSP'!AQ83*AR75)/AW75, "0")</f>
        <v>0</v>
      </c>
      <c r="AT75" s="86">
        <f>IF('Medical equipment-NSP'!AL83="Да", 1, 0)</f>
        <v>0</v>
      </c>
      <c r="AU75" s="86">
        <f>IF('Medical equipment-NSP'!AM83="Да", 1, 0)</f>
        <v>0</v>
      </c>
      <c r="AV75" s="86">
        <f>IF('Medical equipment-NSP'!AN83="Да", 1, 0)</f>
        <v>0</v>
      </c>
      <c r="AW75" s="86">
        <f t="shared" si="21"/>
        <v>0</v>
      </c>
      <c r="AX75" s="86">
        <f>IF('Medical equipment-NSP'!AV83="Да", 'Service providers'!G85, 1)</f>
        <v>1</v>
      </c>
      <c r="AY75" s="86" t="str">
        <f>IFERROR(('Medical equipment-NSP'!AW83*AX75)/BE75, "0")</f>
        <v>0</v>
      </c>
      <c r="AZ75" s="86">
        <f>IF('Medical equipment-NSP'!AV83="Да", 'Service providers'!H85, 1)</f>
        <v>1</v>
      </c>
      <c r="BA75" s="86" t="str">
        <f>IFERROR(('Medical equipment-NSP'!AX83*AZ75)/BE75, "0")</f>
        <v>0</v>
      </c>
      <c r="BB75" s="86">
        <f>IF('Medical equipment-NSP'!AS83="Да", 1, 0)</f>
        <v>0</v>
      </c>
      <c r="BC75" s="86">
        <f>IF('Medical equipment-NSP'!AT83="Да", 1, 0)</f>
        <v>0</v>
      </c>
      <c r="BD75" s="86">
        <f>IF('Medical equipment-NSP'!AU83="Да", 1, 0)</f>
        <v>0</v>
      </c>
      <c r="BE75" s="86">
        <f t="shared" si="22"/>
        <v>0</v>
      </c>
      <c r="BF75" s="86">
        <f>IF('Medical equipment-NSP'!BC83="Да", 'Service providers'!G85, 1)</f>
        <v>1</v>
      </c>
      <c r="BG75" s="86" t="str">
        <f>IFERROR(('Medical equipment-NSP'!BD83*BF75)/BM75, "0")</f>
        <v>0</v>
      </c>
      <c r="BH75" s="86">
        <f>IF('Medical equipment-NSP'!BC83="Да", 'Service providers'!H85, 1)</f>
        <v>1</v>
      </c>
      <c r="BI75" s="86" t="str">
        <f>IFERROR(('Medical equipment-NSP'!BE83*BH75)/BM75, "0")</f>
        <v>0</v>
      </c>
      <c r="BJ75" s="86">
        <f>IF('Medical equipment-NSP'!AZ83="Да", 1, 0)</f>
        <v>0</v>
      </c>
      <c r="BK75" s="86">
        <f>IF('Medical equipment-NSP'!BA83="Да", 1, 0)</f>
        <v>0</v>
      </c>
      <c r="BL75" s="86">
        <f>IF('Medical equipment-NSP'!BB83="Да", 1, 0)</f>
        <v>0</v>
      </c>
      <c r="BM75" s="86">
        <f t="shared" si="23"/>
        <v>0</v>
      </c>
    </row>
    <row r="76" spans="1:65" x14ac:dyDescent="0.25">
      <c r="A76" s="93" t="str">
        <f>'Service providers'!A86</f>
        <v>Указать название точки 10</v>
      </c>
      <c r="B76" s="86">
        <f>IF('Medical equipment-NSP'!F84="Да", 'Service providers'!G86, 1)</f>
        <v>1</v>
      </c>
      <c r="C76" s="86" t="str">
        <f>IFERROR(('Medical equipment-NSP'!G84*B76)/I76, "0")</f>
        <v>0</v>
      </c>
      <c r="D76" s="86">
        <f>IF('Medical equipment-NSP'!F84="Да", 'Service providers'!H86, 1)</f>
        <v>1</v>
      </c>
      <c r="E76" s="86" t="str">
        <f>IFERROR(('Medical equipment-NSP'!H84*D76)/I76, "0")</f>
        <v>0</v>
      </c>
      <c r="F76" s="86">
        <f>IF('Medical equipment-NSP'!C84="Да", 1, 0)</f>
        <v>0</v>
      </c>
      <c r="G76" s="86">
        <f>IF('Medical equipment-NSP'!D84="Да", 1, 0)</f>
        <v>0</v>
      </c>
      <c r="H76" s="86">
        <f>IF('Medical equipment-NSP'!E84="Да", 1, 0)</f>
        <v>0</v>
      </c>
      <c r="I76" s="86">
        <f t="shared" si="16"/>
        <v>0</v>
      </c>
      <c r="J76" s="86">
        <f>IF('Medical equipment-NSP'!M84="Да", 'Service providers'!G86, 1)</f>
        <v>1</v>
      </c>
      <c r="K76" s="86" t="str">
        <f>IFERROR(('Medical equipment-NSP'!N84*J76)/Q76, "0")</f>
        <v>0</v>
      </c>
      <c r="L76" s="86">
        <f>IF('Medical equipment-NSP'!M84="Да", 'Service providers'!H86, 1)</f>
        <v>1</v>
      </c>
      <c r="M76" s="86" t="str">
        <f>IFERROR(('Medical equipment-NSP'!O84*L76)/Q76, "0")</f>
        <v>0</v>
      </c>
      <c r="N76" s="86">
        <f>IF('Medical equipment-NSP'!J84="Да", 1, 0)</f>
        <v>0</v>
      </c>
      <c r="O76" s="86">
        <f>IF('Medical equipment-NSP'!K84="Да", 1, 0)</f>
        <v>0</v>
      </c>
      <c r="P76" s="86">
        <f>IF('Medical equipment-NSP'!L84="Да", 1, 0)</f>
        <v>0</v>
      </c>
      <c r="Q76" s="86">
        <f t="shared" si="17"/>
        <v>0</v>
      </c>
      <c r="R76" s="86">
        <f>IF('Medical equipment-NSP'!T84="Да", 'Service providers'!G86, 1)</f>
        <v>1</v>
      </c>
      <c r="S76" s="86" t="str">
        <f>IFERROR(('Medical equipment-NSP'!U84*R76)/Y76, "0")</f>
        <v>0</v>
      </c>
      <c r="T76" s="86">
        <f>IF('Medical equipment-NSP'!T84="Да", 'Service providers'!H86, 1)</f>
        <v>1</v>
      </c>
      <c r="U76" s="86" t="str">
        <f>IFERROR(('Medical equipment-NSP'!V84*T76)/Y76, "0")</f>
        <v>0</v>
      </c>
      <c r="V76" s="86">
        <f>IF('Medical equipment-NSP'!Q84="Да", 1, 0)</f>
        <v>0</v>
      </c>
      <c r="W76" s="86">
        <f>IF('Medical equipment-NSP'!R84="Да", 1, 0)</f>
        <v>0</v>
      </c>
      <c r="X76" s="86">
        <f>IF('Medical equipment-NSP'!S84="Да", 1, 0)</f>
        <v>0</v>
      </c>
      <c r="Y76" s="86">
        <f t="shared" si="18"/>
        <v>0</v>
      </c>
      <c r="Z76" s="86">
        <f>IF('Medical equipment-NSP'!AA84="Да", 'Service providers'!G86, 1)</f>
        <v>1</v>
      </c>
      <c r="AA76" s="86" t="str">
        <f>IFERROR(('Medical equipment-NSP'!AB84*Z76)/AG76, "0")</f>
        <v>0</v>
      </c>
      <c r="AB76" s="86">
        <f>IF('Medical equipment-NSP'!AA84="Да", 'Service providers'!H86, 1)</f>
        <v>1</v>
      </c>
      <c r="AC76" s="86" t="str">
        <f>IFERROR(('Medical equipment-NSP'!AC84*AB76)/AG76, "0")</f>
        <v>0</v>
      </c>
      <c r="AD76" s="86">
        <f>IF('Medical equipment-NSP'!X84="Да", 1, 0)</f>
        <v>0</v>
      </c>
      <c r="AE76" s="86">
        <f>IF('Medical equipment-NSP'!Y84="Да", 1, 0)</f>
        <v>0</v>
      </c>
      <c r="AF76" s="86">
        <f>IF('Medical equipment-NSP'!Z84="Да", 1, 0)</f>
        <v>0</v>
      </c>
      <c r="AG76" s="86">
        <f t="shared" si="19"/>
        <v>0</v>
      </c>
      <c r="AH76" s="86">
        <f>IF('Medical equipment-NSP'!AH84="Да", 'Service providers'!G86, 1)</f>
        <v>1</v>
      </c>
      <c r="AI76" s="86" t="str">
        <f>IFERROR(('Medical equipment-NSP'!AI84*AH76)/AO76, "0")</f>
        <v>0</v>
      </c>
      <c r="AJ76" s="86">
        <f>IF('Medical equipment-NSP'!AH84="Да", 'Service providers'!H86, 1)</f>
        <v>1</v>
      </c>
      <c r="AK76" s="86" t="str">
        <f>IFERROR(('Medical equipment-NSP'!AJ84*AJ76)/AO76, "0")</f>
        <v>0</v>
      </c>
      <c r="AL76" s="86">
        <f>IF('Medical equipment-NSP'!AE84="Да", 1, 0)</f>
        <v>0</v>
      </c>
      <c r="AM76" s="86">
        <f>IF('Medical equipment-NSP'!AF84="Да", 1, 0)</f>
        <v>0</v>
      </c>
      <c r="AN76" s="86">
        <f>IF('Medical equipment-NSP'!AG84="Да", 1, 0)</f>
        <v>0</v>
      </c>
      <c r="AO76" s="86">
        <f t="shared" si="20"/>
        <v>0</v>
      </c>
      <c r="AP76" s="86">
        <f>IF('Medical equipment-NSP'!AO84="Да", 'Service providers'!G86, 1)</f>
        <v>1</v>
      </c>
      <c r="AQ76" s="86" t="str">
        <f>IFERROR(('Medical equipment-NSP'!AP84*AP76)/AW76, "0")</f>
        <v>0</v>
      </c>
      <c r="AR76" s="86">
        <f>IF('Medical equipment-NSP'!AO84="Да", 'Service providers'!H86, 1)</f>
        <v>1</v>
      </c>
      <c r="AS76" s="86" t="str">
        <f>IFERROR(('Medical equipment-NSP'!AQ84*AR76)/AW76, "0")</f>
        <v>0</v>
      </c>
      <c r="AT76" s="86">
        <f>IF('Medical equipment-NSP'!AL84="Да", 1, 0)</f>
        <v>0</v>
      </c>
      <c r="AU76" s="86">
        <f>IF('Medical equipment-NSP'!AM84="Да", 1, 0)</f>
        <v>0</v>
      </c>
      <c r="AV76" s="86">
        <f>IF('Medical equipment-NSP'!AN84="Да", 1, 0)</f>
        <v>0</v>
      </c>
      <c r="AW76" s="86">
        <f t="shared" si="21"/>
        <v>0</v>
      </c>
      <c r="AX76" s="86">
        <f>IF('Medical equipment-NSP'!AV84="Да", 'Service providers'!G86, 1)</f>
        <v>1</v>
      </c>
      <c r="AY76" s="86" t="str">
        <f>IFERROR(('Medical equipment-NSP'!AW84*AX76)/BE76, "0")</f>
        <v>0</v>
      </c>
      <c r="AZ76" s="86">
        <f>IF('Medical equipment-NSP'!AV84="Да", 'Service providers'!H86, 1)</f>
        <v>1</v>
      </c>
      <c r="BA76" s="86" t="str">
        <f>IFERROR(('Medical equipment-NSP'!AX84*AZ76)/BE76, "0")</f>
        <v>0</v>
      </c>
      <c r="BB76" s="86">
        <f>IF('Medical equipment-NSP'!AS84="Да", 1, 0)</f>
        <v>0</v>
      </c>
      <c r="BC76" s="86">
        <f>IF('Medical equipment-NSP'!AT84="Да", 1, 0)</f>
        <v>0</v>
      </c>
      <c r="BD76" s="86">
        <f>IF('Medical equipment-NSP'!AU84="Да", 1, 0)</f>
        <v>0</v>
      </c>
      <c r="BE76" s="86">
        <f t="shared" si="22"/>
        <v>0</v>
      </c>
      <c r="BF76" s="86">
        <f>IF('Medical equipment-NSP'!BC84="Да", 'Service providers'!G86, 1)</f>
        <v>1</v>
      </c>
      <c r="BG76" s="86" t="str">
        <f>IFERROR(('Medical equipment-NSP'!BD84*BF76)/BM76, "0")</f>
        <v>0</v>
      </c>
      <c r="BH76" s="86">
        <f>IF('Medical equipment-NSP'!BC84="Да", 'Service providers'!H86, 1)</f>
        <v>1</v>
      </c>
      <c r="BI76" s="86" t="str">
        <f>IFERROR(('Medical equipment-NSP'!BE84*BH76)/BM76, "0")</f>
        <v>0</v>
      </c>
      <c r="BJ76" s="86">
        <f>IF('Medical equipment-NSP'!AZ84="Да", 1, 0)</f>
        <v>0</v>
      </c>
      <c r="BK76" s="86">
        <f>IF('Medical equipment-NSP'!BA84="Да", 1, 0)</f>
        <v>0</v>
      </c>
      <c r="BL76" s="86">
        <f>IF('Medical equipment-NSP'!BB84="Да", 1, 0)</f>
        <v>0</v>
      </c>
      <c r="BM76" s="86">
        <f t="shared" si="23"/>
        <v>0</v>
      </c>
    </row>
    <row r="77" spans="1:65" x14ac:dyDescent="0.25">
      <c r="A77" s="93" t="str">
        <f>'Service providers'!A87</f>
        <v>Указать название точки 11</v>
      </c>
      <c r="B77" s="86">
        <f>IF('Medical equipment-NSP'!F85="Да", 'Service providers'!G87, 1)</f>
        <v>1</v>
      </c>
      <c r="C77" s="86" t="str">
        <f>IFERROR(('Medical equipment-NSP'!G85*B77)/I77, "0")</f>
        <v>0</v>
      </c>
      <c r="D77" s="86">
        <f>IF('Medical equipment-NSP'!F85="Да", 'Service providers'!H87, 1)</f>
        <v>1</v>
      </c>
      <c r="E77" s="86" t="str">
        <f>IFERROR(('Medical equipment-NSP'!H85*D77)/I77, "0")</f>
        <v>0</v>
      </c>
      <c r="F77" s="86">
        <f>IF('Medical equipment-NSP'!C85="Да", 1, 0)</f>
        <v>0</v>
      </c>
      <c r="G77" s="86">
        <f>IF('Medical equipment-NSP'!D85="Да", 1, 0)</f>
        <v>0</v>
      </c>
      <c r="H77" s="86">
        <f>IF('Medical equipment-NSP'!E85="Да", 1, 0)</f>
        <v>0</v>
      </c>
      <c r="I77" s="86">
        <f t="shared" si="16"/>
        <v>0</v>
      </c>
      <c r="J77" s="86">
        <f>IF('Medical equipment-NSP'!M85="Да", 'Service providers'!G87, 1)</f>
        <v>1</v>
      </c>
      <c r="K77" s="86" t="str">
        <f>IFERROR(('Medical equipment-NSP'!N85*J77)/Q77, "0")</f>
        <v>0</v>
      </c>
      <c r="L77" s="86">
        <f>IF('Medical equipment-NSP'!M85="Да", 'Service providers'!H87, 1)</f>
        <v>1</v>
      </c>
      <c r="M77" s="86" t="str">
        <f>IFERROR(('Medical equipment-NSP'!O85*L77)/Q77, "0")</f>
        <v>0</v>
      </c>
      <c r="N77" s="86">
        <f>IF('Medical equipment-NSP'!J85="Да", 1, 0)</f>
        <v>0</v>
      </c>
      <c r="O77" s="86">
        <f>IF('Medical equipment-NSP'!K85="Да", 1, 0)</f>
        <v>0</v>
      </c>
      <c r="P77" s="86">
        <f>IF('Medical equipment-NSP'!L85="Да", 1, 0)</f>
        <v>0</v>
      </c>
      <c r="Q77" s="86">
        <f t="shared" si="17"/>
        <v>0</v>
      </c>
      <c r="R77" s="86">
        <f>IF('Medical equipment-NSP'!T85="Да", 'Service providers'!G87, 1)</f>
        <v>1</v>
      </c>
      <c r="S77" s="86" t="str">
        <f>IFERROR(('Medical equipment-NSP'!U85*R77)/Y77, "0")</f>
        <v>0</v>
      </c>
      <c r="T77" s="86">
        <f>IF('Medical equipment-NSP'!T85="Да", 'Service providers'!H87, 1)</f>
        <v>1</v>
      </c>
      <c r="U77" s="86" t="str">
        <f>IFERROR(('Medical equipment-NSP'!V85*T77)/Y77, "0")</f>
        <v>0</v>
      </c>
      <c r="V77" s="86">
        <f>IF('Medical equipment-NSP'!Q85="Да", 1, 0)</f>
        <v>0</v>
      </c>
      <c r="W77" s="86">
        <f>IF('Medical equipment-NSP'!R85="Да", 1, 0)</f>
        <v>0</v>
      </c>
      <c r="X77" s="86">
        <f>IF('Medical equipment-NSP'!S85="Да", 1, 0)</f>
        <v>0</v>
      </c>
      <c r="Y77" s="86">
        <f t="shared" si="18"/>
        <v>0</v>
      </c>
      <c r="Z77" s="86">
        <f>IF('Medical equipment-NSP'!AA85="Да", 'Service providers'!G87, 1)</f>
        <v>1</v>
      </c>
      <c r="AA77" s="86" t="str">
        <f>IFERROR(('Medical equipment-NSP'!AB85*Z77)/AG77, "0")</f>
        <v>0</v>
      </c>
      <c r="AB77" s="86">
        <f>IF('Medical equipment-NSP'!AA85="Да", 'Service providers'!H87, 1)</f>
        <v>1</v>
      </c>
      <c r="AC77" s="86" t="str">
        <f>IFERROR(('Medical equipment-NSP'!AC85*AB77)/AG77, "0")</f>
        <v>0</v>
      </c>
      <c r="AD77" s="86">
        <f>IF('Medical equipment-NSP'!X85="Да", 1, 0)</f>
        <v>0</v>
      </c>
      <c r="AE77" s="86">
        <f>IF('Medical equipment-NSP'!Y85="Да", 1, 0)</f>
        <v>0</v>
      </c>
      <c r="AF77" s="86">
        <f>IF('Medical equipment-NSP'!Z85="Да", 1, 0)</f>
        <v>0</v>
      </c>
      <c r="AG77" s="86">
        <f t="shared" si="19"/>
        <v>0</v>
      </c>
      <c r="AH77" s="86">
        <f>IF('Medical equipment-NSP'!AH85="Да", 'Service providers'!G87, 1)</f>
        <v>1</v>
      </c>
      <c r="AI77" s="86" t="str">
        <f>IFERROR(('Medical equipment-NSP'!AI85*AH77)/AO77, "0")</f>
        <v>0</v>
      </c>
      <c r="AJ77" s="86">
        <f>IF('Medical equipment-NSP'!AH85="Да", 'Service providers'!H87, 1)</f>
        <v>1</v>
      </c>
      <c r="AK77" s="86" t="str">
        <f>IFERROR(('Medical equipment-NSP'!AJ85*AJ77)/AO77, "0")</f>
        <v>0</v>
      </c>
      <c r="AL77" s="86">
        <f>IF('Medical equipment-NSP'!AE85="Да", 1, 0)</f>
        <v>0</v>
      </c>
      <c r="AM77" s="86">
        <f>IF('Medical equipment-NSP'!AF85="Да", 1, 0)</f>
        <v>0</v>
      </c>
      <c r="AN77" s="86">
        <f>IF('Medical equipment-NSP'!AG85="Да", 1, 0)</f>
        <v>0</v>
      </c>
      <c r="AO77" s="86">
        <f t="shared" si="20"/>
        <v>0</v>
      </c>
      <c r="AP77" s="86">
        <f>IF('Medical equipment-NSP'!AO85="Да", 'Service providers'!G87, 1)</f>
        <v>1</v>
      </c>
      <c r="AQ77" s="86" t="str">
        <f>IFERROR(('Medical equipment-NSP'!AP85*AP77)/AW77, "0")</f>
        <v>0</v>
      </c>
      <c r="AR77" s="86">
        <f>IF('Medical equipment-NSP'!AO85="Да", 'Service providers'!H87, 1)</f>
        <v>1</v>
      </c>
      <c r="AS77" s="86" t="str">
        <f>IFERROR(('Medical equipment-NSP'!AQ85*AR77)/AW77, "0")</f>
        <v>0</v>
      </c>
      <c r="AT77" s="86">
        <f>IF('Medical equipment-NSP'!AL85="Да", 1, 0)</f>
        <v>0</v>
      </c>
      <c r="AU77" s="86">
        <f>IF('Medical equipment-NSP'!AM85="Да", 1, 0)</f>
        <v>0</v>
      </c>
      <c r="AV77" s="86">
        <f>IF('Medical equipment-NSP'!AN85="Да", 1, 0)</f>
        <v>0</v>
      </c>
      <c r="AW77" s="86">
        <f t="shared" si="21"/>
        <v>0</v>
      </c>
      <c r="AX77" s="86">
        <f>IF('Medical equipment-NSP'!AV85="Да", 'Service providers'!G87, 1)</f>
        <v>1</v>
      </c>
      <c r="AY77" s="86" t="str">
        <f>IFERROR(('Medical equipment-NSP'!AW85*AX77)/BE77, "0")</f>
        <v>0</v>
      </c>
      <c r="AZ77" s="86">
        <f>IF('Medical equipment-NSP'!AV85="Да", 'Service providers'!H87, 1)</f>
        <v>1</v>
      </c>
      <c r="BA77" s="86" t="str">
        <f>IFERROR(('Medical equipment-NSP'!AX85*AZ77)/BE77, "0")</f>
        <v>0</v>
      </c>
      <c r="BB77" s="86">
        <f>IF('Medical equipment-NSP'!AS85="Да", 1, 0)</f>
        <v>0</v>
      </c>
      <c r="BC77" s="86">
        <f>IF('Medical equipment-NSP'!AT85="Да", 1, 0)</f>
        <v>0</v>
      </c>
      <c r="BD77" s="86">
        <f>IF('Medical equipment-NSP'!AU85="Да", 1, 0)</f>
        <v>0</v>
      </c>
      <c r="BE77" s="86">
        <f t="shared" si="22"/>
        <v>0</v>
      </c>
      <c r="BF77" s="86">
        <f>IF('Medical equipment-NSP'!BC85="Да", 'Service providers'!G87, 1)</f>
        <v>1</v>
      </c>
      <c r="BG77" s="86" t="str">
        <f>IFERROR(('Medical equipment-NSP'!BD85*BF77)/BM77, "0")</f>
        <v>0</v>
      </c>
      <c r="BH77" s="86">
        <f>IF('Medical equipment-NSP'!BC85="Да", 'Service providers'!H87, 1)</f>
        <v>1</v>
      </c>
      <c r="BI77" s="86" t="str">
        <f>IFERROR(('Medical equipment-NSP'!BE85*BH77)/BM77, "0")</f>
        <v>0</v>
      </c>
      <c r="BJ77" s="86">
        <f>IF('Medical equipment-NSP'!AZ85="Да", 1, 0)</f>
        <v>0</v>
      </c>
      <c r="BK77" s="86">
        <f>IF('Medical equipment-NSP'!BA85="Да", 1, 0)</f>
        <v>0</v>
      </c>
      <c r="BL77" s="86">
        <f>IF('Medical equipment-NSP'!BB85="Да", 1, 0)</f>
        <v>0</v>
      </c>
      <c r="BM77" s="86">
        <f t="shared" si="23"/>
        <v>0</v>
      </c>
    </row>
    <row r="78" spans="1:65" x14ac:dyDescent="0.25">
      <c r="A78" s="93" t="str">
        <f>'Service providers'!A88</f>
        <v>Указать название точки 12</v>
      </c>
      <c r="B78" s="86">
        <f>IF('Medical equipment-NSP'!F86="Да", 'Service providers'!G88, 1)</f>
        <v>1</v>
      </c>
      <c r="C78" s="86" t="str">
        <f>IFERROR(('Medical equipment-NSP'!G86*B78)/I78, "0")</f>
        <v>0</v>
      </c>
      <c r="D78" s="86">
        <f>IF('Medical equipment-NSP'!F86="Да", 'Service providers'!H88, 1)</f>
        <v>1</v>
      </c>
      <c r="E78" s="86" t="str">
        <f>IFERROR(('Medical equipment-NSP'!H86*D78)/I78, "0")</f>
        <v>0</v>
      </c>
      <c r="F78" s="86">
        <f>IF('Medical equipment-NSP'!C86="Да", 1, 0)</f>
        <v>0</v>
      </c>
      <c r="G78" s="86">
        <f>IF('Medical equipment-NSP'!D86="Да", 1, 0)</f>
        <v>0</v>
      </c>
      <c r="H78" s="86">
        <f>IF('Medical equipment-NSP'!E86="Да", 1, 0)</f>
        <v>0</v>
      </c>
      <c r="I78" s="86">
        <f t="shared" si="16"/>
        <v>0</v>
      </c>
      <c r="J78" s="86">
        <f>IF('Medical equipment-NSP'!M86="Да", 'Service providers'!G88, 1)</f>
        <v>1</v>
      </c>
      <c r="K78" s="86" t="str">
        <f>IFERROR(('Medical equipment-NSP'!N86*J78)/Q78, "0")</f>
        <v>0</v>
      </c>
      <c r="L78" s="86">
        <f>IF('Medical equipment-NSP'!M86="Да", 'Service providers'!H88, 1)</f>
        <v>1</v>
      </c>
      <c r="M78" s="86" t="str">
        <f>IFERROR(('Medical equipment-NSP'!O86*L78)/Q78, "0")</f>
        <v>0</v>
      </c>
      <c r="N78" s="86">
        <f>IF('Medical equipment-NSP'!J86="Да", 1, 0)</f>
        <v>0</v>
      </c>
      <c r="O78" s="86">
        <f>IF('Medical equipment-NSP'!K86="Да", 1, 0)</f>
        <v>0</v>
      </c>
      <c r="P78" s="86">
        <f>IF('Medical equipment-NSP'!L86="Да", 1, 0)</f>
        <v>0</v>
      </c>
      <c r="Q78" s="86">
        <f t="shared" si="17"/>
        <v>0</v>
      </c>
      <c r="R78" s="86">
        <f>IF('Medical equipment-NSP'!T86="Да", 'Service providers'!G88, 1)</f>
        <v>1</v>
      </c>
      <c r="S78" s="86" t="str">
        <f>IFERROR(('Medical equipment-NSP'!U86*R78)/Y78, "0")</f>
        <v>0</v>
      </c>
      <c r="T78" s="86">
        <f>IF('Medical equipment-NSP'!T86="Да", 'Service providers'!H88, 1)</f>
        <v>1</v>
      </c>
      <c r="U78" s="86" t="str">
        <f>IFERROR(('Medical equipment-NSP'!V86*T78)/Y78, "0")</f>
        <v>0</v>
      </c>
      <c r="V78" s="86">
        <f>IF('Medical equipment-NSP'!Q86="Да", 1, 0)</f>
        <v>0</v>
      </c>
      <c r="W78" s="86">
        <f>IF('Medical equipment-NSP'!R86="Да", 1, 0)</f>
        <v>0</v>
      </c>
      <c r="X78" s="86">
        <f>IF('Medical equipment-NSP'!S86="Да", 1, 0)</f>
        <v>0</v>
      </c>
      <c r="Y78" s="86">
        <f t="shared" si="18"/>
        <v>0</v>
      </c>
      <c r="Z78" s="86">
        <f>IF('Medical equipment-NSP'!AA86="Да", 'Service providers'!G88, 1)</f>
        <v>1</v>
      </c>
      <c r="AA78" s="86" t="str">
        <f>IFERROR(('Medical equipment-NSP'!AB86*Z78)/AG78, "0")</f>
        <v>0</v>
      </c>
      <c r="AB78" s="86">
        <f>IF('Medical equipment-NSP'!AA86="Да", 'Service providers'!H88, 1)</f>
        <v>1</v>
      </c>
      <c r="AC78" s="86" t="str">
        <f>IFERROR(('Medical equipment-NSP'!AC86*AB78)/AG78, "0")</f>
        <v>0</v>
      </c>
      <c r="AD78" s="86">
        <f>IF('Medical equipment-NSP'!X86="Да", 1, 0)</f>
        <v>0</v>
      </c>
      <c r="AE78" s="86">
        <f>IF('Medical equipment-NSP'!Y86="Да", 1, 0)</f>
        <v>0</v>
      </c>
      <c r="AF78" s="86">
        <f>IF('Medical equipment-NSP'!Z86="Да", 1, 0)</f>
        <v>0</v>
      </c>
      <c r="AG78" s="86">
        <f t="shared" si="19"/>
        <v>0</v>
      </c>
      <c r="AH78" s="86">
        <f>IF('Medical equipment-NSP'!AH86="Да", 'Service providers'!G88, 1)</f>
        <v>1</v>
      </c>
      <c r="AI78" s="86" t="str">
        <f>IFERROR(('Medical equipment-NSP'!AI86*AH78)/AO78, "0")</f>
        <v>0</v>
      </c>
      <c r="AJ78" s="86">
        <f>IF('Medical equipment-NSP'!AH86="Да", 'Service providers'!H88, 1)</f>
        <v>1</v>
      </c>
      <c r="AK78" s="86" t="str">
        <f>IFERROR(('Medical equipment-NSP'!AJ86*AJ78)/AO78, "0")</f>
        <v>0</v>
      </c>
      <c r="AL78" s="86">
        <f>IF('Medical equipment-NSP'!AE86="Да", 1, 0)</f>
        <v>0</v>
      </c>
      <c r="AM78" s="86">
        <f>IF('Medical equipment-NSP'!AF86="Да", 1, 0)</f>
        <v>0</v>
      </c>
      <c r="AN78" s="86">
        <f>IF('Medical equipment-NSP'!AG86="Да", 1, 0)</f>
        <v>0</v>
      </c>
      <c r="AO78" s="86">
        <f t="shared" si="20"/>
        <v>0</v>
      </c>
      <c r="AP78" s="86">
        <f>IF('Medical equipment-NSP'!AO86="Да", 'Service providers'!G88, 1)</f>
        <v>1</v>
      </c>
      <c r="AQ78" s="86" t="str">
        <f>IFERROR(('Medical equipment-NSP'!AP86*AP78)/AW78, "0")</f>
        <v>0</v>
      </c>
      <c r="AR78" s="86">
        <f>IF('Medical equipment-NSP'!AO86="Да", 'Service providers'!H88, 1)</f>
        <v>1</v>
      </c>
      <c r="AS78" s="86" t="str">
        <f>IFERROR(('Medical equipment-NSP'!AQ86*AR78)/AW78, "0")</f>
        <v>0</v>
      </c>
      <c r="AT78" s="86">
        <f>IF('Medical equipment-NSP'!AL86="Да", 1, 0)</f>
        <v>0</v>
      </c>
      <c r="AU78" s="86">
        <f>IF('Medical equipment-NSP'!AM86="Да", 1, 0)</f>
        <v>0</v>
      </c>
      <c r="AV78" s="86">
        <f>IF('Medical equipment-NSP'!AN86="Да", 1, 0)</f>
        <v>0</v>
      </c>
      <c r="AW78" s="86">
        <f t="shared" si="21"/>
        <v>0</v>
      </c>
      <c r="AX78" s="86">
        <f>IF('Medical equipment-NSP'!AV86="Да", 'Service providers'!G88, 1)</f>
        <v>1</v>
      </c>
      <c r="AY78" s="86" t="str">
        <f>IFERROR(('Medical equipment-NSP'!AW86*AX78)/BE78, "0")</f>
        <v>0</v>
      </c>
      <c r="AZ78" s="86">
        <f>IF('Medical equipment-NSP'!AV86="Да", 'Service providers'!H88, 1)</f>
        <v>1</v>
      </c>
      <c r="BA78" s="86" t="str">
        <f>IFERROR(('Medical equipment-NSP'!AX86*AZ78)/BE78, "0")</f>
        <v>0</v>
      </c>
      <c r="BB78" s="86">
        <f>IF('Medical equipment-NSP'!AS86="Да", 1, 0)</f>
        <v>0</v>
      </c>
      <c r="BC78" s="86">
        <f>IF('Medical equipment-NSP'!AT86="Да", 1, 0)</f>
        <v>0</v>
      </c>
      <c r="BD78" s="86">
        <f>IF('Medical equipment-NSP'!AU86="Да", 1, 0)</f>
        <v>0</v>
      </c>
      <c r="BE78" s="86">
        <f t="shared" si="22"/>
        <v>0</v>
      </c>
      <c r="BF78" s="86">
        <f>IF('Medical equipment-NSP'!BC86="Да", 'Service providers'!G88, 1)</f>
        <v>1</v>
      </c>
      <c r="BG78" s="86" t="str">
        <f>IFERROR(('Medical equipment-NSP'!BD86*BF78)/BM78, "0")</f>
        <v>0</v>
      </c>
      <c r="BH78" s="86">
        <f>IF('Medical equipment-NSP'!BC86="Да", 'Service providers'!H88, 1)</f>
        <v>1</v>
      </c>
      <c r="BI78" s="86" t="str">
        <f>IFERROR(('Medical equipment-NSP'!BE86*BH78)/BM78, "0")</f>
        <v>0</v>
      </c>
      <c r="BJ78" s="86">
        <f>IF('Medical equipment-NSP'!AZ86="Да", 1, 0)</f>
        <v>0</v>
      </c>
      <c r="BK78" s="86">
        <f>IF('Medical equipment-NSP'!BA86="Да", 1, 0)</f>
        <v>0</v>
      </c>
      <c r="BL78" s="86">
        <f>IF('Medical equipment-NSP'!BB86="Да", 1, 0)</f>
        <v>0</v>
      </c>
      <c r="BM78" s="86">
        <f t="shared" si="23"/>
        <v>0</v>
      </c>
    </row>
    <row r="79" spans="1:65" x14ac:dyDescent="0.25">
      <c r="A79" s="93" t="str">
        <f>'Service providers'!A89</f>
        <v>Указать название точки 13</v>
      </c>
      <c r="B79" s="86">
        <f>IF('Medical equipment-NSP'!F87="Да", 'Service providers'!G89, 1)</f>
        <v>1</v>
      </c>
      <c r="C79" s="86" t="str">
        <f>IFERROR(('Medical equipment-NSP'!G87*B79)/I79, "0")</f>
        <v>0</v>
      </c>
      <c r="D79" s="86">
        <f>IF('Medical equipment-NSP'!F87="Да", 'Service providers'!H89, 1)</f>
        <v>1</v>
      </c>
      <c r="E79" s="86" t="str">
        <f>IFERROR(('Medical equipment-NSP'!H87*D79)/I79, "0")</f>
        <v>0</v>
      </c>
      <c r="F79" s="86">
        <f>IF('Medical equipment-NSP'!C87="Да", 1, 0)</f>
        <v>0</v>
      </c>
      <c r="G79" s="86">
        <f>IF('Medical equipment-NSP'!D87="Да", 1, 0)</f>
        <v>0</v>
      </c>
      <c r="H79" s="86">
        <f>IF('Medical equipment-NSP'!E87="Да", 1, 0)</f>
        <v>0</v>
      </c>
      <c r="I79" s="86">
        <f t="shared" si="16"/>
        <v>0</v>
      </c>
      <c r="J79" s="86">
        <f>IF('Medical equipment-NSP'!M87="Да", 'Service providers'!G89, 1)</f>
        <v>1</v>
      </c>
      <c r="K79" s="86" t="str">
        <f>IFERROR(('Medical equipment-NSP'!N87*J79)/Q79, "0")</f>
        <v>0</v>
      </c>
      <c r="L79" s="86">
        <f>IF('Medical equipment-NSP'!M87="Да", 'Service providers'!H89, 1)</f>
        <v>1</v>
      </c>
      <c r="M79" s="86" t="str">
        <f>IFERROR(('Medical equipment-NSP'!O87*L79)/Q79, "0")</f>
        <v>0</v>
      </c>
      <c r="N79" s="86">
        <f>IF('Medical equipment-NSP'!J87="Да", 1, 0)</f>
        <v>0</v>
      </c>
      <c r="O79" s="86">
        <f>IF('Medical equipment-NSP'!K87="Да", 1, 0)</f>
        <v>0</v>
      </c>
      <c r="P79" s="86">
        <f>IF('Medical equipment-NSP'!L87="Да", 1, 0)</f>
        <v>0</v>
      </c>
      <c r="Q79" s="86">
        <f t="shared" si="17"/>
        <v>0</v>
      </c>
      <c r="R79" s="86">
        <f>IF('Medical equipment-NSP'!T87="Да", 'Service providers'!G89, 1)</f>
        <v>1</v>
      </c>
      <c r="S79" s="86" t="str">
        <f>IFERROR(('Medical equipment-NSP'!U87*R79)/Y79, "0")</f>
        <v>0</v>
      </c>
      <c r="T79" s="86">
        <f>IF('Medical equipment-NSP'!T87="Да", 'Service providers'!H89, 1)</f>
        <v>1</v>
      </c>
      <c r="U79" s="86" t="str">
        <f>IFERROR(('Medical equipment-NSP'!V87*T79)/Y79, "0")</f>
        <v>0</v>
      </c>
      <c r="V79" s="86">
        <f>IF('Medical equipment-NSP'!Q87="Да", 1, 0)</f>
        <v>0</v>
      </c>
      <c r="W79" s="86">
        <f>IF('Medical equipment-NSP'!R87="Да", 1, 0)</f>
        <v>0</v>
      </c>
      <c r="X79" s="86">
        <f>IF('Medical equipment-NSP'!S87="Да", 1, 0)</f>
        <v>0</v>
      </c>
      <c r="Y79" s="86">
        <f t="shared" si="18"/>
        <v>0</v>
      </c>
      <c r="Z79" s="86">
        <f>IF('Medical equipment-NSP'!AA87="Да", 'Service providers'!G89, 1)</f>
        <v>1</v>
      </c>
      <c r="AA79" s="86" t="str">
        <f>IFERROR(('Medical equipment-NSP'!AB87*Z79)/AG79, "0")</f>
        <v>0</v>
      </c>
      <c r="AB79" s="86">
        <f>IF('Medical equipment-NSP'!AA87="Да", 'Service providers'!H89, 1)</f>
        <v>1</v>
      </c>
      <c r="AC79" s="86" t="str">
        <f>IFERROR(('Medical equipment-NSP'!AC87*AB79)/AG79, "0")</f>
        <v>0</v>
      </c>
      <c r="AD79" s="86">
        <f>IF('Medical equipment-NSP'!X87="Да", 1, 0)</f>
        <v>0</v>
      </c>
      <c r="AE79" s="86">
        <f>IF('Medical equipment-NSP'!Y87="Да", 1, 0)</f>
        <v>0</v>
      </c>
      <c r="AF79" s="86">
        <f>IF('Medical equipment-NSP'!Z87="Да", 1, 0)</f>
        <v>0</v>
      </c>
      <c r="AG79" s="86">
        <f t="shared" si="19"/>
        <v>0</v>
      </c>
      <c r="AH79" s="86">
        <f>IF('Medical equipment-NSP'!AH87="Да", 'Service providers'!G89, 1)</f>
        <v>1</v>
      </c>
      <c r="AI79" s="86" t="str">
        <f>IFERROR(('Medical equipment-NSP'!AI87*AH79)/AO79, "0")</f>
        <v>0</v>
      </c>
      <c r="AJ79" s="86">
        <f>IF('Medical equipment-NSP'!AH87="Да", 'Service providers'!H89, 1)</f>
        <v>1</v>
      </c>
      <c r="AK79" s="86" t="str">
        <f>IFERROR(('Medical equipment-NSP'!AJ87*AJ79)/AO79, "0")</f>
        <v>0</v>
      </c>
      <c r="AL79" s="86">
        <f>IF('Medical equipment-NSP'!AE87="Да", 1, 0)</f>
        <v>0</v>
      </c>
      <c r="AM79" s="86">
        <f>IF('Medical equipment-NSP'!AF87="Да", 1, 0)</f>
        <v>0</v>
      </c>
      <c r="AN79" s="86">
        <f>IF('Medical equipment-NSP'!AG87="Да", 1, 0)</f>
        <v>0</v>
      </c>
      <c r="AO79" s="86">
        <f t="shared" si="20"/>
        <v>0</v>
      </c>
      <c r="AP79" s="86">
        <f>IF('Medical equipment-NSP'!AO87="Да", 'Service providers'!G89, 1)</f>
        <v>1</v>
      </c>
      <c r="AQ79" s="86" t="str">
        <f>IFERROR(('Medical equipment-NSP'!AP87*AP79)/AW79, "0")</f>
        <v>0</v>
      </c>
      <c r="AR79" s="86">
        <f>IF('Medical equipment-NSP'!AO87="Да", 'Service providers'!H89, 1)</f>
        <v>1</v>
      </c>
      <c r="AS79" s="86" t="str">
        <f>IFERROR(('Medical equipment-NSP'!AQ87*AR79)/AW79, "0")</f>
        <v>0</v>
      </c>
      <c r="AT79" s="86">
        <f>IF('Medical equipment-NSP'!AL87="Да", 1, 0)</f>
        <v>0</v>
      </c>
      <c r="AU79" s="86">
        <f>IF('Medical equipment-NSP'!AM87="Да", 1, 0)</f>
        <v>0</v>
      </c>
      <c r="AV79" s="86">
        <f>IF('Medical equipment-NSP'!AN87="Да", 1, 0)</f>
        <v>0</v>
      </c>
      <c r="AW79" s="86">
        <f t="shared" si="21"/>
        <v>0</v>
      </c>
      <c r="AX79" s="86">
        <f>IF('Medical equipment-NSP'!AV87="Да", 'Service providers'!G89, 1)</f>
        <v>1</v>
      </c>
      <c r="AY79" s="86" t="str">
        <f>IFERROR(('Medical equipment-NSP'!AW87*AX79)/BE79, "0")</f>
        <v>0</v>
      </c>
      <c r="AZ79" s="86">
        <f>IF('Medical equipment-NSP'!AV87="Да", 'Service providers'!H89, 1)</f>
        <v>1</v>
      </c>
      <c r="BA79" s="86" t="str">
        <f>IFERROR(('Medical equipment-NSP'!AX87*AZ79)/BE79, "0")</f>
        <v>0</v>
      </c>
      <c r="BB79" s="86">
        <f>IF('Medical equipment-NSP'!AS87="Да", 1, 0)</f>
        <v>0</v>
      </c>
      <c r="BC79" s="86">
        <f>IF('Medical equipment-NSP'!AT87="Да", 1, 0)</f>
        <v>0</v>
      </c>
      <c r="BD79" s="86">
        <f>IF('Medical equipment-NSP'!AU87="Да", 1, 0)</f>
        <v>0</v>
      </c>
      <c r="BE79" s="86">
        <f t="shared" si="22"/>
        <v>0</v>
      </c>
      <c r="BF79" s="86">
        <f>IF('Medical equipment-NSP'!BC87="Да", 'Service providers'!G89, 1)</f>
        <v>1</v>
      </c>
      <c r="BG79" s="86" t="str">
        <f>IFERROR(('Medical equipment-NSP'!BD87*BF79)/BM79, "0")</f>
        <v>0</v>
      </c>
      <c r="BH79" s="86">
        <f>IF('Medical equipment-NSP'!BC87="Да", 'Service providers'!H89, 1)</f>
        <v>1</v>
      </c>
      <c r="BI79" s="86" t="str">
        <f>IFERROR(('Medical equipment-NSP'!BE87*BH79)/BM79, "0")</f>
        <v>0</v>
      </c>
      <c r="BJ79" s="86">
        <f>IF('Medical equipment-NSP'!AZ87="Да", 1, 0)</f>
        <v>0</v>
      </c>
      <c r="BK79" s="86">
        <f>IF('Medical equipment-NSP'!BA87="Да", 1, 0)</f>
        <v>0</v>
      </c>
      <c r="BL79" s="86">
        <f>IF('Medical equipment-NSP'!BB87="Да", 1, 0)</f>
        <v>0</v>
      </c>
      <c r="BM79" s="86">
        <f t="shared" si="23"/>
        <v>0</v>
      </c>
    </row>
    <row r="80" spans="1:65" x14ac:dyDescent="0.25">
      <c r="A80" s="93" t="str">
        <f>'Service providers'!A90</f>
        <v>Указать название точки 14</v>
      </c>
      <c r="B80" s="86">
        <f>IF('Medical equipment-NSP'!F88="Да", 'Service providers'!G90, 1)</f>
        <v>1</v>
      </c>
      <c r="C80" s="86" t="str">
        <f>IFERROR(('Medical equipment-NSP'!G88*B80)/I80, "0")</f>
        <v>0</v>
      </c>
      <c r="D80" s="86">
        <f>IF('Medical equipment-NSP'!F88="Да", 'Service providers'!H90, 1)</f>
        <v>1</v>
      </c>
      <c r="E80" s="86" t="str">
        <f>IFERROR(('Medical equipment-NSP'!H88*D80)/I80, "0")</f>
        <v>0</v>
      </c>
      <c r="F80" s="86">
        <f>IF('Medical equipment-NSP'!C88="Да", 1, 0)</f>
        <v>0</v>
      </c>
      <c r="G80" s="86">
        <f>IF('Medical equipment-NSP'!D88="Да", 1, 0)</f>
        <v>0</v>
      </c>
      <c r="H80" s="86">
        <f>IF('Medical equipment-NSP'!E88="Да", 1, 0)</f>
        <v>0</v>
      </c>
      <c r="I80" s="86">
        <f t="shared" si="16"/>
        <v>0</v>
      </c>
      <c r="J80" s="86">
        <f>IF('Medical equipment-NSP'!M88="Да", 'Service providers'!G90, 1)</f>
        <v>1</v>
      </c>
      <c r="K80" s="86" t="str">
        <f>IFERROR(('Medical equipment-NSP'!N88*J80)/Q80, "0")</f>
        <v>0</v>
      </c>
      <c r="L80" s="86">
        <f>IF('Medical equipment-NSP'!M88="Да", 'Service providers'!H90, 1)</f>
        <v>1</v>
      </c>
      <c r="M80" s="86" t="str">
        <f>IFERROR(('Medical equipment-NSP'!O88*L80)/Q80, "0")</f>
        <v>0</v>
      </c>
      <c r="N80" s="86">
        <f>IF('Medical equipment-NSP'!J88="Да", 1, 0)</f>
        <v>0</v>
      </c>
      <c r="O80" s="86">
        <f>IF('Medical equipment-NSP'!K88="Да", 1, 0)</f>
        <v>0</v>
      </c>
      <c r="P80" s="86">
        <f>IF('Medical equipment-NSP'!L88="Да", 1, 0)</f>
        <v>0</v>
      </c>
      <c r="Q80" s="86">
        <f t="shared" si="17"/>
        <v>0</v>
      </c>
      <c r="R80" s="86">
        <f>IF('Medical equipment-NSP'!T88="Да", 'Service providers'!G90, 1)</f>
        <v>1</v>
      </c>
      <c r="S80" s="86" t="str">
        <f>IFERROR(('Medical equipment-NSP'!U88*R80)/Y80, "0")</f>
        <v>0</v>
      </c>
      <c r="T80" s="86">
        <f>IF('Medical equipment-NSP'!T88="Да", 'Service providers'!H90, 1)</f>
        <v>1</v>
      </c>
      <c r="U80" s="86" t="str">
        <f>IFERROR(('Medical equipment-NSP'!V88*T80)/Y80, "0")</f>
        <v>0</v>
      </c>
      <c r="V80" s="86">
        <f>IF('Medical equipment-NSP'!Q88="Да", 1, 0)</f>
        <v>0</v>
      </c>
      <c r="W80" s="86">
        <f>IF('Medical equipment-NSP'!R88="Да", 1, 0)</f>
        <v>0</v>
      </c>
      <c r="X80" s="86">
        <f>IF('Medical equipment-NSP'!S88="Да", 1, 0)</f>
        <v>0</v>
      </c>
      <c r="Y80" s="86">
        <f t="shared" si="18"/>
        <v>0</v>
      </c>
      <c r="Z80" s="86">
        <f>IF('Medical equipment-NSP'!AA88="Да", 'Service providers'!G90, 1)</f>
        <v>1</v>
      </c>
      <c r="AA80" s="86" t="str">
        <f>IFERROR(('Medical equipment-NSP'!AB88*Z80)/AG80, "0")</f>
        <v>0</v>
      </c>
      <c r="AB80" s="86">
        <f>IF('Medical equipment-NSP'!AA88="Да", 'Service providers'!H90, 1)</f>
        <v>1</v>
      </c>
      <c r="AC80" s="86" t="str">
        <f>IFERROR(('Medical equipment-NSP'!AC88*AB80)/AG80, "0")</f>
        <v>0</v>
      </c>
      <c r="AD80" s="86">
        <f>IF('Medical equipment-NSP'!X88="Да", 1, 0)</f>
        <v>0</v>
      </c>
      <c r="AE80" s="86">
        <f>IF('Medical equipment-NSP'!Y88="Да", 1, 0)</f>
        <v>0</v>
      </c>
      <c r="AF80" s="86">
        <f>IF('Medical equipment-NSP'!Z88="Да", 1, 0)</f>
        <v>0</v>
      </c>
      <c r="AG80" s="86">
        <f t="shared" si="19"/>
        <v>0</v>
      </c>
      <c r="AH80" s="86">
        <f>IF('Medical equipment-NSP'!AH88="Да", 'Service providers'!G90, 1)</f>
        <v>1</v>
      </c>
      <c r="AI80" s="86" t="str">
        <f>IFERROR(('Medical equipment-NSP'!AI88*AH80)/AO80, "0")</f>
        <v>0</v>
      </c>
      <c r="AJ80" s="86">
        <f>IF('Medical equipment-NSP'!AH88="Да", 'Service providers'!H90, 1)</f>
        <v>1</v>
      </c>
      <c r="AK80" s="86" t="str">
        <f>IFERROR(('Medical equipment-NSP'!AJ88*AJ80)/AO80, "0")</f>
        <v>0</v>
      </c>
      <c r="AL80" s="86">
        <f>IF('Medical equipment-NSP'!AE88="Да", 1, 0)</f>
        <v>0</v>
      </c>
      <c r="AM80" s="86">
        <f>IF('Medical equipment-NSP'!AF88="Да", 1, 0)</f>
        <v>0</v>
      </c>
      <c r="AN80" s="86">
        <f>IF('Medical equipment-NSP'!AG88="Да", 1, 0)</f>
        <v>0</v>
      </c>
      <c r="AO80" s="86">
        <f t="shared" si="20"/>
        <v>0</v>
      </c>
      <c r="AP80" s="86">
        <f>IF('Medical equipment-NSP'!AO88="Да", 'Service providers'!G90, 1)</f>
        <v>1</v>
      </c>
      <c r="AQ80" s="86" t="str">
        <f>IFERROR(('Medical equipment-NSP'!AP88*AP80)/AW80, "0")</f>
        <v>0</v>
      </c>
      <c r="AR80" s="86">
        <f>IF('Medical equipment-NSP'!AO88="Да", 'Service providers'!H90, 1)</f>
        <v>1</v>
      </c>
      <c r="AS80" s="86" t="str">
        <f>IFERROR(('Medical equipment-NSP'!AQ88*AR80)/AW80, "0")</f>
        <v>0</v>
      </c>
      <c r="AT80" s="86">
        <f>IF('Medical equipment-NSP'!AL88="Да", 1, 0)</f>
        <v>0</v>
      </c>
      <c r="AU80" s="86">
        <f>IF('Medical equipment-NSP'!AM88="Да", 1, 0)</f>
        <v>0</v>
      </c>
      <c r="AV80" s="86">
        <f>IF('Medical equipment-NSP'!AN88="Да", 1, 0)</f>
        <v>0</v>
      </c>
      <c r="AW80" s="86">
        <f t="shared" si="21"/>
        <v>0</v>
      </c>
      <c r="AX80" s="86">
        <f>IF('Medical equipment-NSP'!AV88="Да", 'Service providers'!G90, 1)</f>
        <v>1</v>
      </c>
      <c r="AY80" s="86" t="str">
        <f>IFERROR(('Medical equipment-NSP'!AW88*AX80)/BE80, "0")</f>
        <v>0</v>
      </c>
      <c r="AZ80" s="86">
        <f>IF('Medical equipment-NSP'!AV88="Да", 'Service providers'!H90, 1)</f>
        <v>1</v>
      </c>
      <c r="BA80" s="86" t="str">
        <f>IFERROR(('Medical equipment-NSP'!AX88*AZ80)/BE80, "0")</f>
        <v>0</v>
      </c>
      <c r="BB80" s="86">
        <f>IF('Medical equipment-NSP'!AS88="Да", 1, 0)</f>
        <v>0</v>
      </c>
      <c r="BC80" s="86">
        <f>IF('Medical equipment-NSP'!AT88="Да", 1, 0)</f>
        <v>0</v>
      </c>
      <c r="BD80" s="86">
        <f>IF('Medical equipment-NSP'!AU88="Да", 1, 0)</f>
        <v>0</v>
      </c>
      <c r="BE80" s="86">
        <f t="shared" si="22"/>
        <v>0</v>
      </c>
      <c r="BF80" s="86">
        <f>IF('Medical equipment-NSP'!BC88="Да", 'Service providers'!G90, 1)</f>
        <v>1</v>
      </c>
      <c r="BG80" s="86" t="str">
        <f>IFERROR(('Medical equipment-NSP'!BD88*BF80)/BM80, "0")</f>
        <v>0</v>
      </c>
      <c r="BH80" s="86">
        <f>IF('Medical equipment-NSP'!BC88="Да", 'Service providers'!H90, 1)</f>
        <v>1</v>
      </c>
      <c r="BI80" s="86" t="str">
        <f>IFERROR(('Medical equipment-NSP'!BE88*BH80)/BM80, "0")</f>
        <v>0</v>
      </c>
      <c r="BJ80" s="86">
        <f>IF('Medical equipment-NSP'!AZ88="Да", 1, 0)</f>
        <v>0</v>
      </c>
      <c r="BK80" s="86">
        <f>IF('Medical equipment-NSP'!BA88="Да", 1, 0)</f>
        <v>0</v>
      </c>
      <c r="BL80" s="86">
        <f>IF('Medical equipment-NSP'!BB88="Да", 1, 0)</f>
        <v>0</v>
      </c>
      <c r="BM80" s="86">
        <f t="shared" si="23"/>
        <v>0</v>
      </c>
    </row>
    <row r="81" spans="1:65" x14ac:dyDescent="0.25">
      <c r="A81" s="93" t="str">
        <f>'Service providers'!A91</f>
        <v>Указать название точки 15</v>
      </c>
      <c r="B81" s="86">
        <f>IF('Medical equipment-NSP'!F89="Да", 'Service providers'!G91, 1)</f>
        <v>1</v>
      </c>
      <c r="C81" s="86" t="str">
        <f>IFERROR(('Medical equipment-NSP'!G89*B81)/I81, "0")</f>
        <v>0</v>
      </c>
      <c r="D81" s="86">
        <f>IF('Medical equipment-NSP'!F89="Да", 'Service providers'!H91, 1)</f>
        <v>1</v>
      </c>
      <c r="E81" s="86" t="str">
        <f>IFERROR(('Medical equipment-NSP'!H89*D81)/I81, "0")</f>
        <v>0</v>
      </c>
      <c r="F81" s="86">
        <f>IF('Medical equipment-NSP'!C89="Да", 1, 0)</f>
        <v>0</v>
      </c>
      <c r="G81" s="86">
        <f>IF('Medical equipment-NSP'!D89="Да", 1, 0)</f>
        <v>0</v>
      </c>
      <c r="H81" s="86">
        <f>IF('Medical equipment-NSP'!E89="Да", 1, 0)</f>
        <v>0</v>
      </c>
      <c r="I81" s="86">
        <f t="shared" si="16"/>
        <v>0</v>
      </c>
      <c r="J81" s="86">
        <f>IF('Medical equipment-NSP'!M89="Да", 'Service providers'!G91, 1)</f>
        <v>1</v>
      </c>
      <c r="K81" s="86" t="str">
        <f>IFERROR(('Medical equipment-NSP'!N89*J81)/Q81, "0")</f>
        <v>0</v>
      </c>
      <c r="L81" s="86">
        <f>IF('Medical equipment-NSP'!M89="Да", 'Service providers'!H91, 1)</f>
        <v>1</v>
      </c>
      <c r="M81" s="86" t="str">
        <f>IFERROR(('Medical equipment-NSP'!O89*L81)/Q81, "0")</f>
        <v>0</v>
      </c>
      <c r="N81" s="86">
        <f>IF('Medical equipment-NSP'!J89="Да", 1, 0)</f>
        <v>0</v>
      </c>
      <c r="O81" s="86">
        <f>IF('Medical equipment-NSP'!K89="Да", 1, 0)</f>
        <v>0</v>
      </c>
      <c r="P81" s="86">
        <f>IF('Medical equipment-NSP'!L89="Да", 1, 0)</f>
        <v>0</v>
      </c>
      <c r="Q81" s="86">
        <f t="shared" si="17"/>
        <v>0</v>
      </c>
      <c r="R81" s="86">
        <f>IF('Medical equipment-NSP'!T89="Да", 'Service providers'!G91, 1)</f>
        <v>1</v>
      </c>
      <c r="S81" s="86" t="str">
        <f>IFERROR(('Medical equipment-NSP'!U89*R81)/Y81, "0")</f>
        <v>0</v>
      </c>
      <c r="T81" s="86">
        <f>IF('Medical equipment-NSP'!T89="Да", 'Service providers'!H91, 1)</f>
        <v>1</v>
      </c>
      <c r="U81" s="86" t="str">
        <f>IFERROR(('Medical equipment-NSP'!V89*T81)/Y81, "0")</f>
        <v>0</v>
      </c>
      <c r="V81" s="86">
        <f>IF('Medical equipment-NSP'!Q89="Да", 1, 0)</f>
        <v>0</v>
      </c>
      <c r="W81" s="86">
        <f>IF('Medical equipment-NSP'!R89="Да", 1, 0)</f>
        <v>0</v>
      </c>
      <c r="X81" s="86">
        <f>IF('Medical equipment-NSP'!S89="Да", 1, 0)</f>
        <v>0</v>
      </c>
      <c r="Y81" s="86">
        <f t="shared" si="18"/>
        <v>0</v>
      </c>
      <c r="Z81" s="86">
        <f>IF('Medical equipment-NSP'!AA89="Да", 'Service providers'!G91, 1)</f>
        <v>1</v>
      </c>
      <c r="AA81" s="86" t="str">
        <f>IFERROR(('Medical equipment-NSP'!AB89*Z81)/AG81, "0")</f>
        <v>0</v>
      </c>
      <c r="AB81" s="86">
        <f>IF('Medical equipment-NSP'!AA89="Да", 'Service providers'!H91, 1)</f>
        <v>1</v>
      </c>
      <c r="AC81" s="86" t="str">
        <f>IFERROR(('Medical equipment-NSP'!AC89*AB81)/AG81, "0")</f>
        <v>0</v>
      </c>
      <c r="AD81" s="86">
        <f>IF('Medical equipment-NSP'!X89="Да", 1, 0)</f>
        <v>0</v>
      </c>
      <c r="AE81" s="86">
        <f>IF('Medical equipment-NSP'!Y89="Да", 1, 0)</f>
        <v>0</v>
      </c>
      <c r="AF81" s="86">
        <f>IF('Medical equipment-NSP'!Z89="Да", 1, 0)</f>
        <v>0</v>
      </c>
      <c r="AG81" s="86">
        <f t="shared" si="19"/>
        <v>0</v>
      </c>
      <c r="AH81" s="86">
        <f>IF('Medical equipment-NSP'!AH89="Да", 'Service providers'!G91, 1)</f>
        <v>1</v>
      </c>
      <c r="AI81" s="86" t="str">
        <f>IFERROR(('Medical equipment-NSP'!AI89*AH81)/AO81, "0")</f>
        <v>0</v>
      </c>
      <c r="AJ81" s="86">
        <f>IF('Medical equipment-NSP'!AH89="Да", 'Service providers'!H91, 1)</f>
        <v>1</v>
      </c>
      <c r="AK81" s="86" t="str">
        <f>IFERROR(('Medical equipment-NSP'!AJ89*AJ81)/AO81, "0")</f>
        <v>0</v>
      </c>
      <c r="AL81" s="86">
        <f>IF('Medical equipment-NSP'!AE89="Да", 1, 0)</f>
        <v>0</v>
      </c>
      <c r="AM81" s="86">
        <f>IF('Medical equipment-NSP'!AF89="Да", 1, 0)</f>
        <v>0</v>
      </c>
      <c r="AN81" s="86">
        <f>IF('Medical equipment-NSP'!AG89="Да", 1, 0)</f>
        <v>0</v>
      </c>
      <c r="AO81" s="86">
        <f t="shared" si="20"/>
        <v>0</v>
      </c>
      <c r="AP81" s="86">
        <f>IF('Medical equipment-NSP'!AO89="Да", 'Service providers'!G91, 1)</f>
        <v>1</v>
      </c>
      <c r="AQ81" s="86" t="str">
        <f>IFERROR(('Medical equipment-NSP'!AP89*AP81)/AW81, "0")</f>
        <v>0</v>
      </c>
      <c r="AR81" s="86">
        <f>IF('Medical equipment-NSP'!AO89="Да", 'Service providers'!H91, 1)</f>
        <v>1</v>
      </c>
      <c r="AS81" s="86" t="str">
        <f>IFERROR(('Medical equipment-NSP'!AQ89*AR81)/AW81, "0")</f>
        <v>0</v>
      </c>
      <c r="AT81" s="86">
        <f>IF('Medical equipment-NSP'!AL89="Да", 1, 0)</f>
        <v>0</v>
      </c>
      <c r="AU81" s="86">
        <f>IF('Medical equipment-NSP'!AM89="Да", 1, 0)</f>
        <v>0</v>
      </c>
      <c r="AV81" s="86">
        <f>IF('Medical equipment-NSP'!AN89="Да", 1, 0)</f>
        <v>0</v>
      </c>
      <c r="AW81" s="86">
        <f t="shared" si="21"/>
        <v>0</v>
      </c>
      <c r="AX81" s="86">
        <f>IF('Medical equipment-NSP'!AV89="Да", 'Service providers'!G91, 1)</f>
        <v>1</v>
      </c>
      <c r="AY81" s="86" t="str">
        <f>IFERROR(('Medical equipment-NSP'!AW89*AX81)/BE81, "0")</f>
        <v>0</v>
      </c>
      <c r="AZ81" s="86">
        <f>IF('Medical equipment-NSP'!AV89="Да", 'Service providers'!H91, 1)</f>
        <v>1</v>
      </c>
      <c r="BA81" s="86" t="str">
        <f>IFERROR(('Medical equipment-NSP'!AX89*AZ81)/BE81, "0")</f>
        <v>0</v>
      </c>
      <c r="BB81" s="86">
        <f>IF('Medical equipment-NSP'!AS89="Да", 1, 0)</f>
        <v>0</v>
      </c>
      <c r="BC81" s="86">
        <f>IF('Medical equipment-NSP'!AT89="Да", 1, 0)</f>
        <v>0</v>
      </c>
      <c r="BD81" s="86">
        <f>IF('Medical equipment-NSP'!AU89="Да", 1, 0)</f>
        <v>0</v>
      </c>
      <c r="BE81" s="86">
        <f t="shared" si="22"/>
        <v>0</v>
      </c>
      <c r="BF81" s="86">
        <f>IF('Medical equipment-NSP'!BC89="Да", 'Service providers'!G91, 1)</f>
        <v>1</v>
      </c>
      <c r="BG81" s="86" t="str">
        <f>IFERROR(('Medical equipment-NSP'!BD89*BF81)/BM81, "0")</f>
        <v>0</v>
      </c>
      <c r="BH81" s="86">
        <f>IF('Medical equipment-NSP'!BC89="Да", 'Service providers'!H91, 1)</f>
        <v>1</v>
      </c>
      <c r="BI81" s="86" t="str">
        <f>IFERROR(('Medical equipment-NSP'!BE89*BH81)/BM81, "0")</f>
        <v>0</v>
      </c>
      <c r="BJ81" s="86">
        <f>IF('Medical equipment-NSP'!AZ89="Да", 1, 0)</f>
        <v>0</v>
      </c>
      <c r="BK81" s="86">
        <f>IF('Medical equipment-NSP'!BA89="Да", 1, 0)</f>
        <v>0</v>
      </c>
      <c r="BL81" s="86">
        <f>IF('Medical equipment-NSP'!BB89="Да", 1, 0)</f>
        <v>0</v>
      </c>
      <c r="BM81" s="86">
        <f t="shared" si="23"/>
        <v>0</v>
      </c>
    </row>
    <row r="82" spans="1:65" x14ac:dyDescent="0.25">
      <c r="A82" s="93" t="str">
        <f>'Service providers'!A92</f>
        <v>Указать название точки 16</v>
      </c>
      <c r="B82" s="86">
        <f>IF('Medical equipment-NSP'!F90="Да", 'Service providers'!G92, 1)</f>
        <v>1</v>
      </c>
      <c r="C82" s="86" t="str">
        <f>IFERROR(('Medical equipment-NSP'!G90*B82)/I82, "0")</f>
        <v>0</v>
      </c>
      <c r="D82" s="86">
        <f>IF('Medical equipment-NSP'!F90="Да", 'Service providers'!H92, 1)</f>
        <v>1</v>
      </c>
      <c r="E82" s="86" t="str">
        <f>IFERROR(('Medical equipment-NSP'!H90*D82)/I82, "0")</f>
        <v>0</v>
      </c>
      <c r="F82" s="86">
        <f>IF('Medical equipment-NSP'!C90="Да", 1, 0)</f>
        <v>0</v>
      </c>
      <c r="G82" s="86">
        <f>IF('Medical equipment-NSP'!D90="Да", 1, 0)</f>
        <v>0</v>
      </c>
      <c r="H82" s="86">
        <f>IF('Medical equipment-NSP'!E90="Да", 1, 0)</f>
        <v>0</v>
      </c>
      <c r="I82" s="86">
        <f t="shared" si="16"/>
        <v>0</v>
      </c>
      <c r="J82" s="86">
        <f>IF('Medical equipment-NSP'!M90="Да", 'Service providers'!G92, 1)</f>
        <v>1</v>
      </c>
      <c r="K82" s="86" t="str">
        <f>IFERROR(('Medical equipment-NSP'!N90*J82)/Q82, "0")</f>
        <v>0</v>
      </c>
      <c r="L82" s="86">
        <f>IF('Medical equipment-NSP'!M90="Да", 'Service providers'!H92, 1)</f>
        <v>1</v>
      </c>
      <c r="M82" s="86" t="str">
        <f>IFERROR(('Medical equipment-NSP'!O90*L82)/Q82, "0")</f>
        <v>0</v>
      </c>
      <c r="N82" s="86">
        <f>IF('Medical equipment-NSP'!J90="Да", 1, 0)</f>
        <v>0</v>
      </c>
      <c r="O82" s="86">
        <f>IF('Medical equipment-NSP'!K90="Да", 1, 0)</f>
        <v>0</v>
      </c>
      <c r="P82" s="86">
        <f>IF('Medical equipment-NSP'!L90="Да", 1, 0)</f>
        <v>0</v>
      </c>
      <c r="Q82" s="86">
        <f t="shared" si="17"/>
        <v>0</v>
      </c>
      <c r="R82" s="86">
        <f>IF('Medical equipment-NSP'!T90="Да", 'Service providers'!G92, 1)</f>
        <v>1</v>
      </c>
      <c r="S82" s="86" t="str">
        <f>IFERROR(('Medical equipment-NSP'!U90*R82)/Y82, "0")</f>
        <v>0</v>
      </c>
      <c r="T82" s="86">
        <f>IF('Medical equipment-NSP'!T90="Да", 'Service providers'!H92, 1)</f>
        <v>1</v>
      </c>
      <c r="U82" s="86" t="str">
        <f>IFERROR(('Medical equipment-NSP'!V90*T82)/Y82, "0")</f>
        <v>0</v>
      </c>
      <c r="V82" s="86">
        <f>IF('Medical equipment-NSP'!Q90="Да", 1, 0)</f>
        <v>0</v>
      </c>
      <c r="W82" s="86">
        <f>IF('Medical equipment-NSP'!R90="Да", 1, 0)</f>
        <v>0</v>
      </c>
      <c r="X82" s="86">
        <f>IF('Medical equipment-NSP'!S90="Да", 1, 0)</f>
        <v>0</v>
      </c>
      <c r="Y82" s="86">
        <f t="shared" si="18"/>
        <v>0</v>
      </c>
      <c r="Z82" s="86">
        <f>IF('Medical equipment-NSP'!AA90="Да", 'Service providers'!G92, 1)</f>
        <v>1</v>
      </c>
      <c r="AA82" s="86" t="str">
        <f>IFERROR(('Medical equipment-NSP'!AB90*Z82)/AG82, "0")</f>
        <v>0</v>
      </c>
      <c r="AB82" s="86">
        <f>IF('Medical equipment-NSP'!AA90="Да", 'Service providers'!H92, 1)</f>
        <v>1</v>
      </c>
      <c r="AC82" s="86" t="str">
        <f>IFERROR(('Medical equipment-NSP'!AC90*AB82)/AG82, "0")</f>
        <v>0</v>
      </c>
      <c r="AD82" s="86">
        <f>IF('Medical equipment-NSP'!X90="Да", 1, 0)</f>
        <v>0</v>
      </c>
      <c r="AE82" s="86">
        <f>IF('Medical equipment-NSP'!Y90="Да", 1, 0)</f>
        <v>0</v>
      </c>
      <c r="AF82" s="86">
        <f>IF('Medical equipment-NSP'!Z90="Да", 1, 0)</f>
        <v>0</v>
      </c>
      <c r="AG82" s="86">
        <f t="shared" si="19"/>
        <v>0</v>
      </c>
      <c r="AH82" s="86">
        <f>IF('Medical equipment-NSP'!AH90="Да", 'Service providers'!G92, 1)</f>
        <v>1</v>
      </c>
      <c r="AI82" s="86" t="str">
        <f>IFERROR(('Medical equipment-NSP'!AI90*AH82)/AO82, "0")</f>
        <v>0</v>
      </c>
      <c r="AJ82" s="86">
        <f>IF('Medical equipment-NSP'!AH90="Да", 'Service providers'!H92, 1)</f>
        <v>1</v>
      </c>
      <c r="AK82" s="86" t="str">
        <f>IFERROR(('Medical equipment-NSP'!AJ90*AJ82)/AO82, "0")</f>
        <v>0</v>
      </c>
      <c r="AL82" s="86">
        <f>IF('Medical equipment-NSP'!AE90="Да", 1, 0)</f>
        <v>0</v>
      </c>
      <c r="AM82" s="86">
        <f>IF('Medical equipment-NSP'!AF90="Да", 1, 0)</f>
        <v>0</v>
      </c>
      <c r="AN82" s="86">
        <f>IF('Medical equipment-NSP'!AG90="Да", 1, 0)</f>
        <v>0</v>
      </c>
      <c r="AO82" s="86">
        <f t="shared" si="20"/>
        <v>0</v>
      </c>
      <c r="AP82" s="86">
        <f>IF('Medical equipment-NSP'!AO90="Да", 'Service providers'!G92, 1)</f>
        <v>1</v>
      </c>
      <c r="AQ82" s="86" t="str">
        <f>IFERROR(('Medical equipment-NSP'!AP90*AP82)/AW82, "0")</f>
        <v>0</v>
      </c>
      <c r="AR82" s="86">
        <f>IF('Medical equipment-NSP'!AO90="Да", 'Service providers'!H92, 1)</f>
        <v>1</v>
      </c>
      <c r="AS82" s="86" t="str">
        <f>IFERROR(('Medical equipment-NSP'!AQ90*AR82)/AW82, "0")</f>
        <v>0</v>
      </c>
      <c r="AT82" s="86">
        <f>IF('Medical equipment-NSP'!AL90="Да", 1, 0)</f>
        <v>0</v>
      </c>
      <c r="AU82" s="86">
        <f>IF('Medical equipment-NSP'!AM90="Да", 1, 0)</f>
        <v>0</v>
      </c>
      <c r="AV82" s="86">
        <f>IF('Medical equipment-NSP'!AN90="Да", 1, 0)</f>
        <v>0</v>
      </c>
      <c r="AW82" s="86">
        <f t="shared" si="21"/>
        <v>0</v>
      </c>
      <c r="AX82" s="86">
        <f>IF('Medical equipment-NSP'!AV90="Да", 'Service providers'!G92, 1)</f>
        <v>1</v>
      </c>
      <c r="AY82" s="86" t="str">
        <f>IFERROR(('Medical equipment-NSP'!AW90*AX82)/BE82, "0")</f>
        <v>0</v>
      </c>
      <c r="AZ82" s="86">
        <f>IF('Medical equipment-NSP'!AV90="Да", 'Service providers'!H92, 1)</f>
        <v>1</v>
      </c>
      <c r="BA82" s="86" t="str">
        <f>IFERROR(('Medical equipment-NSP'!AX90*AZ82)/BE82, "0")</f>
        <v>0</v>
      </c>
      <c r="BB82" s="86">
        <f>IF('Medical equipment-NSP'!AS90="Да", 1, 0)</f>
        <v>0</v>
      </c>
      <c r="BC82" s="86">
        <f>IF('Medical equipment-NSP'!AT90="Да", 1, 0)</f>
        <v>0</v>
      </c>
      <c r="BD82" s="86">
        <f>IF('Medical equipment-NSP'!AU90="Да", 1, 0)</f>
        <v>0</v>
      </c>
      <c r="BE82" s="86">
        <f t="shared" si="22"/>
        <v>0</v>
      </c>
      <c r="BF82" s="86">
        <f>IF('Medical equipment-NSP'!BC90="Да", 'Service providers'!G92, 1)</f>
        <v>1</v>
      </c>
      <c r="BG82" s="86" t="str">
        <f>IFERROR(('Medical equipment-NSP'!BD90*BF82)/BM82, "0")</f>
        <v>0</v>
      </c>
      <c r="BH82" s="86">
        <f>IF('Medical equipment-NSP'!BC90="Да", 'Service providers'!H92, 1)</f>
        <v>1</v>
      </c>
      <c r="BI82" s="86" t="str">
        <f>IFERROR(('Medical equipment-NSP'!BE90*BH82)/BM82, "0")</f>
        <v>0</v>
      </c>
      <c r="BJ82" s="86">
        <f>IF('Medical equipment-NSP'!AZ90="Да", 1, 0)</f>
        <v>0</v>
      </c>
      <c r="BK82" s="86">
        <f>IF('Medical equipment-NSP'!BA90="Да", 1, 0)</f>
        <v>0</v>
      </c>
      <c r="BL82" s="86">
        <f>IF('Medical equipment-NSP'!BB90="Да", 1, 0)</f>
        <v>0</v>
      </c>
      <c r="BM82" s="86">
        <f t="shared" si="23"/>
        <v>0</v>
      </c>
    </row>
    <row r="83" spans="1:65" x14ac:dyDescent="0.25">
      <c r="A83" s="93" t="str">
        <f>'Service providers'!A93</f>
        <v>Указать название точки 17</v>
      </c>
      <c r="B83" s="86">
        <f>IF('Medical equipment-NSP'!F91="Да", 'Service providers'!G93, 1)</f>
        <v>1</v>
      </c>
      <c r="C83" s="86" t="str">
        <f>IFERROR(('Medical equipment-NSP'!G91*B83)/I83, "0")</f>
        <v>0</v>
      </c>
      <c r="D83" s="86">
        <f>IF('Medical equipment-NSP'!F91="Да", 'Service providers'!H93, 1)</f>
        <v>1</v>
      </c>
      <c r="E83" s="86" t="str">
        <f>IFERROR(('Medical equipment-NSP'!H91*D83)/I83, "0")</f>
        <v>0</v>
      </c>
      <c r="F83" s="86">
        <f>IF('Medical equipment-NSP'!C91="Да", 1, 0)</f>
        <v>0</v>
      </c>
      <c r="G83" s="86">
        <f>IF('Medical equipment-NSP'!D91="Да", 1, 0)</f>
        <v>0</v>
      </c>
      <c r="H83" s="86">
        <f>IF('Medical equipment-NSP'!E91="Да", 1, 0)</f>
        <v>0</v>
      </c>
      <c r="I83" s="86">
        <f t="shared" si="16"/>
        <v>0</v>
      </c>
      <c r="J83" s="86">
        <f>IF('Medical equipment-NSP'!M91="Да", 'Service providers'!G93, 1)</f>
        <v>1</v>
      </c>
      <c r="K83" s="86" t="str">
        <f>IFERROR(('Medical equipment-NSP'!N91*J83)/Q83, "0")</f>
        <v>0</v>
      </c>
      <c r="L83" s="86">
        <f>IF('Medical equipment-NSP'!M91="Да", 'Service providers'!H93, 1)</f>
        <v>1</v>
      </c>
      <c r="M83" s="86" t="str">
        <f>IFERROR(('Medical equipment-NSP'!O91*L83)/Q83, "0")</f>
        <v>0</v>
      </c>
      <c r="N83" s="86">
        <f>IF('Medical equipment-NSP'!J91="Да", 1, 0)</f>
        <v>0</v>
      </c>
      <c r="O83" s="86">
        <f>IF('Medical equipment-NSP'!K91="Да", 1, 0)</f>
        <v>0</v>
      </c>
      <c r="P83" s="86">
        <f>IF('Medical equipment-NSP'!L91="Да", 1, 0)</f>
        <v>0</v>
      </c>
      <c r="Q83" s="86">
        <f t="shared" si="17"/>
        <v>0</v>
      </c>
      <c r="R83" s="86">
        <f>IF('Medical equipment-NSP'!T91="Да", 'Service providers'!G93, 1)</f>
        <v>1</v>
      </c>
      <c r="S83" s="86" t="str">
        <f>IFERROR(('Medical equipment-NSP'!U91*R83)/Y83, "0")</f>
        <v>0</v>
      </c>
      <c r="T83" s="86">
        <f>IF('Medical equipment-NSP'!T91="Да", 'Service providers'!H93, 1)</f>
        <v>1</v>
      </c>
      <c r="U83" s="86" t="str">
        <f>IFERROR(('Medical equipment-NSP'!V91*T83)/Y83, "0")</f>
        <v>0</v>
      </c>
      <c r="V83" s="86">
        <f>IF('Medical equipment-NSP'!Q91="Да", 1, 0)</f>
        <v>0</v>
      </c>
      <c r="W83" s="86">
        <f>IF('Medical equipment-NSP'!R91="Да", 1, 0)</f>
        <v>0</v>
      </c>
      <c r="X83" s="86">
        <f>IF('Medical equipment-NSP'!S91="Да", 1, 0)</f>
        <v>0</v>
      </c>
      <c r="Y83" s="86">
        <f t="shared" si="18"/>
        <v>0</v>
      </c>
      <c r="Z83" s="86">
        <f>IF('Medical equipment-NSP'!AA91="Да", 'Service providers'!G93, 1)</f>
        <v>1</v>
      </c>
      <c r="AA83" s="86" t="str">
        <f>IFERROR(('Medical equipment-NSP'!AB91*Z83)/AG83, "0")</f>
        <v>0</v>
      </c>
      <c r="AB83" s="86">
        <f>IF('Medical equipment-NSP'!AA91="Да", 'Service providers'!H93, 1)</f>
        <v>1</v>
      </c>
      <c r="AC83" s="86" t="str">
        <f>IFERROR(('Medical equipment-NSP'!AC91*AB83)/AG83, "0")</f>
        <v>0</v>
      </c>
      <c r="AD83" s="86">
        <f>IF('Medical equipment-NSP'!X91="Да", 1, 0)</f>
        <v>0</v>
      </c>
      <c r="AE83" s="86">
        <f>IF('Medical equipment-NSP'!Y91="Да", 1, 0)</f>
        <v>0</v>
      </c>
      <c r="AF83" s="86">
        <f>IF('Medical equipment-NSP'!Z91="Да", 1, 0)</f>
        <v>0</v>
      </c>
      <c r="AG83" s="86">
        <f t="shared" si="19"/>
        <v>0</v>
      </c>
      <c r="AH83" s="86">
        <f>IF('Medical equipment-NSP'!AH91="Да", 'Service providers'!G93, 1)</f>
        <v>1</v>
      </c>
      <c r="AI83" s="86" t="str">
        <f>IFERROR(('Medical equipment-NSP'!AI91*AH83)/AO83, "0")</f>
        <v>0</v>
      </c>
      <c r="AJ83" s="86">
        <f>IF('Medical equipment-NSP'!AH91="Да", 'Service providers'!H93, 1)</f>
        <v>1</v>
      </c>
      <c r="AK83" s="86" t="str">
        <f>IFERROR(('Medical equipment-NSP'!AJ91*AJ83)/AO83, "0")</f>
        <v>0</v>
      </c>
      <c r="AL83" s="86">
        <f>IF('Medical equipment-NSP'!AE91="Да", 1, 0)</f>
        <v>0</v>
      </c>
      <c r="AM83" s="86">
        <f>IF('Medical equipment-NSP'!AF91="Да", 1, 0)</f>
        <v>0</v>
      </c>
      <c r="AN83" s="86">
        <f>IF('Medical equipment-NSP'!AG91="Да", 1, 0)</f>
        <v>0</v>
      </c>
      <c r="AO83" s="86">
        <f t="shared" si="20"/>
        <v>0</v>
      </c>
      <c r="AP83" s="86">
        <f>IF('Medical equipment-NSP'!AO91="Да", 'Service providers'!G93, 1)</f>
        <v>1</v>
      </c>
      <c r="AQ83" s="86" t="str">
        <f>IFERROR(('Medical equipment-NSP'!AP91*AP83)/AW83, "0")</f>
        <v>0</v>
      </c>
      <c r="AR83" s="86">
        <f>IF('Medical equipment-NSP'!AO91="Да", 'Service providers'!H93, 1)</f>
        <v>1</v>
      </c>
      <c r="AS83" s="86" t="str">
        <f>IFERROR(('Medical equipment-NSP'!AQ91*AR83)/AW83, "0")</f>
        <v>0</v>
      </c>
      <c r="AT83" s="86">
        <f>IF('Medical equipment-NSP'!AL91="Да", 1, 0)</f>
        <v>0</v>
      </c>
      <c r="AU83" s="86">
        <f>IF('Medical equipment-NSP'!AM91="Да", 1, 0)</f>
        <v>0</v>
      </c>
      <c r="AV83" s="86">
        <f>IF('Medical equipment-NSP'!AN91="Да", 1, 0)</f>
        <v>0</v>
      </c>
      <c r="AW83" s="86">
        <f t="shared" si="21"/>
        <v>0</v>
      </c>
      <c r="AX83" s="86">
        <f>IF('Medical equipment-NSP'!AV91="Да", 'Service providers'!G93, 1)</f>
        <v>1</v>
      </c>
      <c r="AY83" s="86" t="str">
        <f>IFERROR(('Medical equipment-NSP'!AW91*AX83)/BE83, "0")</f>
        <v>0</v>
      </c>
      <c r="AZ83" s="86">
        <f>IF('Medical equipment-NSP'!AV91="Да", 'Service providers'!H93, 1)</f>
        <v>1</v>
      </c>
      <c r="BA83" s="86" t="str">
        <f>IFERROR(('Medical equipment-NSP'!AX91*AZ83)/BE83, "0")</f>
        <v>0</v>
      </c>
      <c r="BB83" s="86">
        <f>IF('Medical equipment-NSP'!AS91="Да", 1, 0)</f>
        <v>0</v>
      </c>
      <c r="BC83" s="86">
        <f>IF('Medical equipment-NSP'!AT91="Да", 1, 0)</f>
        <v>0</v>
      </c>
      <c r="BD83" s="86">
        <f>IF('Medical equipment-NSP'!AU91="Да", 1, 0)</f>
        <v>0</v>
      </c>
      <c r="BE83" s="86">
        <f t="shared" si="22"/>
        <v>0</v>
      </c>
      <c r="BF83" s="86">
        <f>IF('Medical equipment-NSP'!BC91="Да", 'Service providers'!G93, 1)</f>
        <v>1</v>
      </c>
      <c r="BG83" s="86" t="str">
        <f>IFERROR(('Medical equipment-NSP'!BD91*BF83)/BM83, "0")</f>
        <v>0</v>
      </c>
      <c r="BH83" s="86">
        <f>IF('Medical equipment-NSP'!BC91="Да", 'Service providers'!H93, 1)</f>
        <v>1</v>
      </c>
      <c r="BI83" s="86" t="str">
        <f>IFERROR(('Medical equipment-NSP'!BE91*BH83)/BM83, "0")</f>
        <v>0</v>
      </c>
      <c r="BJ83" s="86">
        <f>IF('Medical equipment-NSP'!AZ91="Да", 1, 0)</f>
        <v>0</v>
      </c>
      <c r="BK83" s="86">
        <f>IF('Medical equipment-NSP'!BA91="Да", 1, 0)</f>
        <v>0</v>
      </c>
      <c r="BL83" s="86">
        <f>IF('Medical equipment-NSP'!BB91="Да", 1, 0)</f>
        <v>0</v>
      </c>
      <c r="BM83" s="86">
        <f t="shared" si="23"/>
        <v>0</v>
      </c>
    </row>
    <row r="84" spans="1:65" x14ac:dyDescent="0.25">
      <c r="A84" s="93" t="str">
        <f>'Service providers'!A94</f>
        <v>Указать название точки 18</v>
      </c>
      <c r="B84" s="86">
        <f>IF('Medical equipment-NSP'!F92="Да", 'Service providers'!G94, 1)</f>
        <v>1</v>
      </c>
      <c r="C84" s="86" t="str">
        <f>IFERROR(('Medical equipment-NSP'!G92*B84)/I84, "0")</f>
        <v>0</v>
      </c>
      <c r="D84" s="86">
        <f>IF('Medical equipment-NSP'!F92="Да", 'Service providers'!H94, 1)</f>
        <v>1</v>
      </c>
      <c r="E84" s="86" t="str">
        <f>IFERROR(('Medical equipment-NSP'!H92*D84)/I84, "0")</f>
        <v>0</v>
      </c>
      <c r="F84" s="86">
        <f>IF('Medical equipment-NSP'!C92="Да", 1, 0)</f>
        <v>0</v>
      </c>
      <c r="G84" s="86">
        <f>IF('Medical equipment-NSP'!D92="Да", 1, 0)</f>
        <v>0</v>
      </c>
      <c r="H84" s="86">
        <f>IF('Medical equipment-NSP'!E92="Да", 1, 0)</f>
        <v>0</v>
      </c>
      <c r="I84" s="86">
        <f t="shared" si="16"/>
        <v>0</v>
      </c>
      <c r="J84" s="86">
        <f>IF('Medical equipment-NSP'!M92="Да", 'Service providers'!G94, 1)</f>
        <v>1</v>
      </c>
      <c r="K84" s="86" t="str">
        <f>IFERROR(('Medical equipment-NSP'!N92*J84)/Q84, "0")</f>
        <v>0</v>
      </c>
      <c r="L84" s="86">
        <f>IF('Medical equipment-NSP'!M92="Да", 'Service providers'!H94, 1)</f>
        <v>1</v>
      </c>
      <c r="M84" s="86" t="str">
        <f>IFERROR(('Medical equipment-NSP'!O92*L84)/Q84, "0")</f>
        <v>0</v>
      </c>
      <c r="N84" s="86">
        <f>IF('Medical equipment-NSP'!J92="Да", 1, 0)</f>
        <v>0</v>
      </c>
      <c r="O84" s="86">
        <f>IF('Medical equipment-NSP'!K92="Да", 1, 0)</f>
        <v>0</v>
      </c>
      <c r="P84" s="86">
        <f>IF('Medical equipment-NSP'!L92="Да", 1, 0)</f>
        <v>0</v>
      </c>
      <c r="Q84" s="86">
        <f t="shared" si="17"/>
        <v>0</v>
      </c>
      <c r="R84" s="86">
        <f>IF('Medical equipment-NSP'!T92="Да", 'Service providers'!G94, 1)</f>
        <v>1</v>
      </c>
      <c r="S84" s="86" t="str">
        <f>IFERROR(('Medical equipment-NSP'!U92*R84)/Y84, "0")</f>
        <v>0</v>
      </c>
      <c r="T84" s="86">
        <f>IF('Medical equipment-NSP'!T92="Да", 'Service providers'!H94, 1)</f>
        <v>1</v>
      </c>
      <c r="U84" s="86" t="str">
        <f>IFERROR(('Medical equipment-NSP'!V92*T84)/Y84, "0")</f>
        <v>0</v>
      </c>
      <c r="V84" s="86">
        <f>IF('Medical equipment-NSP'!Q92="Да", 1, 0)</f>
        <v>0</v>
      </c>
      <c r="W84" s="86">
        <f>IF('Medical equipment-NSP'!R92="Да", 1, 0)</f>
        <v>0</v>
      </c>
      <c r="X84" s="86">
        <f>IF('Medical equipment-NSP'!S92="Да", 1, 0)</f>
        <v>0</v>
      </c>
      <c r="Y84" s="86">
        <f t="shared" si="18"/>
        <v>0</v>
      </c>
      <c r="Z84" s="86">
        <f>IF('Medical equipment-NSP'!AA92="Да", 'Service providers'!G94, 1)</f>
        <v>1</v>
      </c>
      <c r="AA84" s="86" t="str">
        <f>IFERROR(('Medical equipment-NSP'!AB92*Z84)/AG84, "0")</f>
        <v>0</v>
      </c>
      <c r="AB84" s="86">
        <f>IF('Medical equipment-NSP'!AA92="Да", 'Service providers'!H94, 1)</f>
        <v>1</v>
      </c>
      <c r="AC84" s="86" t="str">
        <f>IFERROR(('Medical equipment-NSP'!AC92*AB84)/AG84, "0")</f>
        <v>0</v>
      </c>
      <c r="AD84" s="86">
        <f>IF('Medical equipment-NSP'!X92="Да", 1, 0)</f>
        <v>0</v>
      </c>
      <c r="AE84" s="86">
        <f>IF('Medical equipment-NSP'!Y92="Да", 1, 0)</f>
        <v>0</v>
      </c>
      <c r="AF84" s="86">
        <f>IF('Medical equipment-NSP'!Z92="Да", 1, 0)</f>
        <v>0</v>
      </c>
      <c r="AG84" s="86">
        <f t="shared" si="19"/>
        <v>0</v>
      </c>
      <c r="AH84" s="86">
        <f>IF('Medical equipment-NSP'!AH92="Да", 'Service providers'!G94, 1)</f>
        <v>1</v>
      </c>
      <c r="AI84" s="86" t="str">
        <f>IFERROR(('Medical equipment-NSP'!AI92*AH84)/AO84, "0")</f>
        <v>0</v>
      </c>
      <c r="AJ84" s="86">
        <f>IF('Medical equipment-NSP'!AH92="Да", 'Service providers'!H94, 1)</f>
        <v>1</v>
      </c>
      <c r="AK84" s="86" t="str">
        <f>IFERROR(('Medical equipment-NSP'!AJ92*AJ84)/AO84, "0")</f>
        <v>0</v>
      </c>
      <c r="AL84" s="86">
        <f>IF('Medical equipment-NSP'!AE92="Да", 1, 0)</f>
        <v>0</v>
      </c>
      <c r="AM84" s="86">
        <f>IF('Medical equipment-NSP'!AF92="Да", 1, 0)</f>
        <v>0</v>
      </c>
      <c r="AN84" s="86">
        <f>IF('Medical equipment-NSP'!AG92="Да", 1, 0)</f>
        <v>0</v>
      </c>
      <c r="AO84" s="86">
        <f t="shared" si="20"/>
        <v>0</v>
      </c>
      <c r="AP84" s="86">
        <f>IF('Medical equipment-NSP'!AO92="Да", 'Service providers'!G94, 1)</f>
        <v>1</v>
      </c>
      <c r="AQ84" s="86" t="str">
        <f>IFERROR(('Medical equipment-NSP'!AP92*AP84)/AW84, "0")</f>
        <v>0</v>
      </c>
      <c r="AR84" s="86">
        <f>IF('Medical equipment-NSP'!AO92="Да", 'Service providers'!H94, 1)</f>
        <v>1</v>
      </c>
      <c r="AS84" s="86" t="str">
        <f>IFERROR(('Medical equipment-NSP'!AQ92*AR84)/AW84, "0")</f>
        <v>0</v>
      </c>
      <c r="AT84" s="86">
        <f>IF('Medical equipment-NSP'!AL92="Да", 1, 0)</f>
        <v>0</v>
      </c>
      <c r="AU84" s="86">
        <f>IF('Medical equipment-NSP'!AM92="Да", 1, 0)</f>
        <v>0</v>
      </c>
      <c r="AV84" s="86">
        <f>IF('Medical equipment-NSP'!AN92="Да", 1, 0)</f>
        <v>0</v>
      </c>
      <c r="AW84" s="86">
        <f t="shared" si="21"/>
        <v>0</v>
      </c>
      <c r="AX84" s="86">
        <f>IF('Medical equipment-NSP'!AV92="Да", 'Service providers'!G94, 1)</f>
        <v>1</v>
      </c>
      <c r="AY84" s="86" t="str">
        <f>IFERROR(('Medical equipment-NSP'!AW92*AX84)/BE84, "0")</f>
        <v>0</v>
      </c>
      <c r="AZ84" s="86">
        <f>IF('Medical equipment-NSP'!AV92="Да", 'Service providers'!H94, 1)</f>
        <v>1</v>
      </c>
      <c r="BA84" s="86" t="str">
        <f>IFERROR(('Medical equipment-NSP'!AX92*AZ84)/BE84, "0")</f>
        <v>0</v>
      </c>
      <c r="BB84" s="86">
        <f>IF('Medical equipment-NSP'!AS92="Да", 1, 0)</f>
        <v>0</v>
      </c>
      <c r="BC84" s="86">
        <f>IF('Medical equipment-NSP'!AT92="Да", 1, 0)</f>
        <v>0</v>
      </c>
      <c r="BD84" s="86">
        <f>IF('Medical equipment-NSP'!AU92="Да", 1, 0)</f>
        <v>0</v>
      </c>
      <c r="BE84" s="86">
        <f t="shared" si="22"/>
        <v>0</v>
      </c>
      <c r="BF84" s="86">
        <f>IF('Medical equipment-NSP'!BC92="Да", 'Service providers'!G94, 1)</f>
        <v>1</v>
      </c>
      <c r="BG84" s="86" t="str">
        <f>IFERROR(('Medical equipment-NSP'!BD92*BF84)/BM84, "0")</f>
        <v>0</v>
      </c>
      <c r="BH84" s="86">
        <f>IF('Medical equipment-NSP'!BC92="Да", 'Service providers'!H94, 1)</f>
        <v>1</v>
      </c>
      <c r="BI84" s="86" t="str">
        <f>IFERROR(('Medical equipment-NSP'!BE92*BH84)/BM84, "0")</f>
        <v>0</v>
      </c>
      <c r="BJ84" s="86">
        <f>IF('Medical equipment-NSP'!AZ92="Да", 1, 0)</f>
        <v>0</v>
      </c>
      <c r="BK84" s="86">
        <f>IF('Medical equipment-NSP'!BA92="Да", 1, 0)</f>
        <v>0</v>
      </c>
      <c r="BL84" s="86">
        <f>IF('Medical equipment-NSP'!BB92="Да", 1, 0)</f>
        <v>0</v>
      </c>
      <c r="BM84" s="86">
        <f t="shared" si="23"/>
        <v>0</v>
      </c>
    </row>
    <row r="85" spans="1:65" x14ac:dyDescent="0.25">
      <c r="A85" s="93" t="str">
        <f>'Service providers'!A95</f>
        <v>Указать название точки 19</v>
      </c>
      <c r="B85" s="86">
        <f>IF('Medical equipment-NSP'!F93="Да", 'Service providers'!G95, 1)</f>
        <v>1</v>
      </c>
      <c r="C85" s="86" t="str">
        <f>IFERROR(('Medical equipment-NSP'!G93*B85)/I85, "0")</f>
        <v>0</v>
      </c>
      <c r="D85" s="86">
        <f>IF('Medical equipment-NSP'!F93="Да", 'Service providers'!H95, 1)</f>
        <v>1</v>
      </c>
      <c r="E85" s="86" t="str">
        <f>IFERROR(('Medical equipment-NSP'!H93*D85)/I85, "0")</f>
        <v>0</v>
      </c>
      <c r="F85" s="86">
        <f>IF('Medical equipment-NSP'!C93="Да", 1, 0)</f>
        <v>0</v>
      </c>
      <c r="G85" s="86">
        <f>IF('Medical equipment-NSP'!D93="Да", 1, 0)</f>
        <v>0</v>
      </c>
      <c r="H85" s="86">
        <f>IF('Medical equipment-NSP'!E93="Да", 1, 0)</f>
        <v>0</v>
      </c>
      <c r="I85" s="86">
        <f t="shared" si="16"/>
        <v>0</v>
      </c>
      <c r="J85" s="86">
        <f>IF('Medical equipment-NSP'!M93="Да", 'Service providers'!G95, 1)</f>
        <v>1</v>
      </c>
      <c r="K85" s="86" t="str">
        <f>IFERROR(('Medical equipment-NSP'!N93*J85)/Q85, "0")</f>
        <v>0</v>
      </c>
      <c r="L85" s="86">
        <f>IF('Medical equipment-NSP'!M93="Да", 'Service providers'!H95, 1)</f>
        <v>1</v>
      </c>
      <c r="M85" s="86" t="str">
        <f>IFERROR(('Medical equipment-NSP'!O93*L85)/Q85, "0")</f>
        <v>0</v>
      </c>
      <c r="N85" s="86">
        <f>IF('Medical equipment-NSP'!J93="Да", 1, 0)</f>
        <v>0</v>
      </c>
      <c r="O85" s="86">
        <f>IF('Medical equipment-NSP'!K93="Да", 1, 0)</f>
        <v>0</v>
      </c>
      <c r="P85" s="86">
        <f>IF('Medical equipment-NSP'!L93="Да", 1, 0)</f>
        <v>0</v>
      </c>
      <c r="Q85" s="86">
        <f t="shared" si="17"/>
        <v>0</v>
      </c>
      <c r="R85" s="86">
        <f>IF('Medical equipment-NSP'!T93="Да", 'Service providers'!G95, 1)</f>
        <v>1</v>
      </c>
      <c r="S85" s="86" t="str">
        <f>IFERROR(('Medical equipment-NSP'!U93*R85)/Y85, "0")</f>
        <v>0</v>
      </c>
      <c r="T85" s="86">
        <f>IF('Medical equipment-NSP'!T93="Да", 'Service providers'!H95, 1)</f>
        <v>1</v>
      </c>
      <c r="U85" s="86" t="str">
        <f>IFERROR(('Medical equipment-NSP'!V93*T85)/Y85, "0")</f>
        <v>0</v>
      </c>
      <c r="V85" s="86">
        <f>IF('Medical equipment-NSP'!Q93="Да", 1, 0)</f>
        <v>0</v>
      </c>
      <c r="W85" s="86">
        <f>IF('Medical equipment-NSP'!R93="Да", 1, 0)</f>
        <v>0</v>
      </c>
      <c r="X85" s="86">
        <f>IF('Medical equipment-NSP'!S93="Да", 1, 0)</f>
        <v>0</v>
      </c>
      <c r="Y85" s="86">
        <f t="shared" si="18"/>
        <v>0</v>
      </c>
      <c r="Z85" s="86">
        <f>IF('Medical equipment-NSP'!AA93="Да", 'Service providers'!G95, 1)</f>
        <v>1</v>
      </c>
      <c r="AA85" s="86" t="str">
        <f>IFERROR(('Medical equipment-NSP'!AB93*Z85)/AG85, "0")</f>
        <v>0</v>
      </c>
      <c r="AB85" s="86">
        <f>IF('Medical equipment-NSP'!AA93="Да", 'Service providers'!H95, 1)</f>
        <v>1</v>
      </c>
      <c r="AC85" s="86" t="str">
        <f>IFERROR(('Medical equipment-NSP'!AC93*AB85)/AG85, "0")</f>
        <v>0</v>
      </c>
      <c r="AD85" s="86">
        <f>IF('Medical equipment-NSP'!X93="Да", 1, 0)</f>
        <v>0</v>
      </c>
      <c r="AE85" s="86">
        <f>IF('Medical equipment-NSP'!Y93="Да", 1, 0)</f>
        <v>0</v>
      </c>
      <c r="AF85" s="86">
        <f>IF('Medical equipment-NSP'!Z93="Да", 1, 0)</f>
        <v>0</v>
      </c>
      <c r="AG85" s="86">
        <f t="shared" si="19"/>
        <v>0</v>
      </c>
      <c r="AH85" s="86">
        <f>IF('Medical equipment-NSP'!AH93="Да", 'Service providers'!G95, 1)</f>
        <v>1</v>
      </c>
      <c r="AI85" s="86" t="str">
        <f>IFERROR(('Medical equipment-NSP'!AI93*AH85)/AO85, "0")</f>
        <v>0</v>
      </c>
      <c r="AJ85" s="86">
        <f>IF('Medical equipment-NSP'!AH93="Да", 'Service providers'!H95, 1)</f>
        <v>1</v>
      </c>
      <c r="AK85" s="86" t="str">
        <f>IFERROR(('Medical equipment-NSP'!AJ93*AJ85)/AO85, "0")</f>
        <v>0</v>
      </c>
      <c r="AL85" s="86">
        <f>IF('Medical equipment-NSP'!AE93="Да", 1, 0)</f>
        <v>0</v>
      </c>
      <c r="AM85" s="86">
        <f>IF('Medical equipment-NSP'!AF93="Да", 1, 0)</f>
        <v>0</v>
      </c>
      <c r="AN85" s="86">
        <f>IF('Medical equipment-NSP'!AG93="Да", 1, 0)</f>
        <v>0</v>
      </c>
      <c r="AO85" s="86">
        <f t="shared" si="20"/>
        <v>0</v>
      </c>
      <c r="AP85" s="86">
        <f>IF('Medical equipment-NSP'!AO93="Да", 'Service providers'!G95, 1)</f>
        <v>1</v>
      </c>
      <c r="AQ85" s="86" t="str">
        <f>IFERROR(('Medical equipment-NSP'!AP93*AP85)/AW85, "0")</f>
        <v>0</v>
      </c>
      <c r="AR85" s="86">
        <f>IF('Medical equipment-NSP'!AO93="Да", 'Service providers'!H95, 1)</f>
        <v>1</v>
      </c>
      <c r="AS85" s="86" t="str">
        <f>IFERROR(('Medical equipment-NSP'!AQ93*AR85)/AW85, "0")</f>
        <v>0</v>
      </c>
      <c r="AT85" s="86">
        <f>IF('Medical equipment-NSP'!AL93="Да", 1, 0)</f>
        <v>0</v>
      </c>
      <c r="AU85" s="86">
        <f>IF('Medical equipment-NSP'!AM93="Да", 1, 0)</f>
        <v>0</v>
      </c>
      <c r="AV85" s="86">
        <f>IF('Medical equipment-NSP'!AN93="Да", 1, 0)</f>
        <v>0</v>
      </c>
      <c r="AW85" s="86">
        <f t="shared" si="21"/>
        <v>0</v>
      </c>
      <c r="AX85" s="86">
        <f>IF('Medical equipment-NSP'!AV93="Да", 'Service providers'!G95, 1)</f>
        <v>1</v>
      </c>
      <c r="AY85" s="86" t="str">
        <f>IFERROR(('Medical equipment-NSP'!AW93*AX85)/BE85, "0")</f>
        <v>0</v>
      </c>
      <c r="AZ85" s="86">
        <f>IF('Medical equipment-NSP'!AV93="Да", 'Service providers'!H95, 1)</f>
        <v>1</v>
      </c>
      <c r="BA85" s="86" t="str">
        <f>IFERROR(('Medical equipment-NSP'!AX93*AZ85)/BE85, "0")</f>
        <v>0</v>
      </c>
      <c r="BB85" s="86">
        <f>IF('Medical equipment-NSP'!AS93="Да", 1, 0)</f>
        <v>0</v>
      </c>
      <c r="BC85" s="86">
        <f>IF('Medical equipment-NSP'!AT93="Да", 1, 0)</f>
        <v>0</v>
      </c>
      <c r="BD85" s="86">
        <f>IF('Medical equipment-NSP'!AU93="Да", 1, 0)</f>
        <v>0</v>
      </c>
      <c r="BE85" s="86">
        <f t="shared" si="22"/>
        <v>0</v>
      </c>
      <c r="BF85" s="86">
        <f>IF('Medical equipment-NSP'!BC93="Да", 'Service providers'!G95, 1)</f>
        <v>1</v>
      </c>
      <c r="BG85" s="86" t="str">
        <f>IFERROR(('Medical equipment-NSP'!BD93*BF85)/BM85, "0")</f>
        <v>0</v>
      </c>
      <c r="BH85" s="86">
        <f>IF('Medical equipment-NSP'!BC93="Да", 'Service providers'!H95, 1)</f>
        <v>1</v>
      </c>
      <c r="BI85" s="86" t="str">
        <f>IFERROR(('Medical equipment-NSP'!BE93*BH85)/BM85, "0")</f>
        <v>0</v>
      </c>
      <c r="BJ85" s="86">
        <f>IF('Medical equipment-NSP'!AZ93="Да", 1, 0)</f>
        <v>0</v>
      </c>
      <c r="BK85" s="86">
        <f>IF('Medical equipment-NSP'!BA93="Да", 1, 0)</f>
        <v>0</v>
      </c>
      <c r="BL85" s="86">
        <f>IF('Medical equipment-NSP'!BB93="Да", 1, 0)</f>
        <v>0</v>
      </c>
      <c r="BM85" s="86">
        <f t="shared" si="23"/>
        <v>0</v>
      </c>
    </row>
    <row r="86" spans="1:65" x14ac:dyDescent="0.25">
      <c r="A86" s="93" t="str">
        <f>'Service providers'!A96</f>
        <v>Указать название точки 20</v>
      </c>
      <c r="B86" s="86">
        <f>IF('Medical equipment-NSP'!F94="Да", 'Service providers'!G96, 1)</f>
        <v>1</v>
      </c>
      <c r="C86" s="86" t="str">
        <f>IFERROR(('Medical equipment-NSP'!G94*B86)/I86, "0")</f>
        <v>0</v>
      </c>
      <c r="D86" s="86">
        <f>IF('Medical equipment-NSP'!F94="Да", 'Service providers'!H96, 1)</f>
        <v>1</v>
      </c>
      <c r="E86" s="86" t="str">
        <f>IFERROR(('Medical equipment-NSP'!H94*D86)/I86, "0")</f>
        <v>0</v>
      </c>
      <c r="F86" s="86">
        <f>IF('Medical equipment-NSP'!C94="Да", 1, 0)</f>
        <v>0</v>
      </c>
      <c r="G86" s="86">
        <f>IF('Medical equipment-NSP'!D94="Да", 1, 0)</f>
        <v>0</v>
      </c>
      <c r="H86" s="86">
        <f>IF('Medical equipment-NSP'!E94="Да", 1, 0)</f>
        <v>0</v>
      </c>
      <c r="I86" s="86">
        <f t="shared" si="16"/>
        <v>0</v>
      </c>
      <c r="J86" s="86">
        <f>IF('Medical equipment-NSP'!M94="Да", 'Service providers'!G96, 1)</f>
        <v>1</v>
      </c>
      <c r="K86" s="86" t="str">
        <f>IFERROR(('Medical equipment-NSP'!N94*J86)/Q86, "0")</f>
        <v>0</v>
      </c>
      <c r="L86" s="86">
        <f>IF('Medical equipment-NSP'!M94="Да", 'Service providers'!H96, 1)</f>
        <v>1</v>
      </c>
      <c r="M86" s="86" t="str">
        <f>IFERROR(('Medical equipment-NSP'!O94*L86)/Q86, "0")</f>
        <v>0</v>
      </c>
      <c r="N86" s="86">
        <f>IF('Medical equipment-NSP'!J94="Да", 1, 0)</f>
        <v>0</v>
      </c>
      <c r="O86" s="86">
        <f>IF('Medical equipment-NSP'!K94="Да", 1, 0)</f>
        <v>0</v>
      </c>
      <c r="P86" s="86">
        <f>IF('Medical equipment-NSP'!L94="Да", 1, 0)</f>
        <v>0</v>
      </c>
      <c r="Q86" s="86">
        <f t="shared" si="17"/>
        <v>0</v>
      </c>
      <c r="R86" s="86">
        <f>IF('Medical equipment-NSP'!T94="Да", 'Service providers'!G96, 1)</f>
        <v>1</v>
      </c>
      <c r="S86" s="86" t="str">
        <f>IFERROR(('Medical equipment-NSP'!U94*R86)/Y86, "0")</f>
        <v>0</v>
      </c>
      <c r="T86" s="86">
        <f>IF('Medical equipment-NSP'!T94="Да", 'Service providers'!H96, 1)</f>
        <v>1</v>
      </c>
      <c r="U86" s="86" t="str">
        <f>IFERROR(('Medical equipment-NSP'!V94*T86)/Y86, "0")</f>
        <v>0</v>
      </c>
      <c r="V86" s="86">
        <f>IF('Medical equipment-NSP'!Q94="Да", 1, 0)</f>
        <v>0</v>
      </c>
      <c r="W86" s="86">
        <f>IF('Medical equipment-NSP'!R94="Да", 1, 0)</f>
        <v>0</v>
      </c>
      <c r="X86" s="86">
        <f>IF('Medical equipment-NSP'!S94="Да", 1, 0)</f>
        <v>0</v>
      </c>
      <c r="Y86" s="86">
        <f t="shared" si="18"/>
        <v>0</v>
      </c>
      <c r="Z86" s="86">
        <f>IF('Medical equipment-NSP'!AA94="Да", 'Service providers'!G96, 1)</f>
        <v>1</v>
      </c>
      <c r="AA86" s="86" t="str">
        <f>IFERROR(('Medical equipment-NSP'!AB94*Z86)/AG86, "0")</f>
        <v>0</v>
      </c>
      <c r="AB86" s="86">
        <f>IF('Medical equipment-NSP'!AA94="Да", 'Service providers'!H96, 1)</f>
        <v>1</v>
      </c>
      <c r="AC86" s="86" t="str">
        <f>IFERROR(('Medical equipment-NSP'!AC94*AB86)/AG86, "0")</f>
        <v>0</v>
      </c>
      <c r="AD86" s="86">
        <f>IF('Medical equipment-NSP'!X94="Да", 1, 0)</f>
        <v>0</v>
      </c>
      <c r="AE86" s="86">
        <f>IF('Medical equipment-NSP'!Y94="Да", 1, 0)</f>
        <v>0</v>
      </c>
      <c r="AF86" s="86">
        <f>IF('Medical equipment-NSP'!Z94="Да", 1, 0)</f>
        <v>0</v>
      </c>
      <c r="AG86" s="86">
        <f t="shared" si="19"/>
        <v>0</v>
      </c>
      <c r="AH86" s="86">
        <f>IF('Medical equipment-NSP'!AH94="Да", 'Service providers'!G96, 1)</f>
        <v>1</v>
      </c>
      <c r="AI86" s="86" t="str">
        <f>IFERROR(('Medical equipment-NSP'!AI94*AH86)/AO86, "0")</f>
        <v>0</v>
      </c>
      <c r="AJ86" s="86">
        <f>IF('Medical equipment-NSP'!AH94="Да", 'Service providers'!H96, 1)</f>
        <v>1</v>
      </c>
      <c r="AK86" s="86" t="str">
        <f>IFERROR(('Medical equipment-NSP'!AJ94*AJ86)/AO86, "0")</f>
        <v>0</v>
      </c>
      <c r="AL86" s="86">
        <f>IF('Medical equipment-NSP'!AE94="Да", 1, 0)</f>
        <v>0</v>
      </c>
      <c r="AM86" s="86">
        <f>IF('Medical equipment-NSP'!AF94="Да", 1, 0)</f>
        <v>0</v>
      </c>
      <c r="AN86" s="86">
        <f>IF('Medical equipment-NSP'!AG94="Да", 1, 0)</f>
        <v>0</v>
      </c>
      <c r="AO86" s="86">
        <f t="shared" si="20"/>
        <v>0</v>
      </c>
      <c r="AP86" s="86">
        <f>IF('Medical equipment-NSP'!AO94="Да", 'Service providers'!G96, 1)</f>
        <v>1</v>
      </c>
      <c r="AQ86" s="86" t="str">
        <f>IFERROR(('Medical equipment-NSP'!AP94*AP86)/AW86, "0")</f>
        <v>0</v>
      </c>
      <c r="AR86" s="86">
        <f>IF('Medical equipment-NSP'!AO94="Да", 'Service providers'!H96, 1)</f>
        <v>1</v>
      </c>
      <c r="AS86" s="86" t="str">
        <f>IFERROR(('Medical equipment-NSP'!AQ94*AR86)/AW86, "0")</f>
        <v>0</v>
      </c>
      <c r="AT86" s="86">
        <f>IF('Medical equipment-NSP'!AL94="Да", 1, 0)</f>
        <v>0</v>
      </c>
      <c r="AU86" s="86">
        <f>IF('Medical equipment-NSP'!AM94="Да", 1, 0)</f>
        <v>0</v>
      </c>
      <c r="AV86" s="86">
        <f>IF('Medical equipment-NSP'!AN94="Да", 1, 0)</f>
        <v>0</v>
      </c>
      <c r="AW86" s="86">
        <f t="shared" si="21"/>
        <v>0</v>
      </c>
      <c r="AX86" s="86">
        <f>IF('Medical equipment-NSP'!AV94="Да", 'Service providers'!G96, 1)</f>
        <v>1</v>
      </c>
      <c r="AY86" s="86" t="str">
        <f>IFERROR(('Medical equipment-NSP'!AW94*AX86)/BE86, "0")</f>
        <v>0</v>
      </c>
      <c r="AZ86" s="86">
        <f>IF('Medical equipment-NSP'!AV94="Да", 'Service providers'!H96, 1)</f>
        <v>1</v>
      </c>
      <c r="BA86" s="86" t="str">
        <f>IFERROR(('Medical equipment-NSP'!AX94*AZ86)/BE86, "0")</f>
        <v>0</v>
      </c>
      <c r="BB86" s="86">
        <f>IF('Medical equipment-NSP'!AS94="Да", 1, 0)</f>
        <v>0</v>
      </c>
      <c r="BC86" s="86">
        <f>IF('Medical equipment-NSP'!AT94="Да", 1, 0)</f>
        <v>0</v>
      </c>
      <c r="BD86" s="86">
        <f>IF('Medical equipment-NSP'!AU94="Да", 1, 0)</f>
        <v>0</v>
      </c>
      <c r="BE86" s="86">
        <f t="shared" si="22"/>
        <v>0</v>
      </c>
      <c r="BF86" s="86">
        <f>IF('Medical equipment-NSP'!BC94="Да", 'Service providers'!G96, 1)</f>
        <v>1</v>
      </c>
      <c r="BG86" s="86" t="str">
        <f>IFERROR(('Medical equipment-NSP'!BD94*BF86)/BM86, "0")</f>
        <v>0</v>
      </c>
      <c r="BH86" s="86">
        <f>IF('Medical equipment-NSP'!BC94="Да", 'Service providers'!H96, 1)</f>
        <v>1</v>
      </c>
      <c r="BI86" s="86" t="str">
        <f>IFERROR(('Medical equipment-NSP'!BE94*BH86)/BM86, "0")</f>
        <v>0</v>
      </c>
      <c r="BJ86" s="86">
        <f>IF('Medical equipment-NSP'!AZ94="Да", 1, 0)</f>
        <v>0</v>
      </c>
      <c r="BK86" s="86">
        <f>IF('Medical equipment-NSP'!BA94="Да", 1, 0)</f>
        <v>0</v>
      </c>
      <c r="BL86" s="86">
        <f>IF('Medical equipment-NSP'!BB94="Да", 1, 0)</f>
        <v>0</v>
      </c>
      <c r="BM86" s="86">
        <f t="shared" si="23"/>
        <v>0</v>
      </c>
    </row>
    <row r="87" spans="1:65" x14ac:dyDescent="0.25">
      <c r="A87" s="92" t="str">
        <f>'Service providers'!A97</f>
        <v>Указать название</v>
      </c>
      <c r="B87" s="86">
        <f>IF('Medical equipment-NSP'!F95="Да", 'Service providers'!G97, 1)</f>
        <v>1</v>
      </c>
      <c r="C87" s="86" t="str">
        <f>IFERROR(('Medical equipment-NSP'!G95*B87)/I87, "0")</f>
        <v>0</v>
      </c>
      <c r="D87" s="86">
        <f>IF('Medical equipment-NSP'!F95="Да", 'Service providers'!H97, 1)</f>
        <v>1</v>
      </c>
      <c r="E87" s="86" t="str">
        <f>IFERROR(('Medical equipment-NSP'!H95*D87)/I87, "0")</f>
        <v>0</v>
      </c>
      <c r="F87" s="86">
        <f>IF('Medical equipment-NSP'!C95="Да", 1, 0)</f>
        <v>0</v>
      </c>
      <c r="G87" s="86">
        <f>IF('Medical equipment-NSP'!D95="Да", 1, 0)</f>
        <v>0</v>
      </c>
      <c r="H87" s="86">
        <f>IF('Medical equipment-NSP'!E95="Да", 1, 0)</f>
        <v>0</v>
      </c>
      <c r="I87" s="86">
        <f t="shared" si="0"/>
        <v>0</v>
      </c>
      <c r="J87" s="86">
        <f>IF('Medical equipment-NSP'!M95="Да", 'Service providers'!G97, 1)</f>
        <v>1</v>
      </c>
      <c r="K87" s="86" t="str">
        <f>IFERROR(('Medical equipment-NSP'!N95*J87)/Q87, "0")</f>
        <v>0</v>
      </c>
      <c r="L87" s="86">
        <f>IF('Medical equipment-NSP'!M95="Да", 'Service providers'!H97, 1)</f>
        <v>1</v>
      </c>
      <c r="M87" s="86" t="str">
        <f>IFERROR(('Medical equipment-NSP'!O95*L87)/Q87, "0")</f>
        <v>0</v>
      </c>
      <c r="N87" s="86">
        <f>IF('Medical equipment-NSP'!J95="Да", 1, 0)</f>
        <v>0</v>
      </c>
      <c r="O87" s="86">
        <f>IF('Medical equipment-NSP'!K95="Да", 1, 0)</f>
        <v>0</v>
      </c>
      <c r="P87" s="86">
        <f>IF('Medical equipment-NSP'!L95="Да", 1, 0)</f>
        <v>0</v>
      </c>
      <c r="Q87" s="86">
        <f t="shared" si="1"/>
        <v>0</v>
      </c>
      <c r="R87" s="86">
        <f>IF('Medical equipment-NSP'!T95="Да", 'Service providers'!G97, 1)</f>
        <v>1</v>
      </c>
      <c r="S87" s="86" t="str">
        <f>IFERROR(('Medical equipment-NSP'!U95*R87)/Y87, "0")</f>
        <v>0</v>
      </c>
      <c r="T87" s="86">
        <f>IF('Medical equipment-NSP'!T95="Да", 'Service providers'!H97, 1)</f>
        <v>1</v>
      </c>
      <c r="U87" s="86" t="str">
        <f>IFERROR(('Medical equipment-NSP'!V95*T87)/Y87, "0")</f>
        <v>0</v>
      </c>
      <c r="V87" s="86">
        <f>IF('Medical equipment-NSP'!Q95="Да", 1, 0)</f>
        <v>0</v>
      </c>
      <c r="W87" s="86">
        <f>IF('Medical equipment-NSP'!R95="Да", 1, 0)</f>
        <v>0</v>
      </c>
      <c r="X87" s="86">
        <f>IF('Medical equipment-NSP'!S95="Да", 1, 0)</f>
        <v>0</v>
      </c>
      <c r="Y87" s="86">
        <f t="shared" si="2"/>
        <v>0</v>
      </c>
      <c r="Z87" s="86">
        <f>IF('Medical equipment-NSP'!AA95="Да", 'Service providers'!G97, 1)</f>
        <v>1</v>
      </c>
      <c r="AA87" s="86" t="str">
        <f>IFERROR(('Medical equipment-NSP'!AB95*Z87)/AG87, "0")</f>
        <v>0</v>
      </c>
      <c r="AB87" s="86">
        <f>IF('Medical equipment-NSP'!AA95="Да", 'Service providers'!H97, 1)</f>
        <v>1</v>
      </c>
      <c r="AC87" s="86" t="str">
        <f>IFERROR(('Medical equipment-NSP'!AC95*AB87)/AG87, "0")</f>
        <v>0</v>
      </c>
      <c r="AD87" s="86">
        <f>IF('Medical equipment-NSP'!X95="Да", 1, 0)</f>
        <v>0</v>
      </c>
      <c r="AE87" s="86">
        <f>IF('Medical equipment-NSP'!Y95="Да", 1, 0)</f>
        <v>0</v>
      </c>
      <c r="AF87" s="86">
        <f>IF('Medical equipment-NSP'!Z95="Да", 1, 0)</f>
        <v>0</v>
      </c>
      <c r="AG87" s="86">
        <f t="shared" si="3"/>
        <v>0</v>
      </c>
      <c r="AH87" s="86">
        <f>IF('Medical equipment-NSP'!AH95="Да", 'Service providers'!G97, 1)</f>
        <v>1</v>
      </c>
      <c r="AI87" s="86" t="str">
        <f>IFERROR(('Medical equipment-NSP'!AI95*AH87)/AO87, "0")</f>
        <v>0</v>
      </c>
      <c r="AJ87" s="86">
        <f>IF('Medical equipment-NSP'!AH95="Да", 'Service providers'!H97, 1)</f>
        <v>1</v>
      </c>
      <c r="AK87" s="86" t="str">
        <f>IFERROR(('Medical equipment-NSP'!AJ95*AJ87)/AO87, "0")</f>
        <v>0</v>
      </c>
      <c r="AL87" s="86">
        <f>IF('Medical equipment-NSP'!AE95="Да", 1, 0)</f>
        <v>0</v>
      </c>
      <c r="AM87" s="86">
        <f>IF('Medical equipment-NSP'!AF95="Да", 1, 0)</f>
        <v>0</v>
      </c>
      <c r="AN87" s="86">
        <f>IF('Medical equipment-NSP'!AG95="Да", 1, 0)</f>
        <v>0</v>
      </c>
      <c r="AO87" s="86">
        <f t="shared" si="4"/>
        <v>0</v>
      </c>
      <c r="AP87" s="86">
        <f>IF('Medical equipment-NSP'!AO95="Да", 'Service providers'!G97, 1)</f>
        <v>1</v>
      </c>
      <c r="AQ87" s="86" t="str">
        <f>IFERROR(('Medical equipment-NSP'!AP95*AP87)/AW87, "0")</f>
        <v>0</v>
      </c>
      <c r="AR87" s="86">
        <f>IF('Medical equipment-NSP'!AO95="Да", 'Service providers'!H97, 1)</f>
        <v>1</v>
      </c>
      <c r="AS87" s="86" t="str">
        <f>IFERROR(('Medical equipment-NSP'!AQ95*AR87)/AW87, "0")</f>
        <v>0</v>
      </c>
      <c r="AT87" s="86">
        <f>IF('Medical equipment-NSP'!AL95="Да", 1, 0)</f>
        <v>0</v>
      </c>
      <c r="AU87" s="86">
        <f>IF('Medical equipment-NSP'!AM95="Да", 1, 0)</f>
        <v>0</v>
      </c>
      <c r="AV87" s="86">
        <f>IF('Medical equipment-NSP'!AN95="Да", 1, 0)</f>
        <v>0</v>
      </c>
      <c r="AW87" s="86">
        <f t="shared" si="5"/>
        <v>0</v>
      </c>
      <c r="AX87" s="86">
        <f>IF('Medical equipment-NSP'!AV95="Да", 'Service providers'!G97, 1)</f>
        <v>1</v>
      </c>
      <c r="AY87" s="86" t="str">
        <f>IFERROR(('Medical equipment-NSP'!AW95*AX87)/BE87, "0")</f>
        <v>0</v>
      </c>
      <c r="AZ87" s="86">
        <f>IF('Medical equipment-NSP'!AV95="Да", 'Service providers'!H97, 1)</f>
        <v>1</v>
      </c>
      <c r="BA87" s="86" t="str">
        <f>IFERROR(('Medical equipment-NSP'!AX95*AZ87)/BE87, "0")</f>
        <v>0</v>
      </c>
      <c r="BB87" s="86">
        <f>IF('Medical equipment-NSP'!AS95="Да", 1, 0)</f>
        <v>0</v>
      </c>
      <c r="BC87" s="86">
        <f>IF('Medical equipment-NSP'!AT95="Да", 1, 0)</f>
        <v>0</v>
      </c>
      <c r="BD87" s="86">
        <f>IF('Medical equipment-NSP'!AU95="Да", 1, 0)</f>
        <v>0</v>
      </c>
      <c r="BE87" s="86">
        <f t="shared" si="6"/>
        <v>0</v>
      </c>
      <c r="BF87" s="86">
        <f>IF('Medical equipment-NSP'!BC95="Да", 'Service providers'!G97, 1)</f>
        <v>1</v>
      </c>
      <c r="BG87" s="86" t="str">
        <f>IFERROR(('Medical equipment-NSP'!BD95*BF87)/BM87, "0")</f>
        <v>0</v>
      </c>
      <c r="BH87" s="86">
        <f>IF('Medical equipment-NSP'!BC95="Да", 'Service providers'!H97, 1)</f>
        <v>1</v>
      </c>
      <c r="BI87" s="86" t="str">
        <f>IFERROR(('Medical equipment-NSP'!BE95*BH87)/BM87, "0")</f>
        <v>0</v>
      </c>
      <c r="BJ87" s="86">
        <f>IF('Medical equipment-NSP'!AZ95="Да", 1, 0)</f>
        <v>0</v>
      </c>
      <c r="BK87" s="86">
        <f>IF('Medical equipment-NSP'!BA95="Да", 1, 0)</f>
        <v>0</v>
      </c>
      <c r="BL87" s="86">
        <f>IF('Medical equipment-NSP'!BB95="Да", 1, 0)</f>
        <v>0</v>
      </c>
      <c r="BM87" s="86">
        <f t="shared" si="7"/>
        <v>0</v>
      </c>
    </row>
    <row r="88" spans="1:65" x14ac:dyDescent="0.25">
      <c r="A88" s="93" t="str">
        <f>'Service providers'!A98</f>
        <v>Указать название точки 1</v>
      </c>
      <c r="B88" s="86">
        <f>IF('Medical equipment-NSP'!F96="Да", 'Service providers'!G98, 1)</f>
        <v>1</v>
      </c>
      <c r="C88" s="86" t="str">
        <f>IFERROR(('Medical equipment-NSP'!G96*B88)/I88, "0")</f>
        <v>0</v>
      </c>
      <c r="D88" s="86">
        <f>IF('Medical equipment-NSP'!F96="Да", 'Service providers'!H98, 1)</f>
        <v>1</v>
      </c>
      <c r="E88" s="86" t="str">
        <f>IFERROR(('Medical equipment-NSP'!H96*D88)/I88, "0")</f>
        <v>0</v>
      </c>
      <c r="F88" s="86">
        <f>IF('Medical equipment-NSP'!C96="Да", 1, 0)</f>
        <v>0</v>
      </c>
      <c r="G88" s="86">
        <f>IF('Medical equipment-NSP'!D96="Да", 1, 0)</f>
        <v>0</v>
      </c>
      <c r="H88" s="86">
        <f>IF('Medical equipment-NSP'!E96="Да", 1, 0)</f>
        <v>0</v>
      </c>
      <c r="I88" s="86">
        <f t="shared" si="0"/>
        <v>0</v>
      </c>
      <c r="J88" s="86">
        <f>IF('Medical equipment-NSP'!M96="Да", 'Service providers'!G98, 1)</f>
        <v>1</v>
      </c>
      <c r="K88" s="86" t="str">
        <f>IFERROR(('Medical equipment-NSP'!N96*J88)/Q88, "0")</f>
        <v>0</v>
      </c>
      <c r="L88" s="86">
        <f>IF('Medical equipment-NSP'!M96="Да", 'Service providers'!H98, 1)</f>
        <v>1</v>
      </c>
      <c r="M88" s="86" t="str">
        <f>IFERROR(('Medical equipment-NSP'!O96*L88)/Q88, "0")</f>
        <v>0</v>
      </c>
      <c r="N88" s="86">
        <f>IF('Medical equipment-NSP'!J96="Да", 1, 0)</f>
        <v>0</v>
      </c>
      <c r="O88" s="86">
        <f>IF('Medical equipment-NSP'!K96="Да", 1, 0)</f>
        <v>0</v>
      </c>
      <c r="P88" s="86">
        <f>IF('Medical equipment-NSP'!L96="Да", 1, 0)</f>
        <v>0</v>
      </c>
      <c r="Q88" s="86">
        <f t="shared" si="1"/>
        <v>0</v>
      </c>
      <c r="R88" s="86">
        <f>IF('Medical equipment-NSP'!T96="Да", 'Service providers'!G98, 1)</f>
        <v>1</v>
      </c>
      <c r="S88" s="86" t="str">
        <f>IFERROR(('Medical equipment-NSP'!U96*R88)/Y88, "0")</f>
        <v>0</v>
      </c>
      <c r="T88" s="86">
        <f>IF('Medical equipment-NSP'!T96="Да", 'Service providers'!H98, 1)</f>
        <v>1</v>
      </c>
      <c r="U88" s="86" t="str">
        <f>IFERROR(('Medical equipment-NSP'!V96*T88)/Y88, "0")</f>
        <v>0</v>
      </c>
      <c r="V88" s="86">
        <f>IF('Medical equipment-NSP'!Q96="Да", 1, 0)</f>
        <v>0</v>
      </c>
      <c r="W88" s="86">
        <f>IF('Medical equipment-NSP'!R96="Да", 1, 0)</f>
        <v>0</v>
      </c>
      <c r="X88" s="86">
        <f>IF('Medical equipment-NSP'!S96="Да", 1, 0)</f>
        <v>0</v>
      </c>
      <c r="Y88" s="86">
        <f t="shared" si="2"/>
        <v>0</v>
      </c>
      <c r="Z88" s="86">
        <f>IF('Medical equipment-NSP'!AA96="Да", 'Service providers'!G98, 1)</f>
        <v>1</v>
      </c>
      <c r="AA88" s="86" t="str">
        <f>IFERROR(('Medical equipment-NSP'!AB96*Z88)/AG88, "0")</f>
        <v>0</v>
      </c>
      <c r="AB88" s="86">
        <f>IF('Medical equipment-NSP'!AA96="Да", 'Service providers'!H98, 1)</f>
        <v>1</v>
      </c>
      <c r="AC88" s="86" t="str">
        <f>IFERROR(('Medical equipment-NSP'!AC96*AB88)/AG88, "0")</f>
        <v>0</v>
      </c>
      <c r="AD88" s="86">
        <f>IF('Medical equipment-NSP'!X96="Да", 1, 0)</f>
        <v>0</v>
      </c>
      <c r="AE88" s="86">
        <f>IF('Medical equipment-NSP'!Y96="Да", 1, 0)</f>
        <v>0</v>
      </c>
      <c r="AF88" s="86">
        <f>IF('Medical equipment-NSP'!Z96="Да", 1, 0)</f>
        <v>0</v>
      </c>
      <c r="AG88" s="86">
        <f t="shared" si="3"/>
        <v>0</v>
      </c>
      <c r="AH88" s="86">
        <f>IF('Medical equipment-NSP'!AH96="Да", 'Service providers'!G98, 1)</f>
        <v>1</v>
      </c>
      <c r="AI88" s="86" t="str">
        <f>IFERROR(('Medical equipment-NSP'!AI96*AH88)/AO88, "0")</f>
        <v>0</v>
      </c>
      <c r="AJ88" s="86">
        <f>IF('Medical equipment-NSP'!AH96="Да", 'Service providers'!H98, 1)</f>
        <v>1</v>
      </c>
      <c r="AK88" s="86" t="str">
        <f>IFERROR(('Medical equipment-NSP'!AJ96*AJ88)/AO88, "0")</f>
        <v>0</v>
      </c>
      <c r="AL88" s="86">
        <f>IF('Medical equipment-NSP'!AE96="Да", 1, 0)</f>
        <v>0</v>
      </c>
      <c r="AM88" s="86">
        <f>IF('Medical equipment-NSP'!AF96="Да", 1, 0)</f>
        <v>0</v>
      </c>
      <c r="AN88" s="86">
        <f>IF('Medical equipment-NSP'!AG96="Да", 1, 0)</f>
        <v>0</v>
      </c>
      <c r="AO88" s="86">
        <f t="shared" si="4"/>
        <v>0</v>
      </c>
      <c r="AP88" s="86">
        <f>IF('Medical equipment-NSP'!AO96="Да", 'Service providers'!G98, 1)</f>
        <v>1</v>
      </c>
      <c r="AQ88" s="86" t="str">
        <f>IFERROR(('Medical equipment-NSP'!AP96*AP88)/AW88, "0")</f>
        <v>0</v>
      </c>
      <c r="AR88" s="86">
        <f>IF('Medical equipment-NSP'!AO96="Да", 'Service providers'!H98, 1)</f>
        <v>1</v>
      </c>
      <c r="AS88" s="86" t="str">
        <f>IFERROR(('Medical equipment-NSP'!AQ96*AR88)/AW88, "0")</f>
        <v>0</v>
      </c>
      <c r="AT88" s="86">
        <f>IF('Medical equipment-NSP'!AL96="Да", 1, 0)</f>
        <v>0</v>
      </c>
      <c r="AU88" s="86">
        <f>IF('Medical equipment-NSP'!AM96="Да", 1, 0)</f>
        <v>0</v>
      </c>
      <c r="AV88" s="86">
        <f>IF('Medical equipment-NSP'!AN96="Да", 1, 0)</f>
        <v>0</v>
      </c>
      <c r="AW88" s="86">
        <f t="shared" si="5"/>
        <v>0</v>
      </c>
      <c r="AX88" s="86">
        <f>IF('Medical equipment-NSP'!AV96="Да", 'Service providers'!G98, 1)</f>
        <v>1</v>
      </c>
      <c r="AY88" s="86" t="str">
        <f>IFERROR(('Medical equipment-NSP'!AW96*AX88)/BE88, "0")</f>
        <v>0</v>
      </c>
      <c r="AZ88" s="86">
        <f>IF('Medical equipment-NSP'!AV96="Да", 'Service providers'!H98, 1)</f>
        <v>1</v>
      </c>
      <c r="BA88" s="86" t="str">
        <f>IFERROR(('Medical equipment-NSP'!AX96*AZ88)/BE88, "0")</f>
        <v>0</v>
      </c>
      <c r="BB88" s="86">
        <f>IF('Medical equipment-NSP'!AS96="Да", 1, 0)</f>
        <v>0</v>
      </c>
      <c r="BC88" s="86">
        <f>IF('Medical equipment-NSP'!AT96="Да", 1, 0)</f>
        <v>0</v>
      </c>
      <c r="BD88" s="86">
        <f>IF('Medical equipment-NSP'!AU96="Да", 1, 0)</f>
        <v>0</v>
      </c>
      <c r="BE88" s="86">
        <f t="shared" si="6"/>
        <v>0</v>
      </c>
      <c r="BF88" s="86">
        <f>IF('Medical equipment-NSP'!BC96="Да", 'Service providers'!G98, 1)</f>
        <v>1</v>
      </c>
      <c r="BG88" s="86" t="str">
        <f>IFERROR(('Medical equipment-NSP'!BD96*BF88)/BM88, "0")</f>
        <v>0</v>
      </c>
      <c r="BH88" s="86">
        <f>IF('Medical equipment-NSP'!BC96="Да", 'Service providers'!H98, 1)</f>
        <v>1</v>
      </c>
      <c r="BI88" s="86" t="str">
        <f>IFERROR(('Medical equipment-NSP'!BE96*BH88)/BM88, "0")</f>
        <v>0</v>
      </c>
      <c r="BJ88" s="86">
        <f>IF('Medical equipment-NSP'!AZ96="Да", 1, 0)</f>
        <v>0</v>
      </c>
      <c r="BK88" s="86">
        <f>IF('Medical equipment-NSP'!BA96="Да", 1, 0)</f>
        <v>0</v>
      </c>
      <c r="BL88" s="86">
        <f>IF('Medical equipment-NSP'!BB96="Да", 1, 0)</f>
        <v>0</v>
      </c>
      <c r="BM88" s="86">
        <f t="shared" si="7"/>
        <v>0</v>
      </c>
    </row>
    <row r="89" spans="1:65" x14ac:dyDescent="0.25">
      <c r="A89" s="93" t="str">
        <f>'Service providers'!A99</f>
        <v>Указать название точки 2</v>
      </c>
      <c r="B89" s="86">
        <f>IF('Medical equipment-NSP'!F97="Да", 'Service providers'!G99, 1)</f>
        <v>1</v>
      </c>
      <c r="C89" s="86" t="str">
        <f>IFERROR(('Medical equipment-NSP'!G97*B89)/I89, "0")</f>
        <v>0</v>
      </c>
      <c r="D89" s="86">
        <f>IF('Medical equipment-NSP'!F97="Да", 'Service providers'!H99, 1)</f>
        <v>1</v>
      </c>
      <c r="E89" s="86" t="str">
        <f>IFERROR(('Medical equipment-NSP'!H97*D89)/I89, "0")</f>
        <v>0</v>
      </c>
      <c r="F89" s="86">
        <f>IF('Medical equipment-NSP'!C97="Да", 1, 0)</f>
        <v>0</v>
      </c>
      <c r="G89" s="86">
        <f>IF('Medical equipment-NSP'!D97="Да", 1, 0)</f>
        <v>0</v>
      </c>
      <c r="H89" s="86">
        <f>IF('Medical equipment-NSP'!E97="Да", 1, 0)</f>
        <v>0</v>
      </c>
      <c r="I89" s="86">
        <f t="shared" si="0"/>
        <v>0</v>
      </c>
      <c r="J89" s="86">
        <f>IF('Medical equipment-NSP'!M97="Да", 'Service providers'!G99, 1)</f>
        <v>1</v>
      </c>
      <c r="K89" s="86" t="str">
        <f>IFERROR(('Medical equipment-NSP'!N97*J89)/Q89, "0")</f>
        <v>0</v>
      </c>
      <c r="L89" s="86">
        <f>IF('Medical equipment-NSP'!M97="Да", 'Service providers'!H99, 1)</f>
        <v>1</v>
      </c>
      <c r="M89" s="86" t="str">
        <f>IFERROR(('Medical equipment-NSP'!O97*L89)/Q89, "0")</f>
        <v>0</v>
      </c>
      <c r="N89" s="86">
        <f>IF('Medical equipment-NSP'!J97="Да", 1, 0)</f>
        <v>0</v>
      </c>
      <c r="O89" s="86">
        <f>IF('Medical equipment-NSP'!K97="Да", 1, 0)</f>
        <v>0</v>
      </c>
      <c r="P89" s="86">
        <f>IF('Medical equipment-NSP'!L97="Да", 1, 0)</f>
        <v>0</v>
      </c>
      <c r="Q89" s="86">
        <f t="shared" si="1"/>
        <v>0</v>
      </c>
      <c r="R89" s="86">
        <f>IF('Medical equipment-NSP'!T97="Да", 'Service providers'!G99, 1)</f>
        <v>1</v>
      </c>
      <c r="S89" s="86" t="str">
        <f>IFERROR(('Medical equipment-NSP'!U97*R89)/Y89, "0")</f>
        <v>0</v>
      </c>
      <c r="T89" s="86">
        <f>IF('Medical equipment-NSP'!T97="Да", 'Service providers'!H99, 1)</f>
        <v>1</v>
      </c>
      <c r="U89" s="86" t="str">
        <f>IFERROR(('Medical equipment-NSP'!V97*T89)/Y89, "0")</f>
        <v>0</v>
      </c>
      <c r="V89" s="86">
        <f>IF('Medical equipment-NSP'!Q97="Да", 1, 0)</f>
        <v>0</v>
      </c>
      <c r="W89" s="86">
        <f>IF('Medical equipment-NSP'!R97="Да", 1, 0)</f>
        <v>0</v>
      </c>
      <c r="X89" s="86">
        <f>IF('Medical equipment-NSP'!S97="Да", 1, 0)</f>
        <v>0</v>
      </c>
      <c r="Y89" s="86">
        <f t="shared" si="2"/>
        <v>0</v>
      </c>
      <c r="Z89" s="86">
        <f>IF('Medical equipment-NSP'!AA97="Да", 'Service providers'!G99, 1)</f>
        <v>1</v>
      </c>
      <c r="AA89" s="86" t="str">
        <f>IFERROR(('Medical equipment-NSP'!AB97*Z89)/AG89, "0")</f>
        <v>0</v>
      </c>
      <c r="AB89" s="86">
        <f>IF('Medical equipment-NSP'!AA97="Да", 'Service providers'!H99, 1)</f>
        <v>1</v>
      </c>
      <c r="AC89" s="86" t="str">
        <f>IFERROR(('Medical equipment-NSP'!AC97*AB89)/AG89, "0")</f>
        <v>0</v>
      </c>
      <c r="AD89" s="86">
        <f>IF('Medical equipment-NSP'!X97="Да", 1, 0)</f>
        <v>0</v>
      </c>
      <c r="AE89" s="86">
        <f>IF('Medical equipment-NSP'!Y97="Да", 1, 0)</f>
        <v>0</v>
      </c>
      <c r="AF89" s="86">
        <f>IF('Medical equipment-NSP'!Z97="Да", 1, 0)</f>
        <v>0</v>
      </c>
      <c r="AG89" s="86">
        <f t="shared" si="3"/>
        <v>0</v>
      </c>
      <c r="AH89" s="86">
        <f>IF('Medical equipment-NSP'!AH97="Да", 'Service providers'!G99, 1)</f>
        <v>1</v>
      </c>
      <c r="AI89" s="86" t="str">
        <f>IFERROR(('Medical equipment-NSP'!AI97*AH89)/AO89, "0")</f>
        <v>0</v>
      </c>
      <c r="AJ89" s="86">
        <f>IF('Medical equipment-NSP'!AH97="Да", 'Service providers'!H99, 1)</f>
        <v>1</v>
      </c>
      <c r="AK89" s="86" t="str">
        <f>IFERROR(('Medical equipment-NSP'!AJ97*AJ89)/AO89, "0")</f>
        <v>0</v>
      </c>
      <c r="AL89" s="86">
        <f>IF('Medical equipment-NSP'!AE97="Да", 1, 0)</f>
        <v>0</v>
      </c>
      <c r="AM89" s="86">
        <f>IF('Medical equipment-NSP'!AF97="Да", 1, 0)</f>
        <v>0</v>
      </c>
      <c r="AN89" s="86">
        <f>IF('Medical equipment-NSP'!AG97="Да", 1, 0)</f>
        <v>0</v>
      </c>
      <c r="AO89" s="86">
        <f t="shared" si="4"/>
        <v>0</v>
      </c>
      <c r="AP89" s="86">
        <f>IF('Medical equipment-NSP'!AO97="Да", 'Service providers'!G99, 1)</f>
        <v>1</v>
      </c>
      <c r="AQ89" s="86" t="str">
        <f>IFERROR(('Medical equipment-NSP'!AP97*AP89)/AW89, "0")</f>
        <v>0</v>
      </c>
      <c r="AR89" s="86">
        <f>IF('Medical equipment-NSP'!AO97="Да", 'Service providers'!H99, 1)</f>
        <v>1</v>
      </c>
      <c r="AS89" s="86" t="str">
        <f>IFERROR(('Medical equipment-NSP'!AQ97*AR89)/AW89, "0")</f>
        <v>0</v>
      </c>
      <c r="AT89" s="86">
        <f>IF('Medical equipment-NSP'!AL97="Да", 1, 0)</f>
        <v>0</v>
      </c>
      <c r="AU89" s="86">
        <f>IF('Medical equipment-NSP'!AM97="Да", 1, 0)</f>
        <v>0</v>
      </c>
      <c r="AV89" s="86">
        <f>IF('Medical equipment-NSP'!AN97="Да", 1, 0)</f>
        <v>0</v>
      </c>
      <c r="AW89" s="86">
        <f t="shared" si="5"/>
        <v>0</v>
      </c>
      <c r="AX89" s="86">
        <f>IF('Medical equipment-NSP'!AV97="Да", 'Service providers'!G99, 1)</f>
        <v>1</v>
      </c>
      <c r="AY89" s="86" t="str">
        <f>IFERROR(('Medical equipment-NSP'!AW97*AX89)/BE89, "0")</f>
        <v>0</v>
      </c>
      <c r="AZ89" s="86">
        <f>IF('Medical equipment-NSP'!AV97="Да", 'Service providers'!H99, 1)</f>
        <v>1</v>
      </c>
      <c r="BA89" s="86" t="str">
        <f>IFERROR(('Medical equipment-NSP'!AX97*AZ89)/BE89, "0")</f>
        <v>0</v>
      </c>
      <c r="BB89" s="86">
        <f>IF('Medical equipment-NSP'!AS97="Да", 1, 0)</f>
        <v>0</v>
      </c>
      <c r="BC89" s="86">
        <f>IF('Medical equipment-NSP'!AT97="Да", 1, 0)</f>
        <v>0</v>
      </c>
      <c r="BD89" s="86">
        <f>IF('Medical equipment-NSP'!AU97="Да", 1, 0)</f>
        <v>0</v>
      </c>
      <c r="BE89" s="86">
        <f t="shared" si="6"/>
        <v>0</v>
      </c>
      <c r="BF89" s="86">
        <f>IF('Medical equipment-NSP'!BC97="Да", 'Service providers'!G99, 1)</f>
        <v>1</v>
      </c>
      <c r="BG89" s="86" t="str">
        <f>IFERROR(('Medical equipment-NSP'!BD97*BF89)/BM89, "0")</f>
        <v>0</v>
      </c>
      <c r="BH89" s="86">
        <f>IF('Medical equipment-NSP'!BC97="Да", 'Service providers'!H99, 1)</f>
        <v>1</v>
      </c>
      <c r="BI89" s="86" t="str">
        <f>IFERROR(('Medical equipment-NSP'!BE97*BH89)/BM89, "0")</f>
        <v>0</v>
      </c>
      <c r="BJ89" s="86">
        <f>IF('Medical equipment-NSP'!AZ97="Да", 1, 0)</f>
        <v>0</v>
      </c>
      <c r="BK89" s="86">
        <f>IF('Medical equipment-NSP'!BA97="Да", 1, 0)</f>
        <v>0</v>
      </c>
      <c r="BL89" s="86">
        <f>IF('Medical equipment-NSP'!BB97="Да", 1, 0)</f>
        <v>0</v>
      </c>
      <c r="BM89" s="86">
        <f t="shared" si="7"/>
        <v>0</v>
      </c>
    </row>
    <row r="90" spans="1:65" x14ac:dyDescent="0.25">
      <c r="A90" s="93" t="str">
        <f>'Service providers'!A100</f>
        <v>Указать название точки 3</v>
      </c>
      <c r="B90" s="86">
        <f>IF('Medical equipment-NSP'!F98="Да", 'Service providers'!G100, 1)</f>
        <v>1</v>
      </c>
      <c r="C90" s="86" t="str">
        <f>IFERROR(('Medical equipment-NSP'!G98*B90)/I90, "0")</f>
        <v>0</v>
      </c>
      <c r="D90" s="86">
        <f>IF('Medical equipment-NSP'!F98="Да", 'Service providers'!H100, 1)</f>
        <v>1</v>
      </c>
      <c r="E90" s="86" t="str">
        <f>IFERROR(('Medical equipment-NSP'!H98*D90)/I90, "0")</f>
        <v>0</v>
      </c>
      <c r="F90" s="86">
        <f>IF('Medical equipment-NSP'!C98="Да", 1, 0)</f>
        <v>0</v>
      </c>
      <c r="G90" s="86">
        <f>IF('Medical equipment-NSP'!D98="Да", 1, 0)</f>
        <v>0</v>
      </c>
      <c r="H90" s="86">
        <f>IF('Medical equipment-NSP'!E98="Да", 1, 0)</f>
        <v>0</v>
      </c>
      <c r="I90" s="86">
        <f t="shared" si="0"/>
        <v>0</v>
      </c>
      <c r="J90" s="86">
        <f>IF('Medical equipment-NSP'!M98="Да", 'Service providers'!G100, 1)</f>
        <v>1</v>
      </c>
      <c r="K90" s="86" t="str">
        <f>IFERROR(('Medical equipment-NSP'!N98*J90)/Q90, "0")</f>
        <v>0</v>
      </c>
      <c r="L90" s="86">
        <f>IF('Medical equipment-NSP'!M98="Да", 'Service providers'!H100, 1)</f>
        <v>1</v>
      </c>
      <c r="M90" s="86" t="str">
        <f>IFERROR(('Medical equipment-NSP'!O98*L90)/Q90, "0")</f>
        <v>0</v>
      </c>
      <c r="N90" s="86">
        <f>IF('Medical equipment-NSP'!J98="Да", 1, 0)</f>
        <v>0</v>
      </c>
      <c r="O90" s="86">
        <f>IF('Medical equipment-NSP'!K98="Да", 1, 0)</f>
        <v>0</v>
      </c>
      <c r="P90" s="86">
        <f>IF('Medical equipment-NSP'!L98="Да", 1, 0)</f>
        <v>0</v>
      </c>
      <c r="Q90" s="86">
        <f t="shared" si="1"/>
        <v>0</v>
      </c>
      <c r="R90" s="86">
        <f>IF('Medical equipment-NSP'!T98="Да", 'Service providers'!G100, 1)</f>
        <v>1</v>
      </c>
      <c r="S90" s="86" t="str">
        <f>IFERROR(('Medical equipment-NSP'!U98*R90)/Y90, "0")</f>
        <v>0</v>
      </c>
      <c r="T90" s="86">
        <f>IF('Medical equipment-NSP'!T98="Да", 'Service providers'!H100, 1)</f>
        <v>1</v>
      </c>
      <c r="U90" s="86" t="str">
        <f>IFERROR(('Medical equipment-NSP'!V98*T90)/Y90, "0")</f>
        <v>0</v>
      </c>
      <c r="V90" s="86">
        <f>IF('Medical equipment-NSP'!Q98="Да", 1, 0)</f>
        <v>0</v>
      </c>
      <c r="W90" s="86">
        <f>IF('Medical equipment-NSP'!R98="Да", 1, 0)</f>
        <v>0</v>
      </c>
      <c r="X90" s="86">
        <f>IF('Medical equipment-NSP'!S98="Да", 1, 0)</f>
        <v>0</v>
      </c>
      <c r="Y90" s="86">
        <f t="shared" si="2"/>
        <v>0</v>
      </c>
      <c r="Z90" s="86">
        <f>IF('Medical equipment-NSP'!AA98="Да", 'Service providers'!G100, 1)</f>
        <v>1</v>
      </c>
      <c r="AA90" s="86" t="str">
        <f>IFERROR(('Medical equipment-NSP'!AB98*Z90)/AG90, "0")</f>
        <v>0</v>
      </c>
      <c r="AB90" s="86">
        <f>IF('Medical equipment-NSP'!AA98="Да", 'Service providers'!H100, 1)</f>
        <v>1</v>
      </c>
      <c r="AC90" s="86" t="str">
        <f>IFERROR(('Medical equipment-NSP'!AC98*AB90)/AG90, "0")</f>
        <v>0</v>
      </c>
      <c r="AD90" s="86">
        <f>IF('Medical equipment-NSP'!X98="Да", 1, 0)</f>
        <v>0</v>
      </c>
      <c r="AE90" s="86">
        <f>IF('Medical equipment-NSP'!Y98="Да", 1, 0)</f>
        <v>0</v>
      </c>
      <c r="AF90" s="86">
        <f>IF('Medical equipment-NSP'!Z98="Да", 1, 0)</f>
        <v>0</v>
      </c>
      <c r="AG90" s="86">
        <f t="shared" si="3"/>
        <v>0</v>
      </c>
      <c r="AH90" s="86">
        <f>IF('Medical equipment-NSP'!AH98="Да", 'Service providers'!G100, 1)</f>
        <v>1</v>
      </c>
      <c r="AI90" s="86" t="str">
        <f>IFERROR(('Medical equipment-NSP'!AI98*AH90)/AO90, "0")</f>
        <v>0</v>
      </c>
      <c r="AJ90" s="86">
        <f>IF('Medical equipment-NSP'!AH98="Да", 'Service providers'!H100, 1)</f>
        <v>1</v>
      </c>
      <c r="AK90" s="86" t="str">
        <f>IFERROR(('Medical equipment-NSP'!AJ98*AJ90)/AO90, "0")</f>
        <v>0</v>
      </c>
      <c r="AL90" s="86">
        <f>IF('Medical equipment-NSP'!AE98="Да", 1, 0)</f>
        <v>0</v>
      </c>
      <c r="AM90" s="86">
        <f>IF('Medical equipment-NSP'!AF98="Да", 1, 0)</f>
        <v>0</v>
      </c>
      <c r="AN90" s="86">
        <f>IF('Medical equipment-NSP'!AG98="Да", 1, 0)</f>
        <v>0</v>
      </c>
      <c r="AO90" s="86">
        <f t="shared" si="4"/>
        <v>0</v>
      </c>
      <c r="AP90" s="86">
        <f>IF('Medical equipment-NSP'!AO98="Да", 'Service providers'!G100, 1)</f>
        <v>1</v>
      </c>
      <c r="AQ90" s="86" t="str">
        <f>IFERROR(('Medical equipment-NSP'!AP98*AP90)/AW90, "0")</f>
        <v>0</v>
      </c>
      <c r="AR90" s="86">
        <f>IF('Medical equipment-NSP'!AO98="Да", 'Service providers'!H100, 1)</f>
        <v>1</v>
      </c>
      <c r="AS90" s="86" t="str">
        <f>IFERROR(('Medical equipment-NSP'!AQ98*AR90)/AW90, "0")</f>
        <v>0</v>
      </c>
      <c r="AT90" s="86">
        <f>IF('Medical equipment-NSP'!AL98="Да", 1, 0)</f>
        <v>0</v>
      </c>
      <c r="AU90" s="86">
        <f>IF('Medical equipment-NSP'!AM98="Да", 1, 0)</f>
        <v>0</v>
      </c>
      <c r="AV90" s="86">
        <f>IF('Medical equipment-NSP'!AN98="Да", 1, 0)</f>
        <v>0</v>
      </c>
      <c r="AW90" s="86">
        <f t="shared" si="5"/>
        <v>0</v>
      </c>
      <c r="AX90" s="86">
        <f>IF('Medical equipment-NSP'!AV98="Да", 'Service providers'!G100, 1)</f>
        <v>1</v>
      </c>
      <c r="AY90" s="86" t="str">
        <f>IFERROR(('Medical equipment-NSP'!AW98*AX90)/BE90, "0")</f>
        <v>0</v>
      </c>
      <c r="AZ90" s="86">
        <f>IF('Medical equipment-NSP'!AV98="Да", 'Service providers'!H100, 1)</f>
        <v>1</v>
      </c>
      <c r="BA90" s="86" t="str">
        <f>IFERROR(('Medical equipment-NSP'!AX98*AZ90)/BE90, "0")</f>
        <v>0</v>
      </c>
      <c r="BB90" s="86">
        <f>IF('Medical equipment-NSP'!AS98="Да", 1, 0)</f>
        <v>0</v>
      </c>
      <c r="BC90" s="86">
        <f>IF('Medical equipment-NSP'!AT98="Да", 1, 0)</f>
        <v>0</v>
      </c>
      <c r="BD90" s="86">
        <f>IF('Medical equipment-NSP'!AU98="Да", 1, 0)</f>
        <v>0</v>
      </c>
      <c r="BE90" s="86">
        <f t="shared" si="6"/>
        <v>0</v>
      </c>
      <c r="BF90" s="86">
        <f>IF('Medical equipment-NSP'!BC98="Да", 'Service providers'!G100, 1)</f>
        <v>1</v>
      </c>
      <c r="BG90" s="86" t="str">
        <f>IFERROR(('Medical equipment-NSP'!BD98*BF90)/BM90, "0")</f>
        <v>0</v>
      </c>
      <c r="BH90" s="86">
        <f>IF('Medical equipment-NSP'!BC98="Да", 'Service providers'!H100, 1)</f>
        <v>1</v>
      </c>
      <c r="BI90" s="86" t="str">
        <f>IFERROR(('Medical equipment-NSP'!BE98*BH90)/BM90, "0")</f>
        <v>0</v>
      </c>
      <c r="BJ90" s="86">
        <f>IF('Medical equipment-NSP'!AZ98="Да", 1, 0)</f>
        <v>0</v>
      </c>
      <c r="BK90" s="86">
        <f>IF('Medical equipment-NSP'!BA98="Да", 1, 0)</f>
        <v>0</v>
      </c>
      <c r="BL90" s="86">
        <f>IF('Medical equipment-NSP'!BB98="Да", 1, 0)</f>
        <v>0</v>
      </c>
      <c r="BM90" s="86">
        <f t="shared" si="7"/>
        <v>0</v>
      </c>
    </row>
    <row r="91" spans="1:65" x14ac:dyDescent="0.25">
      <c r="A91" s="93" t="str">
        <f>'Service providers'!A101</f>
        <v>Указать название точки 4</v>
      </c>
      <c r="B91" s="86">
        <f>IF('Medical equipment-NSP'!F99="Да", 'Service providers'!G101, 1)</f>
        <v>1</v>
      </c>
      <c r="C91" s="86" t="str">
        <f>IFERROR(('Medical equipment-NSP'!G99*B91)/I91, "0")</f>
        <v>0</v>
      </c>
      <c r="D91" s="86">
        <f>IF('Medical equipment-NSP'!F99="Да", 'Service providers'!H101, 1)</f>
        <v>1</v>
      </c>
      <c r="E91" s="86" t="str">
        <f>IFERROR(('Medical equipment-NSP'!H99*D91)/I91, "0")</f>
        <v>0</v>
      </c>
      <c r="F91" s="86">
        <f>IF('Medical equipment-NSP'!C99="Да", 1, 0)</f>
        <v>0</v>
      </c>
      <c r="G91" s="86">
        <f>IF('Medical equipment-NSP'!D99="Да", 1, 0)</f>
        <v>0</v>
      </c>
      <c r="H91" s="86">
        <f>IF('Medical equipment-NSP'!E99="Да", 1, 0)</f>
        <v>0</v>
      </c>
      <c r="I91" s="86">
        <f t="shared" si="0"/>
        <v>0</v>
      </c>
      <c r="J91" s="86">
        <f>IF('Medical equipment-NSP'!M99="Да", 'Service providers'!G101, 1)</f>
        <v>1</v>
      </c>
      <c r="K91" s="86" t="str">
        <f>IFERROR(('Medical equipment-NSP'!N99*J91)/Q91, "0")</f>
        <v>0</v>
      </c>
      <c r="L91" s="86">
        <f>IF('Medical equipment-NSP'!M99="Да", 'Service providers'!H101, 1)</f>
        <v>1</v>
      </c>
      <c r="M91" s="86" t="str">
        <f>IFERROR(('Medical equipment-NSP'!O99*L91)/Q91, "0")</f>
        <v>0</v>
      </c>
      <c r="N91" s="86">
        <f>IF('Medical equipment-NSP'!J99="Да", 1, 0)</f>
        <v>0</v>
      </c>
      <c r="O91" s="86">
        <f>IF('Medical equipment-NSP'!K99="Да", 1, 0)</f>
        <v>0</v>
      </c>
      <c r="P91" s="86">
        <f>IF('Medical equipment-NSP'!L99="Да", 1, 0)</f>
        <v>0</v>
      </c>
      <c r="Q91" s="86">
        <f t="shared" si="1"/>
        <v>0</v>
      </c>
      <c r="R91" s="86">
        <f>IF('Medical equipment-NSP'!T99="Да", 'Service providers'!G101, 1)</f>
        <v>1</v>
      </c>
      <c r="S91" s="86" t="str">
        <f>IFERROR(('Medical equipment-NSP'!U99*R91)/Y91, "0")</f>
        <v>0</v>
      </c>
      <c r="T91" s="86">
        <f>IF('Medical equipment-NSP'!T99="Да", 'Service providers'!H101, 1)</f>
        <v>1</v>
      </c>
      <c r="U91" s="86" t="str">
        <f>IFERROR(('Medical equipment-NSP'!V99*T91)/Y91, "0")</f>
        <v>0</v>
      </c>
      <c r="V91" s="86">
        <f>IF('Medical equipment-NSP'!Q99="Да", 1, 0)</f>
        <v>0</v>
      </c>
      <c r="W91" s="86">
        <f>IF('Medical equipment-NSP'!R99="Да", 1, 0)</f>
        <v>0</v>
      </c>
      <c r="X91" s="86">
        <f>IF('Medical equipment-NSP'!S99="Да", 1, 0)</f>
        <v>0</v>
      </c>
      <c r="Y91" s="86">
        <f t="shared" si="2"/>
        <v>0</v>
      </c>
      <c r="Z91" s="86">
        <f>IF('Medical equipment-NSP'!AA99="Да", 'Service providers'!G101, 1)</f>
        <v>1</v>
      </c>
      <c r="AA91" s="86" t="str">
        <f>IFERROR(('Medical equipment-NSP'!AB99*Z91)/AG91, "0")</f>
        <v>0</v>
      </c>
      <c r="AB91" s="86">
        <f>IF('Medical equipment-NSP'!AA99="Да", 'Service providers'!H101, 1)</f>
        <v>1</v>
      </c>
      <c r="AC91" s="86" t="str">
        <f>IFERROR(('Medical equipment-NSP'!AC99*AB91)/AG91, "0")</f>
        <v>0</v>
      </c>
      <c r="AD91" s="86">
        <f>IF('Medical equipment-NSP'!X99="Да", 1, 0)</f>
        <v>0</v>
      </c>
      <c r="AE91" s="86">
        <f>IF('Medical equipment-NSP'!Y99="Да", 1, 0)</f>
        <v>0</v>
      </c>
      <c r="AF91" s="86">
        <f>IF('Medical equipment-NSP'!Z99="Да", 1, 0)</f>
        <v>0</v>
      </c>
      <c r="AG91" s="86">
        <f t="shared" si="3"/>
        <v>0</v>
      </c>
      <c r="AH91" s="86">
        <f>IF('Medical equipment-NSP'!AH99="Да", 'Service providers'!G101, 1)</f>
        <v>1</v>
      </c>
      <c r="AI91" s="86" t="str">
        <f>IFERROR(('Medical equipment-NSP'!AI99*AH91)/AO91, "0")</f>
        <v>0</v>
      </c>
      <c r="AJ91" s="86">
        <f>IF('Medical equipment-NSP'!AH99="Да", 'Service providers'!H101, 1)</f>
        <v>1</v>
      </c>
      <c r="AK91" s="86" t="str">
        <f>IFERROR(('Medical equipment-NSP'!AJ99*AJ91)/AO91, "0")</f>
        <v>0</v>
      </c>
      <c r="AL91" s="86">
        <f>IF('Medical equipment-NSP'!AE99="Да", 1, 0)</f>
        <v>0</v>
      </c>
      <c r="AM91" s="86">
        <f>IF('Medical equipment-NSP'!AF99="Да", 1, 0)</f>
        <v>0</v>
      </c>
      <c r="AN91" s="86">
        <f>IF('Medical equipment-NSP'!AG99="Да", 1, 0)</f>
        <v>0</v>
      </c>
      <c r="AO91" s="86">
        <f t="shared" si="4"/>
        <v>0</v>
      </c>
      <c r="AP91" s="86">
        <f>IF('Medical equipment-NSP'!AO99="Да", 'Service providers'!G101, 1)</f>
        <v>1</v>
      </c>
      <c r="AQ91" s="86" t="str">
        <f>IFERROR(('Medical equipment-NSP'!AP99*AP91)/AW91, "0")</f>
        <v>0</v>
      </c>
      <c r="AR91" s="86">
        <f>IF('Medical equipment-NSP'!AO99="Да", 'Service providers'!H101, 1)</f>
        <v>1</v>
      </c>
      <c r="AS91" s="86" t="str">
        <f>IFERROR(('Medical equipment-NSP'!AQ99*AR91)/AW91, "0")</f>
        <v>0</v>
      </c>
      <c r="AT91" s="86">
        <f>IF('Medical equipment-NSP'!AL99="Да", 1, 0)</f>
        <v>0</v>
      </c>
      <c r="AU91" s="86">
        <f>IF('Medical equipment-NSP'!AM99="Да", 1, 0)</f>
        <v>0</v>
      </c>
      <c r="AV91" s="86">
        <f>IF('Medical equipment-NSP'!AN99="Да", 1, 0)</f>
        <v>0</v>
      </c>
      <c r="AW91" s="86">
        <f t="shared" si="5"/>
        <v>0</v>
      </c>
      <c r="AX91" s="86">
        <f>IF('Medical equipment-NSP'!AV99="Да", 'Service providers'!G101, 1)</f>
        <v>1</v>
      </c>
      <c r="AY91" s="86" t="str">
        <f>IFERROR(('Medical equipment-NSP'!AW99*AX91)/BE91, "0")</f>
        <v>0</v>
      </c>
      <c r="AZ91" s="86">
        <f>IF('Medical equipment-NSP'!AV99="Да", 'Service providers'!H101, 1)</f>
        <v>1</v>
      </c>
      <c r="BA91" s="86" t="str">
        <f>IFERROR(('Medical equipment-NSP'!AX99*AZ91)/BE91, "0")</f>
        <v>0</v>
      </c>
      <c r="BB91" s="86">
        <f>IF('Medical equipment-NSP'!AS99="Да", 1, 0)</f>
        <v>0</v>
      </c>
      <c r="BC91" s="86">
        <f>IF('Medical equipment-NSP'!AT99="Да", 1, 0)</f>
        <v>0</v>
      </c>
      <c r="BD91" s="86">
        <f>IF('Medical equipment-NSP'!AU99="Да", 1, 0)</f>
        <v>0</v>
      </c>
      <c r="BE91" s="86">
        <f t="shared" si="6"/>
        <v>0</v>
      </c>
      <c r="BF91" s="86">
        <f>IF('Medical equipment-NSP'!BC99="Да", 'Service providers'!G101, 1)</f>
        <v>1</v>
      </c>
      <c r="BG91" s="86" t="str">
        <f>IFERROR(('Medical equipment-NSP'!BD99*BF91)/BM91, "0")</f>
        <v>0</v>
      </c>
      <c r="BH91" s="86">
        <f>IF('Medical equipment-NSP'!BC99="Да", 'Service providers'!H101, 1)</f>
        <v>1</v>
      </c>
      <c r="BI91" s="86" t="str">
        <f>IFERROR(('Medical equipment-NSP'!BE99*BH91)/BM91, "0")</f>
        <v>0</v>
      </c>
      <c r="BJ91" s="86">
        <f>IF('Medical equipment-NSP'!AZ99="Да", 1, 0)</f>
        <v>0</v>
      </c>
      <c r="BK91" s="86">
        <f>IF('Medical equipment-NSP'!BA99="Да", 1, 0)</f>
        <v>0</v>
      </c>
      <c r="BL91" s="86">
        <f>IF('Medical equipment-NSP'!BB99="Да", 1, 0)</f>
        <v>0</v>
      </c>
      <c r="BM91" s="86">
        <f t="shared" si="7"/>
        <v>0</v>
      </c>
    </row>
    <row r="92" spans="1:65" x14ac:dyDescent="0.25">
      <c r="A92" s="93" t="str">
        <f>'Service providers'!A102</f>
        <v>Указать название точки 5</v>
      </c>
      <c r="B92" s="86">
        <f>IF('Medical equipment-NSP'!F100="Да", 'Service providers'!G102, 1)</f>
        <v>1</v>
      </c>
      <c r="C92" s="86" t="str">
        <f>IFERROR(('Medical equipment-NSP'!G100*B92)/I92, "0")</f>
        <v>0</v>
      </c>
      <c r="D92" s="86">
        <f>IF('Medical equipment-NSP'!F100="Да", 'Service providers'!H102, 1)</f>
        <v>1</v>
      </c>
      <c r="E92" s="86" t="str">
        <f>IFERROR(('Medical equipment-NSP'!H100*D92)/I92, "0")</f>
        <v>0</v>
      </c>
      <c r="F92" s="86">
        <f>IF('Medical equipment-NSP'!C100="Да", 1, 0)</f>
        <v>0</v>
      </c>
      <c r="G92" s="86">
        <f>IF('Medical equipment-NSP'!D100="Да", 1, 0)</f>
        <v>0</v>
      </c>
      <c r="H92" s="86">
        <f>IF('Medical equipment-NSP'!E100="Да", 1, 0)</f>
        <v>0</v>
      </c>
      <c r="I92" s="86">
        <f t="shared" si="0"/>
        <v>0</v>
      </c>
      <c r="J92" s="86">
        <f>IF('Medical equipment-NSP'!M100="Да", 'Service providers'!G102, 1)</f>
        <v>1</v>
      </c>
      <c r="K92" s="86" t="str">
        <f>IFERROR(('Medical equipment-NSP'!N100*J92)/Q92, "0")</f>
        <v>0</v>
      </c>
      <c r="L92" s="86">
        <f>IF('Medical equipment-NSP'!M100="Да", 'Service providers'!H102, 1)</f>
        <v>1</v>
      </c>
      <c r="M92" s="86" t="str">
        <f>IFERROR(('Medical equipment-NSP'!O100*L92)/Q92, "0")</f>
        <v>0</v>
      </c>
      <c r="N92" s="86">
        <f>IF('Medical equipment-NSP'!J100="Да", 1, 0)</f>
        <v>0</v>
      </c>
      <c r="O92" s="86">
        <f>IF('Medical equipment-NSP'!K100="Да", 1, 0)</f>
        <v>0</v>
      </c>
      <c r="P92" s="86">
        <f>IF('Medical equipment-NSP'!L100="Да", 1, 0)</f>
        <v>0</v>
      </c>
      <c r="Q92" s="86">
        <f t="shared" si="1"/>
        <v>0</v>
      </c>
      <c r="R92" s="86">
        <f>IF('Medical equipment-NSP'!T100="Да", 'Service providers'!G102, 1)</f>
        <v>1</v>
      </c>
      <c r="S92" s="86" t="str">
        <f>IFERROR(('Medical equipment-NSP'!U100*R92)/Y92, "0")</f>
        <v>0</v>
      </c>
      <c r="T92" s="86">
        <f>IF('Medical equipment-NSP'!T100="Да", 'Service providers'!H102, 1)</f>
        <v>1</v>
      </c>
      <c r="U92" s="86" t="str">
        <f>IFERROR(('Medical equipment-NSP'!V100*T92)/Y92, "0")</f>
        <v>0</v>
      </c>
      <c r="V92" s="86">
        <f>IF('Medical equipment-NSP'!Q100="Да", 1, 0)</f>
        <v>0</v>
      </c>
      <c r="W92" s="86">
        <f>IF('Medical equipment-NSP'!R100="Да", 1, 0)</f>
        <v>0</v>
      </c>
      <c r="X92" s="86">
        <f>IF('Medical equipment-NSP'!S100="Да", 1, 0)</f>
        <v>0</v>
      </c>
      <c r="Y92" s="86">
        <f t="shared" si="2"/>
        <v>0</v>
      </c>
      <c r="Z92" s="86">
        <f>IF('Medical equipment-NSP'!AA100="Да", 'Service providers'!G102, 1)</f>
        <v>1</v>
      </c>
      <c r="AA92" s="86" t="str">
        <f>IFERROR(('Medical equipment-NSP'!AB100*Z92)/AG92, "0")</f>
        <v>0</v>
      </c>
      <c r="AB92" s="86">
        <f>IF('Medical equipment-NSP'!AA100="Да", 'Service providers'!H102, 1)</f>
        <v>1</v>
      </c>
      <c r="AC92" s="86" t="str">
        <f>IFERROR(('Medical equipment-NSP'!AC100*AB92)/AG92, "0")</f>
        <v>0</v>
      </c>
      <c r="AD92" s="86">
        <f>IF('Medical equipment-NSP'!X100="Да", 1, 0)</f>
        <v>0</v>
      </c>
      <c r="AE92" s="86">
        <f>IF('Medical equipment-NSP'!Y100="Да", 1, 0)</f>
        <v>0</v>
      </c>
      <c r="AF92" s="86">
        <f>IF('Medical equipment-NSP'!Z100="Да", 1, 0)</f>
        <v>0</v>
      </c>
      <c r="AG92" s="86">
        <f t="shared" si="3"/>
        <v>0</v>
      </c>
      <c r="AH92" s="86">
        <f>IF('Medical equipment-NSP'!AH100="Да", 'Service providers'!G102, 1)</f>
        <v>1</v>
      </c>
      <c r="AI92" s="86" t="str">
        <f>IFERROR(('Medical equipment-NSP'!AI100*AH92)/AO92, "0")</f>
        <v>0</v>
      </c>
      <c r="AJ92" s="86">
        <f>IF('Medical equipment-NSP'!AH100="Да", 'Service providers'!H102, 1)</f>
        <v>1</v>
      </c>
      <c r="AK92" s="86" t="str">
        <f>IFERROR(('Medical equipment-NSP'!AJ100*AJ92)/AO92, "0")</f>
        <v>0</v>
      </c>
      <c r="AL92" s="86">
        <f>IF('Medical equipment-NSP'!AE100="Да", 1, 0)</f>
        <v>0</v>
      </c>
      <c r="AM92" s="86">
        <f>IF('Medical equipment-NSP'!AF100="Да", 1, 0)</f>
        <v>0</v>
      </c>
      <c r="AN92" s="86">
        <f>IF('Medical equipment-NSP'!AG100="Да", 1, 0)</f>
        <v>0</v>
      </c>
      <c r="AO92" s="86">
        <f t="shared" si="4"/>
        <v>0</v>
      </c>
      <c r="AP92" s="86">
        <f>IF('Medical equipment-NSP'!AO100="Да", 'Service providers'!G102, 1)</f>
        <v>1</v>
      </c>
      <c r="AQ92" s="86" t="str">
        <f>IFERROR(('Medical equipment-NSP'!AP100*AP92)/AW92, "0")</f>
        <v>0</v>
      </c>
      <c r="AR92" s="86">
        <f>IF('Medical equipment-NSP'!AO100="Да", 'Service providers'!H102, 1)</f>
        <v>1</v>
      </c>
      <c r="AS92" s="86" t="str">
        <f>IFERROR(('Medical equipment-NSP'!AQ100*AR92)/AW92, "0")</f>
        <v>0</v>
      </c>
      <c r="AT92" s="86">
        <f>IF('Medical equipment-NSP'!AL100="Да", 1, 0)</f>
        <v>0</v>
      </c>
      <c r="AU92" s="86">
        <f>IF('Medical equipment-NSP'!AM100="Да", 1, 0)</f>
        <v>0</v>
      </c>
      <c r="AV92" s="86">
        <f>IF('Medical equipment-NSP'!AN100="Да", 1, 0)</f>
        <v>0</v>
      </c>
      <c r="AW92" s="86">
        <f t="shared" si="5"/>
        <v>0</v>
      </c>
      <c r="AX92" s="86">
        <f>IF('Medical equipment-NSP'!AV100="Да", 'Service providers'!G102, 1)</f>
        <v>1</v>
      </c>
      <c r="AY92" s="86" t="str">
        <f>IFERROR(('Medical equipment-NSP'!AW100*AX92)/BE92, "0")</f>
        <v>0</v>
      </c>
      <c r="AZ92" s="86">
        <f>IF('Medical equipment-NSP'!AV100="Да", 'Service providers'!H102, 1)</f>
        <v>1</v>
      </c>
      <c r="BA92" s="86" t="str">
        <f>IFERROR(('Medical equipment-NSP'!AX100*AZ92)/BE92, "0")</f>
        <v>0</v>
      </c>
      <c r="BB92" s="86">
        <f>IF('Medical equipment-NSP'!AS100="Да", 1, 0)</f>
        <v>0</v>
      </c>
      <c r="BC92" s="86">
        <f>IF('Medical equipment-NSP'!AT100="Да", 1, 0)</f>
        <v>0</v>
      </c>
      <c r="BD92" s="86">
        <f>IF('Medical equipment-NSP'!AU100="Да", 1, 0)</f>
        <v>0</v>
      </c>
      <c r="BE92" s="86">
        <f t="shared" si="6"/>
        <v>0</v>
      </c>
      <c r="BF92" s="86">
        <f>IF('Medical equipment-NSP'!BC100="Да", 'Service providers'!G102, 1)</f>
        <v>1</v>
      </c>
      <c r="BG92" s="86" t="str">
        <f>IFERROR(('Medical equipment-NSP'!BD100*BF92)/BM92, "0")</f>
        <v>0</v>
      </c>
      <c r="BH92" s="86">
        <f>IF('Medical equipment-NSP'!BC100="Да", 'Service providers'!H102, 1)</f>
        <v>1</v>
      </c>
      <c r="BI92" s="86" t="str">
        <f>IFERROR(('Medical equipment-NSP'!BE100*BH92)/BM92, "0")</f>
        <v>0</v>
      </c>
      <c r="BJ92" s="86">
        <f>IF('Medical equipment-NSP'!AZ100="Да", 1, 0)</f>
        <v>0</v>
      </c>
      <c r="BK92" s="86">
        <f>IF('Medical equipment-NSP'!BA100="Да", 1, 0)</f>
        <v>0</v>
      </c>
      <c r="BL92" s="86">
        <f>IF('Medical equipment-NSP'!BB100="Да", 1, 0)</f>
        <v>0</v>
      </c>
      <c r="BM92" s="86">
        <f t="shared" si="7"/>
        <v>0</v>
      </c>
    </row>
    <row r="93" spans="1:65" x14ac:dyDescent="0.25">
      <c r="A93" s="93" t="str">
        <f>'Service providers'!A103</f>
        <v>Указать название точки 6</v>
      </c>
      <c r="B93" s="86">
        <f>IF('Medical equipment-NSP'!F101="Да", 'Service providers'!G103, 1)</f>
        <v>1</v>
      </c>
      <c r="C93" s="86" t="str">
        <f>IFERROR(('Medical equipment-NSP'!G101*B93)/I93, "0")</f>
        <v>0</v>
      </c>
      <c r="D93" s="86">
        <f>IF('Medical equipment-NSP'!F101="Да", 'Service providers'!H103, 1)</f>
        <v>1</v>
      </c>
      <c r="E93" s="86" t="str">
        <f>IFERROR(('Medical equipment-NSP'!H101*D93)/I93, "0")</f>
        <v>0</v>
      </c>
      <c r="F93" s="86">
        <f>IF('Medical equipment-NSP'!C101="Да", 1, 0)</f>
        <v>0</v>
      </c>
      <c r="G93" s="86">
        <f>IF('Medical equipment-NSP'!D101="Да", 1, 0)</f>
        <v>0</v>
      </c>
      <c r="H93" s="86">
        <f>IF('Medical equipment-NSP'!E101="Да", 1, 0)</f>
        <v>0</v>
      </c>
      <c r="I93" s="86">
        <f t="shared" si="0"/>
        <v>0</v>
      </c>
      <c r="J93" s="86">
        <f>IF('Medical equipment-NSP'!M101="Да", 'Service providers'!G103, 1)</f>
        <v>1</v>
      </c>
      <c r="K93" s="86" t="str">
        <f>IFERROR(('Medical equipment-NSP'!N101*J93)/Q93, "0")</f>
        <v>0</v>
      </c>
      <c r="L93" s="86">
        <f>IF('Medical equipment-NSP'!M101="Да", 'Service providers'!H103, 1)</f>
        <v>1</v>
      </c>
      <c r="M93" s="86" t="str">
        <f>IFERROR(('Medical equipment-NSP'!O101*L93)/Q93, "0")</f>
        <v>0</v>
      </c>
      <c r="N93" s="86">
        <f>IF('Medical equipment-NSP'!J101="Да", 1, 0)</f>
        <v>0</v>
      </c>
      <c r="O93" s="86">
        <f>IF('Medical equipment-NSP'!K101="Да", 1, 0)</f>
        <v>0</v>
      </c>
      <c r="P93" s="86">
        <f>IF('Medical equipment-NSP'!L101="Да", 1, 0)</f>
        <v>0</v>
      </c>
      <c r="Q93" s="86">
        <f t="shared" si="1"/>
        <v>0</v>
      </c>
      <c r="R93" s="86">
        <f>IF('Medical equipment-NSP'!T101="Да", 'Service providers'!G103, 1)</f>
        <v>1</v>
      </c>
      <c r="S93" s="86" t="str">
        <f>IFERROR(('Medical equipment-NSP'!U101*R93)/Y93, "0")</f>
        <v>0</v>
      </c>
      <c r="T93" s="86">
        <f>IF('Medical equipment-NSP'!T101="Да", 'Service providers'!H103, 1)</f>
        <v>1</v>
      </c>
      <c r="U93" s="86" t="str">
        <f>IFERROR(('Medical equipment-NSP'!V101*T93)/Y93, "0")</f>
        <v>0</v>
      </c>
      <c r="V93" s="86">
        <f>IF('Medical equipment-NSP'!Q101="Да", 1, 0)</f>
        <v>0</v>
      </c>
      <c r="W93" s="86">
        <f>IF('Medical equipment-NSP'!R101="Да", 1, 0)</f>
        <v>0</v>
      </c>
      <c r="X93" s="86">
        <f>IF('Medical equipment-NSP'!S101="Да", 1, 0)</f>
        <v>0</v>
      </c>
      <c r="Y93" s="86">
        <f t="shared" si="2"/>
        <v>0</v>
      </c>
      <c r="Z93" s="86">
        <f>IF('Medical equipment-NSP'!AA101="Да", 'Service providers'!G103, 1)</f>
        <v>1</v>
      </c>
      <c r="AA93" s="86" t="str">
        <f>IFERROR(('Medical equipment-NSP'!AB101*Z93)/AG93, "0")</f>
        <v>0</v>
      </c>
      <c r="AB93" s="86">
        <f>IF('Medical equipment-NSP'!AA101="Да", 'Service providers'!H103, 1)</f>
        <v>1</v>
      </c>
      <c r="AC93" s="86" t="str">
        <f>IFERROR(('Medical equipment-NSP'!AC101*AB93)/AG93, "0")</f>
        <v>0</v>
      </c>
      <c r="AD93" s="86">
        <f>IF('Medical equipment-NSP'!X101="Да", 1, 0)</f>
        <v>0</v>
      </c>
      <c r="AE93" s="86">
        <f>IF('Medical equipment-NSP'!Y101="Да", 1, 0)</f>
        <v>0</v>
      </c>
      <c r="AF93" s="86">
        <f>IF('Medical equipment-NSP'!Z101="Да", 1, 0)</f>
        <v>0</v>
      </c>
      <c r="AG93" s="86">
        <f t="shared" si="3"/>
        <v>0</v>
      </c>
      <c r="AH93" s="86">
        <f>IF('Medical equipment-NSP'!AH101="Да", 'Service providers'!G103, 1)</f>
        <v>1</v>
      </c>
      <c r="AI93" s="86" t="str">
        <f>IFERROR(('Medical equipment-NSP'!AI101*AH93)/AO93, "0")</f>
        <v>0</v>
      </c>
      <c r="AJ93" s="86">
        <f>IF('Medical equipment-NSP'!AH101="Да", 'Service providers'!H103, 1)</f>
        <v>1</v>
      </c>
      <c r="AK93" s="86" t="str">
        <f>IFERROR(('Medical equipment-NSP'!AJ101*AJ93)/AO93, "0")</f>
        <v>0</v>
      </c>
      <c r="AL93" s="86">
        <f>IF('Medical equipment-NSP'!AE101="Да", 1, 0)</f>
        <v>0</v>
      </c>
      <c r="AM93" s="86">
        <f>IF('Medical equipment-NSP'!AF101="Да", 1, 0)</f>
        <v>0</v>
      </c>
      <c r="AN93" s="86">
        <f>IF('Medical equipment-NSP'!AG101="Да", 1, 0)</f>
        <v>0</v>
      </c>
      <c r="AO93" s="86">
        <f t="shared" si="4"/>
        <v>0</v>
      </c>
      <c r="AP93" s="86">
        <f>IF('Medical equipment-NSP'!AO101="Да", 'Service providers'!G103, 1)</f>
        <v>1</v>
      </c>
      <c r="AQ93" s="86" t="str">
        <f>IFERROR(('Medical equipment-NSP'!AP101*AP93)/AW93, "0")</f>
        <v>0</v>
      </c>
      <c r="AR93" s="86">
        <f>IF('Medical equipment-NSP'!AO101="Да", 'Service providers'!H103, 1)</f>
        <v>1</v>
      </c>
      <c r="AS93" s="86" t="str">
        <f>IFERROR(('Medical equipment-NSP'!AQ101*AR93)/AW93, "0")</f>
        <v>0</v>
      </c>
      <c r="AT93" s="86">
        <f>IF('Medical equipment-NSP'!AL101="Да", 1, 0)</f>
        <v>0</v>
      </c>
      <c r="AU93" s="86">
        <f>IF('Medical equipment-NSP'!AM101="Да", 1, 0)</f>
        <v>0</v>
      </c>
      <c r="AV93" s="86">
        <f>IF('Medical equipment-NSP'!AN101="Да", 1, 0)</f>
        <v>0</v>
      </c>
      <c r="AW93" s="86">
        <f t="shared" si="5"/>
        <v>0</v>
      </c>
      <c r="AX93" s="86">
        <f>IF('Medical equipment-NSP'!AV101="Да", 'Service providers'!G103, 1)</f>
        <v>1</v>
      </c>
      <c r="AY93" s="86" t="str">
        <f>IFERROR(('Medical equipment-NSP'!AW101*AX93)/BE93, "0")</f>
        <v>0</v>
      </c>
      <c r="AZ93" s="86">
        <f>IF('Medical equipment-NSP'!AV101="Да", 'Service providers'!H103, 1)</f>
        <v>1</v>
      </c>
      <c r="BA93" s="86" t="str">
        <f>IFERROR(('Medical equipment-NSP'!AX101*AZ93)/BE93, "0")</f>
        <v>0</v>
      </c>
      <c r="BB93" s="86">
        <f>IF('Medical equipment-NSP'!AS101="Да", 1, 0)</f>
        <v>0</v>
      </c>
      <c r="BC93" s="86">
        <f>IF('Medical equipment-NSP'!AT101="Да", 1, 0)</f>
        <v>0</v>
      </c>
      <c r="BD93" s="86">
        <f>IF('Medical equipment-NSP'!AU101="Да", 1, 0)</f>
        <v>0</v>
      </c>
      <c r="BE93" s="86">
        <f t="shared" si="6"/>
        <v>0</v>
      </c>
      <c r="BF93" s="86">
        <f>IF('Medical equipment-NSP'!BC101="Да", 'Service providers'!G103, 1)</f>
        <v>1</v>
      </c>
      <c r="BG93" s="86" t="str">
        <f>IFERROR(('Medical equipment-NSP'!BD101*BF93)/BM93, "0")</f>
        <v>0</v>
      </c>
      <c r="BH93" s="86">
        <f>IF('Medical equipment-NSP'!BC101="Да", 'Service providers'!H103, 1)</f>
        <v>1</v>
      </c>
      <c r="BI93" s="86" t="str">
        <f>IFERROR(('Medical equipment-NSP'!BE101*BH93)/BM93, "0")</f>
        <v>0</v>
      </c>
      <c r="BJ93" s="86">
        <f>IF('Medical equipment-NSP'!AZ101="Да", 1, 0)</f>
        <v>0</v>
      </c>
      <c r="BK93" s="86">
        <f>IF('Medical equipment-NSP'!BA101="Да", 1, 0)</f>
        <v>0</v>
      </c>
      <c r="BL93" s="86">
        <f>IF('Medical equipment-NSP'!BB101="Да", 1, 0)</f>
        <v>0</v>
      </c>
      <c r="BM93" s="86">
        <f t="shared" si="7"/>
        <v>0</v>
      </c>
    </row>
    <row r="94" spans="1:65" x14ac:dyDescent="0.25">
      <c r="A94" s="93" t="str">
        <f>'Service providers'!A104</f>
        <v>Указать название точки 7</v>
      </c>
      <c r="B94" s="86">
        <f>IF('Medical equipment-NSP'!F102="Да", 'Service providers'!G104, 1)</f>
        <v>1</v>
      </c>
      <c r="C94" s="86" t="str">
        <f>IFERROR(('Medical equipment-NSP'!G102*B94)/I94, "0")</f>
        <v>0</v>
      </c>
      <c r="D94" s="86">
        <f>IF('Medical equipment-NSP'!F102="Да", 'Service providers'!H104, 1)</f>
        <v>1</v>
      </c>
      <c r="E94" s="86" t="str">
        <f>IFERROR(('Medical equipment-NSP'!H102*D94)/I94, "0")</f>
        <v>0</v>
      </c>
      <c r="F94" s="86">
        <f>IF('Medical equipment-NSP'!C102="Да", 1, 0)</f>
        <v>0</v>
      </c>
      <c r="G94" s="86">
        <f>IF('Medical equipment-NSP'!D102="Да", 1, 0)</f>
        <v>0</v>
      </c>
      <c r="H94" s="86">
        <f>IF('Medical equipment-NSP'!E102="Да", 1, 0)</f>
        <v>0</v>
      </c>
      <c r="I94" s="86">
        <f t="shared" si="0"/>
        <v>0</v>
      </c>
      <c r="J94" s="86">
        <f>IF('Medical equipment-NSP'!M102="Да", 'Service providers'!G104, 1)</f>
        <v>1</v>
      </c>
      <c r="K94" s="86" t="str">
        <f>IFERROR(('Medical equipment-NSP'!N102*J94)/Q94, "0")</f>
        <v>0</v>
      </c>
      <c r="L94" s="86">
        <f>IF('Medical equipment-NSP'!M102="Да", 'Service providers'!H104, 1)</f>
        <v>1</v>
      </c>
      <c r="M94" s="86" t="str">
        <f>IFERROR(('Medical equipment-NSP'!O102*L94)/Q94, "0")</f>
        <v>0</v>
      </c>
      <c r="N94" s="86">
        <f>IF('Medical equipment-NSP'!J102="Да", 1, 0)</f>
        <v>0</v>
      </c>
      <c r="O94" s="86">
        <f>IF('Medical equipment-NSP'!K102="Да", 1, 0)</f>
        <v>0</v>
      </c>
      <c r="P94" s="86">
        <f>IF('Medical equipment-NSP'!L102="Да", 1, 0)</f>
        <v>0</v>
      </c>
      <c r="Q94" s="86">
        <f t="shared" si="1"/>
        <v>0</v>
      </c>
      <c r="R94" s="86">
        <f>IF('Medical equipment-NSP'!T102="Да", 'Service providers'!G104, 1)</f>
        <v>1</v>
      </c>
      <c r="S94" s="86" t="str">
        <f>IFERROR(('Medical equipment-NSP'!U102*R94)/Y94, "0")</f>
        <v>0</v>
      </c>
      <c r="T94" s="86">
        <f>IF('Medical equipment-NSP'!T102="Да", 'Service providers'!H104, 1)</f>
        <v>1</v>
      </c>
      <c r="U94" s="86" t="str">
        <f>IFERROR(('Medical equipment-NSP'!V102*T94)/Y94, "0")</f>
        <v>0</v>
      </c>
      <c r="V94" s="86">
        <f>IF('Medical equipment-NSP'!Q102="Да", 1, 0)</f>
        <v>0</v>
      </c>
      <c r="W94" s="86">
        <f>IF('Medical equipment-NSP'!R102="Да", 1, 0)</f>
        <v>0</v>
      </c>
      <c r="X94" s="86">
        <f>IF('Medical equipment-NSP'!S102="Да", 1, 0)</f>
        <v>0</v>
      </c>
      <c r="Y94" s="86">
        <f t="shared" si="2"/>
        <v>0</v>
      </c>
      <c r="Z94" s="86">
        <f>IF('Medical equipment-NSP'!AA102="Да", 'Service providers'!G104, 1)</f>
        <v>1</v>
      </c>
      <c r="AA94" s="86" t="str">
        <f>IFERROR(('Medical equipment-NSP'!AB102*Z94)/AG94, "0")</f>
        <v>0</v>
      </c>
      <c r="AB94" s="86">
        <f>IF('Medical equipment-NSP'!AA102="Да", 'Service providers'!H104, 1)</f>
        <v>1</v>
      </c>
      <c r="AC94" s="86" t="str">
        <f>IFERROR(('Medical equipment-NSP'!AC102*AB94)/AG94, "0")</f>
        <v>0</v>
      </c>
      <c r="AD94" s="86">
        <f>IF('Medical equipment-NSP'!X102="Да", 1, 0)</f>
        <v>0</v>
      </c>
      <c r="AE94" s="86">
        <f>IF('Medical equipment-NSP'!Y102="Да", 1, 0)</f>
        <v>0</v>
      </c>
      <c r="AF94" s="86">
        <f>IF('Medical equipment-NSP'!Z102="Да", 1, 0)</f>
        <v>0</v>
      </c>
      <c r="AG94" s="86">
        <f t="shared" si="3"/>
        <v>0</v>
      </c>
      <c r="AH94" s="86">
        <f>IF('Medical equipment-NSP'!AH102="Да", 'Service providers'!G104, 1)</f>
        <v>1</v>
      </c>
      <c r="AI94" s="86" t="str">
        <f>IFERROR(('Medical equipment-NSP'!AI102*AH94)/AO94, "0")</f>
        <v>0</v>
      </c>
      <c r="AJ94" s="86">
        <f>IF('Medical equipment-NSP'!AH102="Да", 'Service providers'!H104, 1)</f>
        <v>1</v>
      </c>
      <c r="AK94" s="86" t="str">
        <f>IFERROR(('Medical equipment-NSP'!AJ102*AJ94)/AO94, "0")</f>
        <v>0</v>
      </c>
      <c r="AL94" s="86">
        <f>IF('Medical equipment-NSP'!AE102="Да", 1, 0)</f>
        <v>0</v>
      </c>
      <c r="AM94" s="86">
        <f>IF('Medical equipment-NSP'!AF102="Да", 1, 0)</f>
        <v>0</v>
      </c>
      <c r="AN94" s="86">
        <f>IF('Medical equipment-NSP'!AG102="Да", 1, 0)</f>
        <v>0</v>
      </c>
      <c r="AO94" s="86">
        <f t="shared" si="4"/>
        <v>0</v>
      </c>
      <c r="AP94" s="86">
        <f>IF('Medical equipment-NSP'!AO102="Да", 'Service providers'!G104, 1)</f>
        <v>1</v>
      </c>
      <c r="AQ94" s="86" t="str">
        <f>IFERROR(('Medical equipment-NSP'!AP102*AP94)/AW94, "0")</f>
        <v>0</v>
      </c>
      <c r="AR94" s="86">
        <f>IF('Medical equipment-NSP'!AO102="Да", 'Service providers'!H104, 1)</f>
        <v>1</v>
      </c>
      <c r="AS94" s="86" t="str">
        <f>IFERROR(('Medical equipment-NSP'!AQ102*AR94)/AW94, "0")</f>
        <v>0</v>
      </c>
      <c r="AT94" s="86">
        <f>IF('Medical equipment-NSP'!AL102="Да", 1, 0)</f>
        <v>0</v>
      </c>
      <c r="AU94" s="86">
        <f>IF('Medical equipment-NSP'!AM102="Да", 1, 0)</f>
        <v>0</v>
      </c>
      <c r="AV94" s="86">
        <f>IF('Medical equipment-NSP'!AN102="Да", 1, 0)</f>
        <v>0</v>
      </c>
      <c r="AW94" s="86">
        <f t="shared" si="5"/>
        <v>0</v>
      </c>
      <c r="AX94" s="86">
        <f>IF('Medical equipment-NSP'!AV102="Да", 'Service providers'!G104, 1)</f>
        <v>1</v>
      </c>
      <c r="AY94" s="86" t="str">
        <f>IFERROR(('Medical equipment-NSP'!AW102*AX94)/BE94, "0")</f>
        <v>0</v>
      </c>
      <c r="AZ94" s="86">
        <f>IF('Medical equipment-NSP'!AV102="Да", 'Service providers'!H104, 1)</f>
        <v>1</v>
      </c>
      <c r="BA94" s="86" t="str">
        <f>IFERROR(('Medical equipment-NSP'!AX102*AZ94)/BE94, "0")</f>
        <v>0</v>
      </c>
      <c r="BB94" s="86">
        <f>IF('Medical equipment-NSP'!AS102="Да", 1, 0)</f>
        <v>0</v>
      </c>
      <c r="BC94" s="86">
        <f>IF('Medical equipment-NSP'!AT102="Да", 1, 0)</f>
        <v>0</v>
      </c>
      <c r="BD94" s="86">
        <f>IF('Medical equipment-NSP'!AU102="Да", 1, 0)</f>
        <v>0</v>
      </c>
      <c r="BE94" s="86">
        <f t="shared" si="6"/>
        <v>0</v>
      </c>
      <c r="BF94" s="86">
        <f>IF('Medical equipment-NSP'!BC102="Да", 'Service providers'!G104, 1)</f>
        <v>1</v>
      </c>
      <c r="BG94" s="86" t="str">
        <f>IFERROR(('Medical equipment-NSP'!BD102*BF94)/BM94, "0")</f>
        <v>0</v>
      </c>
      <c r="BH94" s="86">
        <f>IF('Medical equipment-NSP'!BC102="Да", 'Service providers'!H104, 1)</f>
        <v>1</v>
      </c>
      <c r="BI94" s="86" t="str">
        <f>IFERROR(('Medical equipment-NSP'!BE102*BH94)/BM94, "0")</f>
        <v>0</v>
      </c>
      <c r="BJ94" s="86">
        <f>IF('Medical equipment-NSP'!AZ102="Да", 1, 0)</f>
        <v>0</v>
      </c>
      <c r="BK94" s="86">
        <f>IF('Medical equipment-NSP'!BA102="Да", 1, 0)</f>
        <v>0</v>
      </c>
      <c r="BL94" s="86">
        <f>IF('Medical equipment-NSP'!BB102="Да", 1, 0)</f>
        <v>0</v>
      </c>
      <c r="BM94" s="86">
        <f t="shared" si="7"/>
        <v>0</v>
      </c>
    </row>
    <row r="95" spans="1:65" x14ac:dyDescent="0.25">
      <c r="A95" s="93" t="str">
        <f>'Service providers'!A105</f>
        <v>Указать название точки 8</v>
      </c>
      <c r="B95" s="86">
        <f>IF('Medical equipment-NSP'!F103="Да", 'Service providers'!G105, 1)</f>
        <v>1</v>
      </c>
      <c r="C95" s="86" t="str">
        <f>IFERROR(('Medical equipment-NSP'!G103*B95)/I95, "0")</f>
        <v>0</v>
      </c>
      <c r="D95" s="86">
        <f>IF('Medical equipment-NSP'!F103="Да", 'Service providers'!H105, 1)</f>
        <v>1</v>
      </c>
      <c r="E95" s="86" t="str">
        <f>IFERROR(('Medical equipment-NSP'!H103*D95)/I95, "0")</f>
        <v>0</v>
      </c>
      <c r="F95" s="86">
        <f>IF('Medical equipment-NSP'!C103="Да", 1, 0)</f>
        <v>0</v>
      </c>
      <c r="G95" s="86">
        <f>IF('Medical equipment-NSP'!D103="Да", 1, 0)</f>
        <v>0</v>
      </c>
      <c r="H95" s="86">
        <f>IF('Medical equipment-NSP'!E103="Да", 1, 0)</f>
        <v>0</v>
      </c>
      <c r="I95" s="86">
        <f t="shared" si="0"/>
        <v>0</v>
      </c>
      <c r="J95" s="86">
        <f>IF('Medical equipment-NSP'!M103="Да", 'Service providers'!G105, 1)</f>
        <v>1</v>
      </c>
      <c r="K95" s="86" t="str">
        <f>IFERROR(('Medical equipment-NSP'!N103*J95)/Q95, "0")</f>
        <v>0</v>
      </c>
      <c r="L95" s="86">
        <f>IF('Medical equipment-NSP'!M103="Да", 'Service providers'!H105, 1)</f>
        <v>1</v>
      </c>
      <c r="M95" s="86" t="str">
        <f>IFERROR(('Medical equipment-NSP'!O103*L95)/Q95, "0")</f>
        <v>0</v>
      </c>
      <c r="N95" s="86">
        <f>IF('Medical equipment-NSP'!J103="Да", 1, 0)</f>
        <v>0</v>
      </c>
      <c r="O95" s="86">
        <f>IF('Medical equipment-NSP'!K103="Да", 1, 0)</f>
        <v>0</v>
      </c>
      <c r="P95" s="86">
        <f>IF('Medical equipment-NSP'!L103="Да", 1, 0)</f>
        <v>0</v>
      </c>
      <c r="Q95" s="86">
        <f t="shared" si="1"/>
        <v>0</v>
      </c>
      <c r="R95" s="86">
        <f>IF('Medical equipment-NSP'!T103="Да", 'Service providers'!G105, 1)</f>
        <v>1</v>
      </c>
      <c r="S95" s="86" t="str">
        <f>IFERROR(('Medical equipment-NSP'!U103*R95)/Y95, "0")</f>
        <v>0</v>
      </c>
      <c r="T95" s="86">
        <f>IF('Medical equipment-NSP'!T103="Да", 'Service providers'!H105, 1)</f>
        <v>1</v>
      </c>
      <c r="U95" s="86" t="str">
        <f>IFERROR(('Medical equipment-NSP'!V103*T95)/Y95, "0")</f>
        <v>0</v>
      </c>
      <c r="V95" s="86">
        <f>IF('Medical equipment-NSP'!Q103="Да", 1, 0)</f>
        <v>0</v>
      </c>
      <c r="W95" s="86">
        <f>IF('Medical equipment-NSP'!R103="Да", 1, 0)</f>
        <v>0</v>
      </c>
      <c r="X95" s="86">
        <f>IF('Medical equipment-NSP'!S103="Да", 1, 0)</f>
        <v>0</v>
      </c>
      <c r="Y95" s="86">
        <f t="shared" si="2"/>
        <v>0</v>
      </c>
      <c r="Z95" s="86">
        <f>IF('Medical equipment-NSP'!AA103="Да", 'Service providers'!G105, 1)</f>
        <v>1</v>
      </c>
      <c r="AA95" s="86" t="str">
        <f>IFERROR(('Medical equipment-NSP'!AB103*Z95)/AG95, "0")</f>
        <v>0</v>
      </c>
      <c r="AB95" s="86">
        <f>IF('Medical equipment-NSP'!AA103="Да", 'Service providers'!H105, 1)</f>
        <v>1</v>
      </c>
      <c r="AC95" s="86" t="str">
        <f>IFERROR(('Medical equipment-NSP'!AC103*AB95)/AG95, "0")</f>
        <v>0</v>
      </c>
      <c r="AD95" s="86">
        <f>IF('Medical equipment-NSP'!X103="Да", 1, 0)</f>
        <v>0</v>
      </c>
      <c r="AE95" s="86">
        <f>IF('Medical equipment-NSP'!Y103="Да", 1, 0)</f>
        <v>0</v>
      </c>
      <c r="AF95" s="86">
        <f>IF('Medical equipment-NSP'!Z103="Да", 1, 0)</f>
        <v>0</v>
      </c>
      <c r="AG95" s="86">
        <f t="shared" si="3"/>
        <v>0</v>
      </c>
      <c r="AH95" s="86">
        <f>IF('Medical equipment-NSP'!AH103="Да", 'Service providers'!G105, 1)</f>
        <v>1</v>
      </c>
      <c r="AI95" s="86" t="str">
        <f>IFERROR(('Medical equipment-NSP'!AI103*AH95)/AO95, "0")</f>
        <v>0</v>
      </c>
      <c r="AJ95" s="86">
        <f>IF('Medical equipment-NSP'!AH103="Да", 'Service providers'!H105, 1)</f>
        <v>1</v>
      </c>
      <c r="AK95" s="86" t="str">
        <f>IFERROR(('Medical equipment-NSP'!AJ103*AJ95)/AO95, "0")</f>
        <v>0</v>
      </c>
      <c r="AL95" s="86">
        <f>IF('Medical equipment-NSP'!AE103="Да", 1, 0)</f>
        <v>0</v>
      </c>
      <c r="AM95" s="86">
        <f>IF('Medical equipment-NSP'!AF103="Да", 1, 0)</f>
        <v>0</v>
      </c>
      <c r="AN95" s="86">
        <f>IF('Medical equipment-NSP'!AG103="Да", 1, 0)</f>
        <v>0</v>
      </c>
      <c r="AO95" s="86">
        <f t="shared" si="4"/>
        <v>0</v>
      </c>
      <c r="AP95" s="86">
        <f>IF('Medical equipment-NSP'!AO103="Да", 'Service providers'!G105, 1)</f>
        <v>1</v>
      </c>
      <c r="AQ95" s="86" t="str">
        <f>IFERROR(('Medical equipment-NSP'!AP103*AP95)/AW95, "0")</f>
        <v>0</v>
      </c>
      <c r="AR95" s="86">
        <f>IF('Medical equipment-NSP'!AO103="Да", 'Service providers'!H105, 1)</f>
        <v>1</v>
      </c>
      <c r="AS95" s="86" t="str">
        <f>IFERROR(('Medical equipment-NSP'!AQ103*AR95)/AW95, "0")</f>
        <v>0</v>
      </c>
      <c r="AT95" s="86">
        <f>IF('Medical equipment-NSP'!AL103="Да", 1, 0)</f>
        <v>0</v>
      </c>
      <c r="AU95" s="86">
        <f>IF('Medical equipment-NSP'!AM103="Да", 1, 0)</f>
        <v>0</v>
      </c>
      <c r="AV95" s="86">
        <f>IF('Medical equipment-NSP'!AN103="Да", 1, 0)</f>
        <v>0</v>
      </c>
      <c r="AW95" s="86">
        <f t="shared" si="5"/>
        <v>0</v>
      </c>
      <c r="AX95" s="86">
        <f>IF('Medical equipment-NSP'!AV103="Да", 'Service providers'!G105, 1)</f>
        <v>1</v>
      </c>
      <c r="AY95" s="86" t="str">
        <f>IFERROR(('Medical equipment-NSP'!AW103*AX95)/BE95, "0")</f>
        <v>0</v>
      </c>
      <c r="AZ95" s="86">
        <f>IF('Medical equipment-NSP'!AV103="Да", 'Service providers'!H105, 1)</f>
        <v>1</v>
      </c>
      <c r="BA95" s="86" t="str">
        <f>IFERROR(('Medical equipment-NSP'!AX103*AZ95)/BE95, "0")</f>
        <v>0</v>
      </c>
      <c r="BB95" s="86">
        <f>IF('Medical equipment-NSP'!AS103="Да", 1, 0)</f>
        <v>0</v>
      </c>
      <c r="BC95" s="86">
        <f>IF('Medical equipment-NSP'!AT103="Да", 1, 0)</f>
        <v>0</v>
      </c>
      <c r="BD95" s="86">
        <f>IF('Medical equipment-NSP'!AU103="Да", 1, 0)</f>
        <v>0</v>
      </c>
      <c r="BE95" s="86">
        <f t="shared" si="6"/>
        <v>0</v>
      </c>
      <c r="BF95" s="86">
        <f>IF('Medical equipment-NSP'!BC103="Да", 'Service providers'!G105, 1)</f>
        <v>1</v>
      </c>
      <c r="BG95" s="86" t="str">
        <f>IFERROR(('Medical equipment-NSP'!BD103*BF95)/BM95, "0")</f>
        <v>0</v>
      </c>
      <c r="BH95" s="86">
        <f>IF('Medical equipment-NSP'!BC103="Да", 'Service providers'!H105, 1)</f>
        <v>1</v>
      </c>
      <c r="BI95" s="86" t="str">
        <f>IFERROR(('Medical equipment-NSP'!BE103*BH95)/BM95, "0")</f>
        <v>0</v>
      </c>
      <c r="BJ95" s="86">
        <f>IF('Medical equipment-NSP'!AZ103="Да", 1, 0)</f>
        <v>0</v>
      </c>
      <c r="BK95" s="86">
        <f>IF('Medical equipment-NSP'!BA103="Да", 1, 0)</f>
        <v>0</v>
      </c>
      <c r="BL95" s="86">
        <f>IF('Medical equipment-NSP'!BB103="Да", 1, 0)</f>
        <v>0</v>
      </c>
      <c r="BM95" s="86">
        <f t="shared" si="7"/>
        <v>0</v>
      </c>
    </row>
    <row r="96" spans="1:65" x14ac:dyDescent="0.25">
      <c r="A96" s="93" t="str">
        <f>'Service providers'!A106</f>
        <v>Указать название точки 9</v>
      </c>
      <c r="B96" s="86">
        <f>IF('Medical equipment-NSP'!F104="Да", 'Service providers'!G106, 1)</f>
        <v>1</v>
      </c>
      <c r="C96" s="86" t="str">
        <f>IFERROR(('Medical equipment-NSP'!G104*B96)/I96, "0")</f>
        <v>0</v>
      </c>
      <c r="D96" s="86">
        <f>IF('Medical equipment-NSP'!F104="Да", 'Service providers'!H106, 1)</f>
        <v>1</v>
      </c>
      <c r="E96" s="86" t="str">
        <f>IFERROR(('Medical equipment-NSP'!H104*D96)/I96, "0")</f>
        <v>0</v>
      </c>
      <c r="F96" s="86">
        <f>IF('Medical equipment-NSP'!C104="Да", 1, 0)</f>
        <v>0</v>
      </c>
      <c r="G96" s="86">
        <f>IF('Medical equipment-NSP'!D104="Да", 1, 0)</f>
        <v>0</v>
      </c>
      <c r="H96" s="86">
        <f>IF('Medical equipment-NSP'!E104="Да", 1, 0)</f>
        <v>0</v>
      </c>
      <c r="I96" s="86">
        <f t="shared" si="0"/>
        <v>0</v>
      </c>
      <c r="J96" s="86">
        <f>IF('Medical equipment-NSP'!M104="Да", 'Service providers'!G106, 1)</f>
        <v>1</v>
      </c>
      <c r="K96" s="86" t="str">
        <f>IFERROR(('Medical equipment-NSP'!N104*J96)/Q96, "0")</f>
        <v>0</v>
      </c>
      <c r="L96" s="86">
        <f>IF('Medical equipment-NSP'!M104="Да", 'Service providers'!H106, 1)</f>
        <v>1</v>
      </c>
      <c r="M96" s="86" t="str">
        <f>IFERROR(('Medical equipment-NSP'!O104*L96)/Q96, "0")</f>
        <v>0</v>
      </c>
      <c r="N96" s="86">
        <f>IF('Medical equipment-NSP'!J104="Да", 1, 0)</f>
        <v>0</v>
      </c>
      <c r="O96" s="86">
        <f>IF('Medical equipment-NSP'!K104="Да", 1, 0)</f>
        <v>0</v>
      </c>
      <c r="P96" s="86">
        <f>IF('Medical equipment-NSP'!L104="Да", 1, 0)</f>
        <v>0</v>
      </c>
      <c r="Q96" s="86">
        <f t="shared" si="1"/>
        <v>0</v>
      </c>
      <c r="R96" s="86">
        <f>IF('Medical equipment-NSP'!T104="Да", 'Service providers'!G106, 1)</f>
        <v>1</v>
      </c>
      <c r="S96" s="86" t="str">
        <f>IFERROR(('Medical equipment-NSP'!U104*R96)/Y96, "0")</f>
        <v>0</v>
      </c>
      <c r="T96" s="86">
        <f>IF('Medical equipment-NSP'!T104="Да", 'Service providers'!H106, 1)</f>
        <v>1</v>
      </c>
      <c r="U96" s="86" t="str">
        <f>IFERROR(('Medical equipment-NSP'!V104*T96)/Y96, "0")</f>
        <v>0</v>
      </c>
      <c r="V96" s="86">
        <f>IF('Medical equipment-NSP'!Q104="Да", 1, 0)</f>
        <v>0</v>
      </c>
      <c r="W96" s="86">
        <f>IF('Medical equipment-NSP'!R104="Да", 1, 0)</f>
        <v>0</v>
      </c>
      <c r="X96" s="86">
        <f>IF('Medical equipment-NSP'!S104="Да", 1, 0)</f>
        <v>0</v>
      </c>
      <c r="Y96" s="86">
        <f t="shared" si="2"/>
        <v>0</v>
      </c>
      <c r="Z96" s="86">
        <f>IF('Medical equipment-NSP'!AA104="Да", 'Service providers'!G106, 1)</f>
        <v>1</v>
      </c>
      <c r="AA96" s="86" t="str">
        <f>IFERROR(('Medical equipment-NSP'!AB104*Z96)/AG96, "0")</f>
        <v>0</v>
      </c>
      <c r="AB96" s="86">
        <f>IF('Medical equipment-NSP'!AA104="Да", 'Service providers'!H106, 1)</f>
        <v>1</v>
      </c>
      <c r="AC96" s="86" t="str">
        <f>IFERROR(('Medical equipment-NSP'!AC104*AB96)/AG96, "0")</f>
        <v>0</v>
      </c>
      <c r="AD96" s="86">
        <f>IF('Medical equipment-NSP'!X104="Да", 1, 0)</f>
        <v>0</v>
      </c>
      <c r="AE96" s="86">
        <f>IF('Medical equipment-NSP'!Y104="Да", 1, 0)</f>
        <v>0</v>
      </c>
      <c r="AF96" s="86">
        <f>IF('Medical equipment-NSP'!Z104="Да", 1, 0)</f>
        <v>0</v>
      </c>
      <c r="AG96" s="86">
        <f t="shared" si="3"/>
        <v>0</v>
      </c>
      <c r="AH96" s="86">
        <f>IF('Medical equipment-NSP'!AH104="Да", 'Service providers'!G106, 1)</f>
        <v>1</v>
      </c>
      <c r="AI96" s="86" t="str">
        <f>IFERROR(('Medical equipment-NSP'!AI104*AH96)/AO96, "0")</f>
        <v>0</v>
      </c>
      <c r="AJ96" s="86">
        <f>IF('Medical equipment-NSP'!AH104="Да", 'Service providers'!H106, 1)</f>
        <v>1</v>
      </c>
      <c r="AK96" s="86" t="str">
        <f>IFERROR(('Medical equipment-NSP'!AJ104*AJ96)/AO96, "0")</f>
        <v>0</v>
      </c>
      <c r="AL96" s="86">
        <f>IF('Medical equipment-NSP'!AE104="Да", 1, 0)</f>
        <v>0</v>
      </c>
      <c r="AM96" s="86">
        <f>IF('Medical equipment-NSP'!AF104="Да", 1, 0)</f>
        <v>0</v>
      </c>
      <c r="AN96" s="86">
        <f>IF('Medical equipment-NSP'!AG104="Да", 1, 0)</f>
        <v>0</v>
      </c>
      <c r="AO96" s="86">
        <f t="shared" si="4"/>
        <v>0</v>
      </c>
      <c r="AP96" s="86">
        <f>IF('Medical equipment-NSP'!AO104="Да", 'Service providers'!G106, 1)</f>
        <v>1</v>
      </c>
      <c r="AQ96" s="86" t="str">
        <f>IFERROR(('Medical equipment-NSP'!AP104*AP96)/AW96, "0")</f>
        <v>0</v>
      </c>
      <c r="AR96" s="86">
        <f>IF('Medical equipment-NSP'!AO104="Да", 'Service providers'!H106, 1)</f>
        <v>1</v>
      </c>
      <c r="AS96" s="86" t="str">
        <f>IFERROR(('Medical equipment-NSP'!AQ104*AR96)/AW96, "0")</f>
        <v>0</v>
      </c>
      <c r="AT96" s="86">
        <f>IF('Medical equipment-NSP'!AL104="Да", 1, 0)</f>
        <v>0</v>
      </c>
      <c r="AU96" s="86">
        <f>IF('Medical equipment-NSP'!AM104="Да", 1, 0)</f>
        <v>0</v>
      </c>
      <c r="AV96" s="86">
        <f>IF('Medical equipment-NSP'!AN104="Да", 1, 0)</f>
        <v>0</v>
      </c>
      <c r="AW96" s="86">
        <f t="shared" si="5"/>
        <v>0</v>
      </c>
      <c r="AX96" s="86">
        <f>IF('Medical equipment-NSP'!AV104="Да", 'Service providers'!G106, 1)</f>
        <v>1</v>
      </c>
      <c r="AY96" s="86" t="str">
        <f>IFERROR(('Medical equipment-NSP'!AW104*AX96)/BE96, "0")</f>
        <v>0</v>
      </c>
      <c r="AZ96" s="86">
        <f>IF('Medical equipment-NSP'!AV104="Да", 'Service providers'!H106, 1)</f>
        <v>1</v>
      </c>
      <c r="BA96" s="86" t="str">
        <f>IFERROR(('Medical equipment-NSP'!AX104*AZ96)/BE96, "0")</f>
        <v>0</v>
      </c>
      <c r="BB96" s="86">
        <f>IF('Medical equipment-NSP'!AS104="Да", 1, 0)</f>
        <v>0</v>
      </c>
      <c r="BC96" s="86">
        <f>IF('Medical equipment-NSP'!AT104="Да", 1, 0)</f>
        <v>0</v>
      </c>
      <c r="BD96" s="86">
        <f>IF('Medical equipment-NSP'!AU104="Да", 1, 0)</f>
        <v>0</v>
      </c>
      <c r="BE96" s="86">
        <f t="shared" si="6"/>
        <v>0</v>
      </c>
      <c r="BF96" s="86">
        <f>IF('Medical equipment-NSP'!BC104="Да", 'Service providers'!G106, 1)</f>
        <v>1</v>
      </c>
      <c r="BG96" s="86" t="str">
        <f>IFERROR(('Medical equipment-NSP'!BD104*BF96)/BM96, "0")</f>
        <v>0</v>
      </c>
      <c r="BH96" s="86">
        <f>IF('Medical equipment-NSP'!BC104="Да", 'Service providers'!H106, 1)</f>
        <v>1</v>
      </c>
      <c r="BI96" s="86" t="str">
        <f>IFERROR(('Medical equipment-NSP'!BE104*BH96)/BM96, "0")</f>
        <v>0</v>
      </c>
      <c r="BJ96" s="86">
        <f>IF('Medical equipment-NSP'!AZ104="Да", 1, 0)</f>
        <v>0</v>
      </c>
      <c r="BK96" s="86">
        <f>IF('Medical equipment-NSP'!BA104="Да", 1, 0)</f>
        <v>0</v>
      </c>
      <c r="BL96" s="86">
        <f>IF('Medical equipment-NSP'!BB104="Да", 1, 0)</f>
        <v>0</v>
      </c>
      <c r="BM96" s="86">
        <f t="shared" si="7"/>
        <v>0</v>
      </c>
    </row>
    <row r="97" spans="1:65" x14ac:dyDescent="0.25">
      <c r="A97" s="93" t="str">
        <f>'Service providers'!A107</f>
        <v>Указать название точки 10</v>
      </c>
      <c r="B97" s="86">
        <f>IF('Medical equipment-NSP'!F105="Да", 'Service providers'!G107, 1)</f>
        <v>1</v>
      </c>
      <c r="C97" s="86" t="str">
        <f>IFERROR(('Medical equipment-NSP'!G105*B97)/I97, "0")</f>
        <v>0</v>
      </c>
      <c r="D97" s="86">
        <f>IF('Medical equipment-NSP'!F105="Да", 'Service providers'!H107, 1)</f>
        <v>1</v>
      </c>
      <c r="E97" s="86" t="str">
        <f>IFERROR(('Medical equipment-NSP'!H105*D97)/I97, "0")</f>
        <v>0</v>
      </c>
      <c r="F97" s="86">
        <f>IF('Medical equipment-NSP'!C105="Да", 1, 0)</f>
        <v>0</v>
      </c>
      <c r="G97" s="86">
        <f>IF('Medical equipment-NSP'!D105="Да", 1, 0)</f>
        <v>0</v>
      </c>
      <c r="H97" s="86">
        <f>IF('Medical equipment-NSP'!E105="Да", 1, 0)</f>
        <v>0</v>
      </c>
      <c r="I97" s="86">
        <f t="shared" si="0"/>
        <v>0</v>
      </c>
      <c r="J97" s="86">
        <f>IF('Medical equipment-NSP'!M105="Да", 'Service providers'!G107, 1)</f>
        <v>1</v>
      </c>
      <c r="K97" s="86" t="str">
        <f>IFERROR(('Medical equipment-NSP'!N105*J97)/Q97, "0")</f>
        <v>0</v>
      </c>
      <c r="L97" s="86">
        <f>IF('Medical equipment-NSP'!M105="Да", 'Service providers'!H107, 1)</f>
        <v>1</v>
      </c>
      <c r="M97" s="86" t="str">
        <f>IFERROR(('Medical equipment-NSP'!O105*L97)/Q97, "0")</f>
        <v>0</v>
      </c>
      <c r="N97" s="86">
        <f>IF('Medical equipment-NSP'!J105="Да", 1, 0)</f>
        <v>0</v>
      </c>
      <c r="O97" s="86">
        <f>IF('Medical equipment-NSP'!K105="Да", 1, 0)</f>
        <v>0</v>
      </c>
      <c r="P97" s="86">
        <f>IF('Medical equipment-NSP'!L105="Да", 1, 0)</f>
        <v>0</v>
      </c>
      <c r="Q97" s="86">
        <f t="shared" si="1"/>
        <v>0</v>
      </c>
      <c r="R97" s="86">
        <f>IF('Medical equipment-NSP'!T105="Да", 'Service providers'!G107, 1)</f>
        <v>1</v>
      </c>
      <c r="S97" s="86" t="str">
        <f>IFERROR(('Medical equipment-NSP'!U105*R97)/Y97, "0")</f>
        <v>0</v>
      </c>
      <c r="T97" s="86">
        <f>IF('Medical equipment-NSP'!T105="Да", 'Service providers'!H107, 1)</f>
        <v>1</v>
      </c>
      <c r="U97" s="86" t="str">
        <f>IFERROR(('Medical equipment-NSP'!V105*T97)/Y97, "0")</f>
        <v>0</v>
      </c>
      <c r="V97" s="86">
        <f>IF('Medical equipment-NSP'!Q105="Да", 1, 0)</f>
        <v>0</v>
      </c>
      <c r="W97" s="86">
        <f>IF('Medical equipment-NSP'!R105="Да", 1, 0)</f>
        <v>0</v>
      </c>
      <c r="X97" s="86">
        <f>IF('Medical equipment-NSP'!S105="Да", 1, 0)</f>
        <v>0</v>
      </c>
      <c r="Y97" s="86">
        <f t="shared" si="2"/>
        <v>0</v>
      </c>
      <c r="Z97" s="86">
        <f>IF('Medical equipment-NSP'!AA105="Да", 'Service providers'!G107, 1)</f>
        <v>1</v>
      </c>
      <c r="AA97" s="86" t="str">
        <f>IFERROR(('Medical equipment-NSP'!AB105*Z97)/AG97, "0")</f>
        <v>0</v>
      </c>
      <c r="AB97" s="86">
        <f>IF('Medical equipment-NSP'!AA105="Да", 'Service providers'!H107, 1)</f>
        <v>1</v>
      </c>
      <c r="AC97" s="86" t="str">
        <f>IFERROR(('Medical equipment-NSP'!AC105*AB97)/AG97, "0")</f>
        <v>0</v>
      </c>
      <c r="AD97" s="86">
        <f>IF('Medical equipment-NSP'!X105="Да", 1, 0)</f>
        <v>0</v>
      </c>
      <c r="AE97" s="86">
        <f>IF('Medical equipment-NSP'!Y105="Да", 1, 0)</f>
        <v>0</v>
      </c>
      <c r="AF97" s="86">
        <f>IF('Medical equipment-NSP'!Z105="Да", 1, 0)</f>
        <v>0</v>
      </c>
      <c r="AG97" s="86">
        <f t="shared" si="3"/>
        <v>0</v>
      </c>
      <c r="AH97" s="86">
        <f>IF('Medical equipment-NSP'!AH105="Да", 'Service providers'!G107, 1)</f>
        <v>1</v>
      </c>
      <c r="AI97" s="86" t="str">
        <f>IFERROR(('Medical equipment-NSP'!AI105*AH97)/AO97, "0")</f>
        <v>0</v>
      </c>
      <c r="AJ97" s="86">
        <f>IF('Medical equipment-NSP'!AH105="Да", 'Service providers'!H107, 1)</f>
        <v>1</v>
      </c>
      <c r="AK97" s="86" t="str">
        <f>IFERROR(('Medical equipment-NSP'!AJ105*AJ97)/AO97, "0")</f>
        <v>0</v>
      </c>
      <c r="AL97" s="86">
        <f>IF('Medical equipment-NSP'!AE105="Да", 1, 0)</f>
        <v>0</v>
      </c>
      <c r="AM97" s="86">
        <f>IF('Medical equipment-NSP'!AF105="Да", 1, 0)</f>
        <v>0</v>
      </c>
      <c r="AN97" s="86">
        <f>IF('Medical equipment-NSP'!AG105="Да", 1, 0)</f>
        <v>0</v>
      </c>
      <c r="AO97" s="86">
        <f t="shared" si="4"/>
        <v>0</v>
      </c>
      <c r="AP97" s="86">
        <f>IF('Medical equipment-NSP'!AO105="Да", 'Service providers'!G107, 1)</f>
        <v>1</v>
      </c>
      <c r="AQ97" s="86" t="str">
        <f>IFERROR(('Medical equipment-NSP'!AP105*AP97)/AW97, "0")</f>
        <v>0</v>
      </c>
      <c r="AR97" s="86">
        <f>IF('Medical equipment-NSP'!AO105="Да", 'Service providers'!H107, 1)</f>
        <v>1</v>
      </c>
      <c r="AS97" s="86" t="str">
        <f>IFERROR(('Medical equipment-NSP'!AQ105*AR97)/AW97, "0")</f>
        <v>0</v>
      </c>
      <c r="AT97" s="86">
        <f>IF('Medical equipment-NSP'!AL105="Да", 1, 0)</f>
        <v>0</v>
      </c>
      <c r="AU97" s="86">
        <f>IF('Medical equipment-NSP'!AM105="Да", 1, 0)</f>
        <v>0</v>
      </c>
      <c r="AV97" s="86">
        <f>IF('Medical equipment-NSP'!AN105="Да", 1, 0)</f>
        <v>0</v>
      </c>
      <c r="AW97" s="86">
        <f t="shared" si="5"/>
        <v>0</v>
      </c>
      <c r="AX97" s="86">
        <f>IF('Medical equipment-NSP'!AV105="Да", 'Service providers'!G107, 1)</f>
        <v>1</v>
      </c>
      <c r="AY97" s="86" t="str">
        <f>IFERROR(('Medical equipment-NSP'!AW105*AX97)/BE97, "0")</f>
        <v>0</v>
      </c>
      <c r="AZ97" s="86">
        <f>IF('Medical equipment-NSP'!AV105="Да", 'Service providers'!H107, 1)</f>
        <v>1</v>
      </c>
      <c r="BA97" s="86" t="str">
        <f>IFERROR(('Medical equipment-NSP'!AX105*AZ97)/BE97, "0")</f>
        <v>0</v>
      </c>
      <c r="BB97" s="86">
        <f>IF('Medical equipment-NSP'!AS105="Да", 1, 0)</f>
        <v>0</v>
      </c>
      <c r="BC97" s="86">
        <f>IF('Medical equipment-NSP'!AT105="Да", 1, 0)</f>
        <v>0</v>
      </c>
      <c r="BD97" s="86">
        <f>IF('Medical equipment-NSP'!AU105="Да", 1, 0)</f>
        <v>0</v>
      </c>
      <c r="BE97" s="86">
        <f t="shared" si="6"/>
        <v>0</v>
      </c>
      <c r="BF97" s="86">
        <f>IF('Medical equipment-NSP'!BC105="Да", 'Service providers'!G107, 1)</f>
        <v>1</v>
      </c>
      <c r="BG97" s="86" t="str">
        <f>IFERROR(('Medical equipment-NSP'!BD105*BF97)/BM97, "0")</f>
        <v>0</v>
      </c>
      <c r="BH97" s="86">
        <f>IF('Medical equipment-NSP'!BC105="Да", 'Service providers'!H107, 1)</f>
        <v>1</v>
      </c>
      <c r="BI97" s="86" t="str">
        <f>IFERROR(('Medical equipment-NSP'!BE105*BH97)/BM97, "0")</f>
        <v>0</v>
      </c>
      <c r="BJ97" s="86">
        <f>IF('Medical equipment-NSP'!AZ105="Да", 1, 0)</f>
        <v>0</v>
      </c>
      <c r="BK97" s="86">
        <f>IF('Medical equipment-NSP'!BA105="Да", 1, 0)</f>
        <v>0</v>
      </c>
      <c r="BL97" s="86">
        <f>IF('Medical equipment-NSP'!BB105="Да", 1, 0)</f>
        <v>0</v>
      </c>
      <c r="BM97" s="86">
        <f t="shared" si="7"/>
        <v>0</v>
      </c>
    </row>
    <row r="98" spans="1:65" x14ac:dyDescent="0.25">
      <c r="A98" s="93" t="str">
        <f>'Service providers'!A108</f>
        <v>Указать название точки 11</v>
      </c>
      <c r="B98" s="86">
        <f>IF('Medical equipment-NSP'!F106="Да", 'Service providers'!G108, 1)</f>
        <v>1</v>
      </c>
      <c r="C98" s="86" t="str">
        <f>IFERROR(('Medical equipment-NSP'!G106*B98)/I98, "0")</f>
        <v>0</v>
      </c>
      <c r="D98" s="86">
        <f>IF('Medical equipment-NSP'!F106="Да", 'Service providers'!H108, 1)</f>
        <v>1</v>
      </c>
      <c r="E98" s="86" t="str">
        <f>IFERROR(('Medical equipment-NSP'!H106*D98)/I98, "0")</f>
        <v>0</v>
      </c>
      <c r="F98" s="86">
        <f>IF('Medical equipment-NSP'!C106="Да", 1, 0)</f>
        <v>0</v>
      </c>
      <c r="G98" s="86">
        <f>IF('Medical equipment-NSP'!D106="Да", 1, 0)</f>
        <v>0</v>
      </c>
      <c r="H98" s="86">
        <f>IF('Medical equipment-NSP'!E106="Да", 1, 0)</f>
        <v>0</v>
      </c>
      <c r="I98" s="86">
        <f t="shared" si="0"/>
        <v>0</v>
      </c>
      <c r="J98" s="86">
        <f>IF('Medical equipment-NSP'!M106="Да", 'Service providers'!G108, 1)</f>
        <v>1</v>
      </c>
      <c r="K98" s="86" t="str">
        <f>IFERROR(('Medical equipment-NSP'!N106*J98)/Q98, "0")</f>
        <v>0</v>
      </c>
      <c r="L98" s="86">
        <f>IF('Medical equipment-NSP'!M106="Да", 'Service providers'!H108, 1)</f>
        <v>1</v>
      </c>
      <c r="M98" s="86" t="str">
        <f>IFERROR(('Medical equipment-NSP'!O106*L98)/Q98, "0")</f>
        <v>0</v>
      </c>
      <c r="N98" s="86">
        <f>IF('Medical equipment-NSP'!J106="Да", 1, 0)</f>
        <v>0</v>
      </c>
      <c r="O98" s="86">
        <f>IF('Medical equipment-NSP'!K106="Да", 1, 0)</f>
        <v>0</v>
      </c>
      <c r="P98" s="86">
        <f>IF('Medical equipment-NSP'!L106="Да", 1, 0)</f>
        <v>0</v>
      </c>
      <c r="Q98" s="86">
        <f t="shared" si="1"/>
        <v>0</v>
      </c>
      <c r="R98" s="86">
        <f>IF('Medical equipment-NSP'!T106="Да", 'Service providers'!G108, 1)</f>
        <v>1</v>
      </c>
      <c r="S98" s="86" t="str">
        <f>IFERROR(('Medical equipment-NSP'!U106*R98)/Y98, "0")</f>
        <v>0</v>
      </c>
      <c r="T98" s="86">
        <f>IF('Medical equipment-NSP'!T106="Да", 'Service providers'!H108, 1)</f>
        <v>1</v>
      </c>
      <c r="U98" s="86" t="str">
        <f>IFERROR(('Medical equipment-NSP'!V106*T98)/Y98, "0")</f>
        <v>0</v>
      </c>
      <c r="V98" s="86">
        <f>IF('Medical equipment-NSP'!Q106="Да", 1, 0)</f>
        <v>0</v>
      </c>
      <c r="W98" s="86">
        <f>IF('Medical equipment-NSP'!R106="Да", 1, 0)</f>
        <v>0</v>
      </c>
      <c r="X98" s="86">
        <f>IF('Medical equipment-NSP'!S106="Да", 1, 0)</f>
        <v>0</v>
      </c>
      <c r="Y98" s="86">
        <f t="shared" si="2"/>
        <v>0</v>
      </c>
      <c r="Z98" s="86">
        <f>IF('Medical equipment-NSP'!AA106="Да", 'Service providers'!G108, 1)</f>
        <v>1</v>
      </c>
      <c r="AA98" s="86" t="str">
        <f>IFERROR(('Medical equipment-NSP'!AB106*Z98)/AG98, "0")</f>
        <v>0</v>
      </c>
      <c r="AB98" s="86">
        <f>IF('Medical equipment-NSP'!AA106="Да", 'Service providers'!H108, 1)</f>
        <v>1</v>
      </c>
      <c r="AC98" s="86" t="str">
        <f>IFERROR(('Medical equipment-NSP'!AC106*AB98)/AG98, "0")</f>
        <v>0</v>
      </c>
      <c r="AD98" s="86">
        <f>IF('Medical equipment-NSP'!X106="Да", 1, 0)</f>
        <v>0</v>
      </c>
      <c r="AE98" s="86">
        <f>IF('Medical equipment-NSP'!Y106="Да", 1, 0)</f>
        <v>0</v>
      </c>
      <c r="AF98" s="86">
        <f>IF('Medical equipment-NSP'!Z106="Да", 1, 0)</f>
        <v>0</v>
      </c>
      <c r="AG98" s="86">
        <f t="shared" si="3"/>
        <v>0</v>
      </c>
      <c r="AH98" s="86">
        <f>IF('Medical equipment-NSP'!AH106="Да", 'Service providers'!G108, 1)</f>
        <v>1</v>
      </c>
      <c r="AI98" s="86" t="str">
        <f>IFERROR(('Medical equipment-NSP'!AI106*AH98)/AO98, "0")</f>
        <v>0</v>
      </c>
      <c r="AJ98" s="86">
        <f>IF('Medical equipment-NSP'!AH106="Да", 'Service providers'!H108, 1)</f>
        <v>1</v>
      </c>
      <c r="AK98" s="86" t="str">
        <f>IFERROR(('Medical equipment-NSP'!AJ106*AJ98)/AO98, "0")</f>
        <v>0</v>
      </c>
      <c r="AL98" s="86">
        <f>IF('Medical equipment-NSP'!AE106="Да", 1, 0)</f>
        <v>0</v>
      </c>
      <c r="AM98" s="86">
        <f>IF('Medical equipment-NSP'!AF106="Да", 1, 0)</f>
        <v>0</v>
      </c>
      <c r="AN98" s="86">
        <f>IF('Medical equipment-NSP'!AG106="Да", 1, 0)</f>
        <v>0</v>
      </c>
      <c r="AO98" s="86">
        <f t="shared" si="4"/>
        <v>0</v>
      </c>
      <c r="AP98" s="86">
        <f>IF('Medical equipment-NSP'!AO106="Да", 'Service providers'!G108, 1)</f>
        <v>1</v>
      </c>
      <c r="AQ98" s="86" t="str">
        <f>IFERROR(('Medical equipment-NSP'!AP106*AP98)/AW98, "0")</f>
        <v>0</v>
      </c>
      <c r="AR98" s="86">
        <f>IF('Medical equipment-NSP'!AO106="Да", 'Service providers'!H108, 1)</f>
        <v>1</v>
      </c>
      <c r="AS98" s="86" t="str">
        <f>IFERROR(('Medical equipment-NSP'!AQ106*AR98)/AW98, "0")</f>
        <v>0</v>
      </c>
      <c r="AT98" s="86">
        <f>IF('Medical equipment-NSP'!AL106="Да", 1, 0)</f>
        <v>0</v>
      </c>
      <c r="AU98" s="86">
        <f>IF('Medical equipment-NSP'!AM106="Да", 1, 0)</f>
        <v>0</v>
      </c>
      <c r="AV98" s="86">
        <f>IF('Medical equipment-NSP'!AN106="Да", 1, 0)</f>
        <v>0</v>
      </c>
      <c r="AW98" s="86">
        <f t="shared" si="5"/>
        <v>0</v>
      </c>
      <c r="AX98" s="86">
        <f>IF('Medical equipment-NSP'!AV106="Да", 'Service providers'!G108, 1)</f>
        <v>1</v>
      </c>
      <c r="AY98" s="86" t="str">
        <f>IFERROR(('Medical equipment-NSP'!AW106*AX98)/BE98, "0")</f>
        <v>0</v>
      </c>
      <c r="AZ98" s="86">
        <f>IF('Medical equipment-NSP'!AV106="Да", 'Service providers'!H108, 1)</f>
        <v>1</v>
      </c>
      <c r="BA98" s="86" t="str">
        <f>IFERROR(('Medical equipment-NSP'!AX106*AZ98)/BE98, "0")</f>
        <v>0</v>
      </c>
      <c r="BB98" s="86">
        <f>IF('Medical equipment-NSP'!AS106="Да", 1, 0)</f>
        <v>0</v>
      </c>
      <c r="BC98" s="86">
        <f>IF('Medical equipment-NSP'!AT106="Да", 1, 0)</f>
        <v>0</v>
      </c>
      <c r="BD98" s="86">
        <f>IF('Medical equipment-NSP'!AU106="Да", 1, 0)</f>
        <v>0</v>
      </c>
      <c r="BE98" s="86">
        <f t="shared" si="6"/>
        <v>0</v>
      </c>
      <c r="BF98" s="86">
        <f>IF('Medical equipment-NSP'!BC106="Да", 'Service providers'!G108, 1)</f>
        <v>1</v>
      </c>
      <c r="BG98" s="86" t="str">
        <f>IFERROR(('Medical equipment-NSP'!BD106*BF98)/BM98, "0")</f>
        <v>0</v>
      </c>
      <c r="BH98" s="86">
        <f>IF('Medical equipment-NSP'!BC106="Да", 'Service providers'!H108, 1)</f>
        <v>1</v>
      </c>
      <c r="BI98" s="86" t="str">
        <f>IFERROR(('Medical equipment-NSP'!BE106*BH98)/BM98, "0")</f>
        <v>0</v>
      </c>
      <c r="BJ98" s="86">
        <f>IF('Medical equipment-NSP'!AZ106="Да", 1, 0)</f>
        <v>0</v>
      </c>
      <c r="BK98" s="86">
        <f>IF('Medical equipment-NSP'!BA106="Да", 1, 0)</f>
        <v>0</v>
      </c>
      <c r="BL98" s="86">
        <f>IF('Medical equipment-NSP'!BB106="Да", 1, 0)</f>
        <v>0</v>
      </c>
      <c r="BM98" s="86">
        <f t="shared" si="7"/>
        <v>0</v>
      </c>
    </row>
    <row r="99" spans="1:65" x14ac:dyDescent="0.25">
      <c r="A99" s="93" t="str">
        <f>'Service providers'!A109</f>
        <v>Указать название точки 12</v>
      </c>
      <c r="B99" s="86">
        <f>IF('Medical equipment-NSP'!F107="Да", 'Service providers'!G109, 1)</f>
        <v>1</v>
      </c>
      <c r="C99" s="86" t="str">
        <f>IFERROR(('Medical equipment-NSP'!G107*B99)/I99, "0")</f>
        <v>0</v>
      </c>
      <c r="D99" s="86">
        <f>IF('Medical equipment-NSP'!F107="Да", 'Service providers'!H109, 1)</f>
        <v>1</v>
      </c>
      <c r="E99" s="86" t="str">
        <f>IFERROR(('Medical equipment-NSP'!H107*D99)/I99, "0")</f>
        <v>0</v>
      </c>
      <c r="F99" s="86">
        <f>IF('Medical equipment-NSP'!C107="Да", 1, 0)</f>
        <v>0</v>
      </c>
      <c r="G99" s="86">
        <f>IF('Medical equipment-NSP'!D107="Да", 1, 0)</f>
        <v>0</v>
      </c>
      <c r="H99" s="86">
        <f>IF('Medical equipment-NSP'!E107="Да", 1, 0)</f>
        <v>0</v>
      </c>
      <c r="I99" s="86">
        <f t="shared" si="0"/>
        <v>0</v>
      </c>
      <c r="J99" s="86">
        <f>IF('Medical equipment-NSP'!M107="Да", 'Service providers'!G109, 1)</f>
        <v>1</v>
      </c>
      <c r="K99" s="86" t="str">
        <f>IFERROR(('Medical equipment-NSP'!N107*J99)/Q99, "0")</f>
        <v>0</v>
      </c>
      <c r="L99" s="86">
        <f>IF('Medical equipment-NSP'!M107="Да", 'Service providers'!H109, 1)</f>
        <v>1</v>
      </c>
      <c r="M99" s="86" t="str">
        <f>IFERROR(('Medical equipment-NSP'!O107*L99)/Q99, "0")</f>
        <v>0</v>
      </c>
      <c r="N99" s="86">
        <f>IF('Medical equipment-NSP'!J107="Да", 1, 0)</f>
        <v>0</v>
      </c>
      <c r="O99" s="86">
        <f>IF('Medical equipment-NSP'!K107="Да", 1, 0)</f>
        <v>0</v>
      </c>
      <c r="P99" s="86">
        <f>IF('Medical equipment-NSP'!L107="Да", 1, 0)</f>
        <v>0</v>
      </c>
      <c r="Q99" s="86">
        <f t="shared" si="1"/>
        <v>0</v>
      </c>
      <c r="R99" s="86">
        <f>IF('Medical equipment-NSP'!T107="Да", 'Service providers'!G109, 1)</f>
        <v>1</v>
      </c>
      <c r="S99" s="86" t="str">
        <f>IFERROR(('Medical equipment-NSP'!U107*R99)/Y99, "0")</f>
        <v>0</v>
      </c>
      <c r="T99" s="86">
        <f>IF('Medical equipment-NSP'!T107="Да", 'Service providers'!H109, 1)</f>
        <v>1</v>
      </c>
      <c r="U99" s="86" t="str">
        <f>IFERROR(('Medical equipment-NSP'!V107*T99)/Y99, "0")</f>
        <v>0</v>
      </c>
      <c r="V99" s="86">
        <f>IF('Medical equipment-NSP'!Q107="Да", 1, 0)</f>
        <v>0</v>
      </c>
      <c r="W99" s="86">
        <f>IF('Medical equipment-NSP'!R107="Да", 1, 0)</f>
        <v>0</v>
      </c>
      <c r="X99" s="86">
        <f>IF('Medical equipment-NSP'!S107="Да", 1, 0)</f>
        <v>0</v>
      </c>
      <c r="Y99" s="86">
        <f t="shared" si="2"/>
        <v>0</v>
      </c>
      <c r="Z99" s="86">
        <f>IF('Medical equipment-NSP'!AA107="Да", 'Service providers'!G109, 1)</f>
        <v>1</v>
      </c>
      <c r="AA99" s="86" t="str">
        <f>IFERROR(('Medical equipment-NSP'!AB107*Z99)/AG99, "0")</f>
        <v>0</v>
      </c>
      <c r="AB99" s="86">
        <f>IF('Medical equipment-NSP'!AA107="Да", 'Service providers'!H109, 1)</f>
        <v>1</v>
      </c>
      <c r="AC99" s="86" t="str">
        <f>IFERROR(('Medical equipment-NSP'!AC107*AB99)/AG99, "0")</f>
        <v>0</v>
      </c>
      <c r="AD99" s="86">
        <f>IF('Medical equipment-NSP'!X107="Да", 1, 0)</f>
        <v>0</v>
      </c>
      <c r="AE99" s="86">
        <f>IF('Medical equipment-NSP'!Y107="Да", 1, 0)</f>
        <v>0</v>
      </c>
      <c r="AF99" s="86">
        <f>IF('Medical equipment-NSP'!Z107="Да", 1, 0)</f>
        <v>0</v>
      </c>
      <c r="AG99" s="86">
        <f t="shared" si="3"/>
        <v>0</v>
      </c>
      <c r="AH99" s="86">
        <f>IF('Medical equipment-NSP'!AH107="Да", 'Service providers'!G109, 1)</f>
        <v>1</v>
      </c>
      <c r="AI99" s="86" t="str">
        <f>IFERROR(('Medical equipment-NSP'!AI107*AH99)/AO99, "0")</f>
        <v>0</v>
      </c>
      <c r="AJ99" s="86">
        <f>IF('Medical equipment-NSP'!AH107="Да", 'Service providers'!H109, 1)</f>
        <v>1</v>
      </c>
      <c r="AK99" s="86" t="str">
        <f>IFERROR(('Medical equipment-NSP'!AJ107*AJ99)/AO99, "0")</f>
        <v>0</v>
      </c>
      <c r="AL99" s="86">
        <f>IF('Medical equipment-NSP'!AE107="Да", 1, 0)</f>
        <v>0</v>
      </c>
      <c r="AM99" s="86">
        <f>IF('Medical equipment-NSP'!AF107="Да", 1, 0)</f>
        <v>0</v>
      </c>
      <c r="AN99" s="86">
        <f>IF('Medical equipment-NSP'!AG107="Да", 1, 0)</f>
        <v>0</v>
      </c>
      <c r="AO99" s="86">
        <f t="shared" si="4"/>
        <v>0</v>
      </c>
      <c r="AP99" s="86">
        <f>IF('Medical equipment-NSP'!AO107="Да", 'Service providers'!G109, 1)</f>
        <v>1</v>
      </c>
      <c r="AQ99" s="86" t="str">
        <f>IFERROR(('Medical equipment-NSP'!AP107*AP99)/AW99, "0")</f>
        <v>0</v>
      </c>
      <c r="AR99" s="86">
        <f>IF('Medical equipment-NSP'!AO107="Да", 'Service providers'!H109, 1)</f>
        <v>1</v>
      </c>
      <c r="AS99" s="86" t="str">
        <f>IFERROR(('Medical equipment-NSP'!AQ107*AR99)/AW99, "0")</f>
        <v>0</v>
      </c>
      <c r="AT99" s="86">
        <f>IF('Medical equipment-NSP'!AL107="Да", 1, 0)</f>
        <v>0</v>
      </c>
      <c r="AU99" s="86">
        <f>IF('Medical equipment-NSP'!AM107="Да", 1, 0)</f>
        <v>0</v>
      </c>
      <c r="AV99" s="86">
        <f>IF('Medical equipment-NSP'!AN107="Да", 1, 0)</f>
        <v>0</v>
      </c>
      <c r="AW99" s="86">
        <f t="shared" si="5"/>
        <v>0</v>
      </c>
      <c r="AX99" s="86">
        <f>IF('Medical equipment-NSP'!AV107="Да", 'Service providers'!G109, 1)</f>
        <v>1</v>
      </c>
      <c r="AY99" s="86" t="str">
        <f>IFERROR(('Medical equipment-NSP'!AW107*AX99)/BE99, "0")</f>
        <v>0</v>
      </c>
      <c r="AZ99" s="86">
        <f>IF('Medical equipment-NSP'!AV107="Да", 'Service providers'!H109, 1)</f>
        <v>1</v>
      </c>
      <c r="BA99" s="86" t="str">
        <f>IFERROR(('Medical equipment-NSP'!AX107*AZ99)/BE99, "0")</f>
        <v>0</v>
      </c>
      <c r="BB99" s="86">
        <f>IF('Medical equipment-NSP'!AS107="Да", 1, 0)</f>
        <v>0</v>
      </c>
      <c r="BC99" s="86">
        <f>IF('Medical equipment-NSP'!AT107="Да", 1, 0)</f>
        <v>0</v>
      </c>
      <c r="BD99" s="86">
        <f>IF('Medical equipment-NSP'!AU107="Да", 1, 0)</f>
        <v>0</v>
      </c>
      <c r="BE99" s="86">
        <f t="shared" si="6"/>
        <v>0</v>
      </c>
      <c r="BF99" s="86">
        <f>IF('Medical equipment-NSP'!BC107="Да", 'Service providers'!G109, 1)</f>
        <v>1</v>
      </c>
      <c r="BG99" s="86" t="str">
        <f>IFERROR(('Medical equipment-NSP'!BD107*BF99)/BM99, "0")</f>
        <v>0</v>
      </c>
      <c r="BH99" s="86">
        <f>IF('Medical equipment-NSP'!BC107="Да", 'Service providers'!H109, 1)</f>
        <v>1</v>
      </c>
      <c r="BI99" s="86" t="str">
        <f>IFERROR(('Medical equipment-NSP'!BE107*BH99)/BM99, "0")</f>
        <v>0</v>
      </c>
      <c r="BJ99" s="86">
        <f>IF('Medical equipment-NSP'!AZ107="Да", 1, 0)</f>
        <v>0</v>
      </c>
      <c r="BK99" s="86">
        <f>IF('Medical equipment-NSP'!BA107="Да", 1, 0)</f>
        <v>0</v>
      </c>
      <c r="BL99" s="86">
        <f>IF('Medical equipment-NSP'!BB107="Да", 1, 0)</f>
        <v>0</v>
      </c>
      <c r="BM99" s="86">
        <f t="shared" si="7"/>
        <v>0</v>
      </c>
    </row>
    <row r="100" spans="1:65" x14ac:dyDescent="0.25">
      <c r="A100" s="93" t="str">
        <f>'Service providers'!A110</f>
        <v>Указать название точки 13</v>
      </c>
      <c r="B100" s="86">
        <f>IF('Medical equipment-NSP'!F108="Да", 'Service providers'!G110, 1)</f>
        <v>1</v>
      </c>
      <c r="C100" s="86" t="str">
        <f>IFERROR(('Medical equipment-NSP'!G108*B100)/I100, "0")</f>
        <v>0</v>
      </c>
      <c r="D100" s="86">
        <f>IF('Medical equipment-NSP'!F108="Да", 'Service providers'!H110, 1)</f>
        <v>1</v>
      </c>
      <c r="E100" s="86" t="str">
        <f>IFERROR(('Medical equipment-NSP'!H108*D100)/I100, "0")</f>
        <v>0</v>
      </c>
      <c r="F100" s="86">
        <f>IF('Medical equipment-NSP'!C108="Да", 1, 0)</f>
        <v>0</v>
      </c>
      <c r="G100" s="86">
        <f>IF('Medical equipment-NSP'!D108="Да", 1, 0)</f>
        <v>0</v>
      </c>
      <c r="H100" s="86">
        <f>IF('Medical equipment-NSP'!E108="Да", 1, 0)</f>
        <v>0</v>
      </c>
      <c r="I100" s="86">
        <f t="shared" si="0"/>
        <v>0</v>
      </c>
      <c r="J100" s="86">
        <f>IF('Medical equipment-NSP'!M108="Да", 'Service providers'!G110, 1)</f>
        <v>1</v>
      </c>
      <c r="K100" s="86" t="str">
        <f>IFERROR(('Medical equipment-NSP'!N108*J100)/Q100, "0")</f>
        <v>0</v>
      </c>
      <c r="L100" s="86">
        <f>IF('Medical equipment-NSP'!M108="Да", 'Service providers'!H110, 1)</f>
        <v>1</v>
      </c>
      <c r="M100" s="86" t="str">
        <f>IFERROR(('Medical equipment-NSP'!O108*L100)/Q100, "0")</f>
        <v>0</v>
      </c>
      <c r="N100" s="86">
        <f>IF('Medical equipment-NSP'!J108="Да", 1, 0)</f>
        <v>0</v>
      </c>
      <c r="O100" s="86">
        <f>IF('Medical equipment-NSP'!K108="Да", 1, 0)</f>
        <v>0</v>
      </c>
      <c r="P100" s="86">
        <f>IF('Medical equipment-NSP'!L108="Да", 1, 0)</f>
        <v>0</v>
      </c>
      <c r="Q100" s="86">
        <f t="shared" si="1"/>
        <v>0</v>
      </c>
      <c r="R100" s="86">
        <f>IF('Medical equipment-NSP'!T108="Да", 'Service providers'!G110, 1)</f>
        <v>1</v>
      </c>
      <c r="S100" s="86" t="str">
        <f>IFERROR(('Medical equipment-NSP'!U108*R100)/Y100, "0")</f>
        <v>0</v>
      </c>
      <c r="T100" s="86">
        <f>IF('Medical equipment-NSP'!T108="Да", 'Service providers'!H110, 1)</f>
        <v>1</v>
      </c>
      <c r="U100" s="86" t="str">
        <f>IFERROR(('Medical equipment-NSP'!V108*T100)/Y100, "0")</f>
        <v>0</v>
      </c>
      <c r="V100" s="86">
        <f>IF('Medical equipment-NSP'!Q108="Да", 1, 0)</f>
        <v>0</v>
      </c>
      <c r="W100" s="86">
        <f>IF('Medical equipment-NSP'!R108="Да", 1, 0)</f>
        <v>0</v>
      </c>
      <c r="X100" s="86">
        <f>IF('Medical equipment-NSP'!S108="Да", 1, 0)</f>
        <v>0</v>
      </c>
      <c r="Y100" s="86">
        <f t="shared" si="2"/>
        <v>0</v>
      </c>
      <c r="Z100" s="86">
        <f>IF('Medical equipment-NSP'!AA108="Да", 'Service providers'!G110, 1)</f>
        <v>1</v>
      </c>
      <c r="AA100" s="86" t="str">
        <f>IFERROR(('Medical equipment-NSP'!AB108*Z100)/AG100, "0")</f>
        <v>0</v>
      </c>
      <c r="AB100" s="86">
        <f>IF('Medical equipment-NSP'!AA108="Да", 'Service providers'!H110, 1)</f>
        <v>1</v>
      </c>
      <c r="AC100" s="86" t="str">
        <f>IFERROR(('Medical equipment-NSP'!AC108*AB100)/AG100, "0")</f>
        <v>0</v>
      </c>
      <c r="AD100" s="86">
        <f>IF('Medical equipment-NSP'!X108="Да", 1, 0)</f>
        <v>0</v>
      </c>
      <c r="AE100" s="86">
        <f>IF('Medical equipment-NSP'!Y108="Да", 1, 0)</f>
        <v>0</v>
      </c>
      <c r="AF100" s="86">
        <f>IF('Medical equipment-NSP'!Z108="Да", 1, 0)</f>
        <v>0</v>
      </c>
      <c r="AG100" s="86">
        <f t="shared" si="3"/>
        <v>0</v>
      </c>
      <c r="AH100" s="86">
        <f>IF('Medical equipment-NSP'!AH108="Да", 'Service providers'!G110, 1)</f>
        <v>1</v>
      </c>
      <c r="AI100" s="86" t="str">
        <f>IFERROR(('Medical equipment-NSP'!AI108*AH100)/AO100, "0")</f>
        <v>0</v>
      </c>
      <c r="AJ100" s="86">
        <f>IF('Medical equipment-NSP'!AH108="Да", 'Service providers'!H110, 1)</f>
        <v>1</v>
      </c>
      <c r="AK100" s="86" t="str">
        <f>IFERROR(('Medical equipment-NSP'!AJ108*AJ100)/AO100, "0")</f>
        <v>0</v>
      </c>
      <c r="AL100" s="86">
        <f>IF('Medical equipment-NSP'!AE108="Да", 1, 0)</f>
        <v>0</v>
      </c>
      <c r="AM100" s="86">
        <f>IF('Medical equipment-NSP'!AF108="Да", 1, 0)</f>
        <v>0</v>
      </c>
      <c r="AN100" s="86">
        <f>IF('Medical equipment-NSP'!AG108="Да", 1, 0)</f>
        <v>0</v>
      </c>
      <c r="AO100" s="86">
        <f t="shared" si="4"/>
        <v>0</v>
      </c>
      <c r="AP100" s="86">
        <f>IF('Medical equipment-NSP'!AO108="Да", 'Service providers'!G110, 1)</f>
        <v>1</v>
      </c>
      <c r="AQ100" s="86" t="str">
        <f>IFERROR(('Medical equipment-NSP'!AP108*AP100)/AW100, "0")</f>
        <v>0</v>
      </c>
      <c r="AR100" s="86">
        <f>IF('Medical equipment-NSP'!AO108="Да", 'Service providers'!H110, 1)</f>
        <v>1</v>
      </c>
      <c r="AS100" s="86" t="str">
        <f>IFERROR(('Medical equipment-NSP'!AQ108*AR100)/AW100, "0")</f>
        <v>0</v>
      </c>
      <c r="AT100" s="86">
        <f>IF('Medical equipment-NSP'!AL108="Да", 1, 0)</f>
        <v>0</v>
      </c>
      <c r="AU100" s="86">
        <f>IF('Medical equipment-NSP'!AM108="Да", 1, 0)</f>
        <v>0</v>
      </c>
      <c r="AV100" s="86">
        <f>IF('Medical equipment-NSP'!AN108="Да", 1, 0)</f>
        <v>0</v>
      </c>
      <c r="AW100" s="86">
        <f t="shared" si="5"/>
        <v>0</v>
      </c>
      <c r="AX100" s="86">
        <f>IF('Medical equipment-NSP'!AV108="Да", 'Service providers'!G110, 1)</f>
        <v>1</v>
      </c>
      <c r="AY100" s="86" t="str">
        <f>IFERROR(('Medical equipment-NSP'!AW108*AX100)/BE100, "0")</f>
        <v>0</v>
      </c>
      <c r="AZ100" s="86">
        <f>IF('Medical equipment-NSP'!AV108="Да", 'Service providers'!H110, 1)</f>
        <v>1</v>
      </c>
      <c r="BA100" s="86" t="str">
        <f>IFERROR(('Medical equipment-NSP'!AX108*AZ100)/BE100, "0")</f>
        <v>0</v>
      </c>
      <c r="BB100" s="86">
        <f>IF('Medical equipment-NSP'!AS108="Да", 1, 0)</f>
        <v>0</v>
      </c>
      <c r="BC100" s="86">
        <f>IF('Medical equipment-NSP'!AT108="Да", 1, 0)</f>
        <v>0</v>
      </c>
      <c r="BD100" s="86">
        <f>IF('Medical equipment-NSP'!AU108="Да", 1, 0)</f>
        <v>0</v>
      </c>
      <c r="BE100" s="86">
        <f t="shared" si="6"/>
        <v>0</v>
      </c>
      <c r="BF100" s="86">
        <f>IF('Medical equipment-NSP'!BC108="Да", 'Service providers'!G110, 1)</f>
        <v>1</v>
      </c>
      <c r="BG100" s="86" t="str">
        <f>IFERROR(('Medical equipment-NSP'!BD108*BF100)/BM100, "0")</f>
        <v>0</v>
      </c>
      <c r="BH100" s="86">
        <f>IF('Medical equipment-NSP'!BC108="Да", 'Service providers'!H110, 1)</f>
        <v>1</v>
      </c>
      <c r="BI100" s="86" t="str">
        <f>IFERROR(('Medical equipment-NSP'!BE108*BH100)/BM100, "0")</f>
        <v>0</v>
      </c>
      <c r="BJ100" s="86">
        <f>IF('Medical equipment-NSP'!AZ108="Да", 1, 0)</f>
        <v>0</v>
      </c>
      <c r="BK100" s="86">
        <f>IF('Medical equipment-NSP'!BA108="Да", 1, 0)</f>
        <v>0</v>
      </c>
      <c r="BL100" s="86">
        <f>IF('Medical equipment-NSP'!BB108="Да", 1, 0)</f>
        <v>0</v>
      </c>
      <c r="BM100" s="86">
        <f t="shared" si="7"/>
        <v>0</v>
      </c>
    </row>
    <row r="101" spans="1:65" x14ac:dyDescent="0.25">
      <c r="A101" s="93" t="str">
        <f>'Service providers'!A111</f>
        <v>Указать название точки 14</v>
      </c>
      <c r="B101" s="86">
        <f>IF('Medical equipment-NSP'!F109="Да", 'Service providers'!G111, 1)</f>
        <v>1</v>
      </c>
      <c r="C101" s="86" t="str">
        <f>IFERROR(('Medical equipment-NSP'!G109*B101)/I101, "0")</f>
        <v>0</v>
      </c>
      <c r="D101" s="86">
        <f>IF('Medical equipment-NSP'!F109="Да", 'Service providers'!H111, 1)</f>
        <v>1</v>
      </c>
      <c r="E101" s="86" t="str">
        <f>IFERROR(('Medical equipment-NSP'!H109*D101)/I101, "0")</f>
        <v>0</v>
      </c>
      <c r="F101" s="86">
        <f>IF('Medical equipment-NSP'!C109="Да", 1, 0)</f>
        <v>0</v>
      </c>
      <c r="G101" s="86">
        <f>IF('Medical equipment-NSP'!D109="Да", 1, 0)</f>
        <v>0</v>
      </c>
      <c r="H101" s="86">
        <f>IF('Medical equipment-NSP'!E109="Да", 1, 0)</f>
        <v>0</v>
      </c>
      <c r="I101" s="86">
        <f t="shared" si="0"/>
        <v>0</v>
      </c>
      <c r="J101" s="86">
        <f>IF('Medical equipment-NSP'!M109="Да", 'Service providers'!G111, 1)</f>
        <v>1</v>
      </c>
      <c r="K101" s="86" t="str">
        <f>IFERROR(('Medical equipment-NSP'!N109*J101)/Q101, "0")</f>
        <v>0</v>
      </c>
      <c r="L101" s="86">
        <f>IF('Medical equipment-NSP'!M109="Да", 'Service providers'!H111, 1)</f>
        <v>1</v>
      </c>
      <c r="M101" s="86" t="str">
        <f>IFERROR(('Medical equipment-NSP'!O109*L101)/Q101, "0")</f>
        <v>0</v>
      </c>
      <c r="N101" s="86">
        <f>IF('Medical equipment-NSP'!J109="Да", 1, 0)</f>
        <v>0</v>
      </c>
      <c r="O101" s="86">
        <f>IF('Medical equipment-NSP'!K109="Да", 1, 0)</f>
        <v>0</v>
      </c>
      <c r="P101" s="86">
        <f>IF('Medical equipment-NSP'!L109="Да", 1, 0)</f>
        <v>0</v>
      </c>
      <c r="Q101" s="86">
        <f t="shared" si="1"/>
        <v>0</v>
      </c>
      <c r="R101" s="86">
        <f>IF('Medical equipment-NSP'!T109="Да", 'Service providers'!G111, 1)</f>
        <v>1</v>
      </c>
      <c r="S101" s="86" t="str">
        <f>IFERROR(('Medical equipment-NSP'!U109*R101)/Y101, "0")</f>
        <v>0</v>
      </c>
      <c r="T101" s="86">
        <f>IF('Medical equipment-NSP'!T109="Да", 'Service providers'!H111, 1)</f>
        <v>1</v>
      </c>
      <c r="U101" s="86" t="str">
        <f>IFERROR(('Medical equipment-NSP'!V109*T101)/Y101, "0")</f>
        <v>0</v>
      </c>
      <c r="V101" s="86">
        <f>IF('Medical equipment-NSP'!Q109="Да", 1, 0)</f>
        <v>0</v>
      </c>
      <c r="W101" s="86">
        <f>IF('Medical equipment-NSP'!R109="Да", 1, 0)</f>
        <v>0</v>
      </c>
      <c r="X101" s="86">
        <f>IF('Medical equipment-NSP'!S109="Да", 1, 0)</f>
        <v>0</v>
      </c>
      <c r="Y101" s="86">
        <f t="shared" si="2"/>
        <v>0</v>
      </c>
      <c r="Z101" s="86">
        <f>IF('Medical equipment-NSP'!AA109="Да", 'Service providers'!G111, 1)</f>
        <v>1</v>
      </c>
      <c r="AA101" s="86" t="str">
        <f>IFERROR(('Medical equipment-NSP'!AB109*Z101)/AG101, "0")</f>
        <v>0</v>
      </c>
      <c r="AB101" s="86">
        <f>IF('Medical equipment-NSP'!AA109="Да", 'Service providers'!H111, 1)</f>
        <v>1</v>
      </c>
      <c r="AC101" s="86" t="str">
        <f>IFERROR(('Medical equipment-NSP'!AC109*AB101)/AG101, "0")</f>
        <v>0</v>
      </c>
      <c r="AD101" s="86">
        <f>IF('Medical equipment-NSP'!X109="Да", 1, 0)</f>
        <v>0</v>
      </c>
      <c r="AE101" s="86">
        <f>IF('Medical equipment-NSP'!Y109="Да", 1, 0)</f>
        <v>0</v>
      </c>
      <c r="AF101" s="86">
        <f>IF('Medical equipment-NSP'!Z109="Да", 1, 0)</f>
        <v>0</v>
      </c>
      <c r="AG101" s="86">
        <f t="shared" si="3"/>
        <v>0</v>
      </c>
      <c r="AH101" s="86">
        <f>IF('Medical equipment-NSP'!AH109="Да", 'Service providers'!G111, 1)</f>
        <v>1</v>
      </c>
      <c r="AI101" s="86" t="str">
        <f>IFERROR(('Medical equipment-NSP'!AI109*AH101)/AO101, "0")</f>
        <v>0</v>
      </c>
      <c r="AJ101" s="86">
        <f>IF('Medical equipment-NSP'!AH109="Да", 'Service providers'!H111, 1)</f>
        <v>1</v>
      </c>
      <c r="AK101" s="86" t="str">
        <f>IFERROR(('Medical equipment-NSP'!AJ109*AJ101)/AO101, "0")</f>
        <v>0</v>
      </c>
      <c r="AL101" s="86">
        <f>IF('Medical equipment-NSP'!AE109="Да", 1, 0)</f>
        <v>0</v>
      </c>
      <c r="AM101" s="86">
        <f>IF('Medical equipment-NSP'!AF109="Да", 1, 0)</f>
        <v>0</v>
      </c>
      <c r="AN101" s="86">
        <f>IF('Medical equipment-NSP'!AG109="Да", 1, 0)</f>
        <v>0</v>
      </c>
      <c r="AO101" s="86">
        <f t="shared" si="4"/>
        <v>0</v>
      </c>
      <c r="AP101" s="86">
        <f>IF('Medical equipment-NSP'!AO109="Да", 'Service providers'!G111, 1)</f>
        <v>1</v>
      </c>
      <c r="AQ101" s="86" t="str">
        <f>IFERROR(('Medical equipment-NSP'!AP109*AP101)/AW101, "0")</f>
        <v>0</v>
      </c>
      <c r="AR101" s="86">
        <f>IF('Medical equipment-NSP'!AO109="Да", 'Service providers'!H111, 1)</f>
        <v>1</v>
      </c>
      <c r="AS101" s="86" t="str">
        <f>IFERROR(('Medical equipment-NSP'!AQ109*AR101)/AW101, "0")</f>
        <v>0</v>
      </c>
      <c r="AT101" s="86">
        <f>IF('Medical equipment-NSP'!AL109="Да", 1, 0)</f>
        <v>0</v>
      </c>
      <c r="AU101" s="86">
        <f>IF('Medical equipment-NSP'!AM109="Да", 1, 0)</f>
        <v>0</v>
      </c>
      <c r="AV101" s="86">
        <f>IF('Medical equipment-NSP'!AN109="Да", 1, 0)</f>
        <v>0</v>
      </c>
      <c r="AW101" s="86">
        <f t="shared" si="5"/>
        <v>0</v>
      </c>
      <c r="AX101" s="86">
        <f>IF('Medical equipment-NSP'!AV109="Да", 'Service providers'!G111, 1)</f>
        <v>1</v>
      </c>
      <c r="AY101" s="86" t="str">
        <f>IFERROR(('Medical equipment-NSP'!AW109*AX101)/BE101, "0")</f>
        <v>0</v>
      </c>
      <c r="AZ101" s="86">
        <f>IF('Medical equipment-NSP'!AV109="Да", 'Service providers'!H111, 1)</f>
        <v>1</v>
      </c>
      <c r="BA101" s="86" t="str">
        <f>IFERROR(('Medical equipment-NSP'!AX109*AZ101)/BE101, "0")</f>
        <v>0</v>
      </c>
      <c r="BB101" s="86">
        <f>IF('Medical equipment-NSP'!AS109="Да", 1, 0)</f>
        <v>0</v>
      </c>
      <c r="BC101" s="86">
        <f>IF('Medical equipment-NSP'!AT109="Да", 1, 0)</f>
        <v>0</v>
      </c>
      <c r="BD101" s="86">
        <f>IF('Medical equipment-NSP'!AU109="Да", 1, 0)</f>
        <v>0</v>
      </c>
      <c r="BE101" s="86">
        <f t="shared" si="6"/>
        <v>0</v>
      </c>
      <c r="BF101" s="86">
        <f>IF('Medical equipment-NSP'!BC109="Да", 'Service providers'!G111, 1)</f>
        <v>1</v>
      </c>
      <c r="BG101" s="86" t="str">
        <f>IFERROR(('Medical equipment-NSP'!BD109*BF101)/BM101, "0")</f>
        <v>0</v>
      </c>
      <c r="BH101" s="86">
        <f>IF('Medical equipment-NSP'!BC109="Да", 'Service providers'!H111, 1)</f>
        <v>1</v>
      </c>
      <c r="BI101" s="86" t="str">
        <f>IFERROR(('Medical equipment-NSP'!BE109*BH101)/BM101, "0")</f>
        <v>0</v>
      </c>
      <c r="BJ101" s="86">
        <f>IF('Medical equipment-NSP'!AZ109="Да", 1, 0)</f>
        <v>0</v>
      </c>
      <c r="BK101" s="86">
        <f>IF('Medical equipment-NSP'!BA109="Да", 1, 0)</f>
        <v>0</v>
      </c>
      <c r="BL101" s="86">
        <f>IF('Medical equipment-NSP'!BB109="Да", 1, 0)</f>
        <v>0</v>
      </c>
      <c r="BM101" s="86">
        <f t="shared" si="7"/>
        <v>0</v>
      </c>
    </row>
    <row r="102" spans="1:65" x14ac:dyDescent="0.25">
      <c r="A102" s="93" t="str">
        <f>'Service providers'!A112</f>
        <v>Указать название точки 15</v>
      </c>
      <c r="B102" s="86">
        <f>IF('Medical equipment-NSP'!F110="Да", 'Service providers'!G112, 1)</f>
        <v>1</v>
      </c>
      <c r="C102" s="86" t="str">
        <f>IFERROR(('Medical equipment-NSP'!G110*B102)/I102, "0")</f>
        <v>0</v>
      </c>
      <c r="D102" s="86">
        <f>IF('Medical equipment-NSP'!F110="Да", 'Service providers'!H112, 1)</f>
        <v>1</v>
      </c>
      <c r="E102" s="86" t="str">
        <f>IFERROR(('Medical equipment-NSP'!H110*D102)/I102, "0")</f>
        <v>0</v>
      </c>
      <c r="F102" s="86">
        <f>IF('Medical equipment-NSP'!C110="Да", 1, 0)</f>
        <v>0</v>
      </c>
      <c r="G102" s="86">
        <f>IF('Medical equipment-NSP'!D110="Да", 1, 0)</f>
        <v>0</v>
      </c>
      <c r="H102" s="86">
        <f>IF('Medical equipment-NSP'!E110="Да", 1, 0)</f>
        <v>0</v>
      </c>
      <c r="I102" s="86">
        <f t="shared" si="0"/>
        <v>0</v>
      </c>
      <c r="J102" s="86">
        <f>IF('Medical equipment-NSP'!M110="Да", 'Service providers'!G112, 1)</f>
        <v>1</v>
      </c>
      <c r="K102" s="86" t="str">
        <f>IFERROR(('Medical equipment-NSP'!N110*J102)/Q102, "0")</f>
        <v>0</v>
      </c>
      <c r="L102" s="86">
        <f>IF('Medical equipment-NSP'!M110="Да", 'Service providers'!H112, 1)</f>
        <v>1</v>
      </c>
      <c r="M102" s="86" t="str">
        <f>IFERROR(('Medical equipment-NSP'!O110*L102)/Q102, "0")</f>
        <v>0</v>
      </c>
      <c r="N102" s="86">
        <f>IF('Medical equipment-NSP'!J110="Да", 1, 0)</f>
        <v>0</v>
      </c>
      <c r="O102" s="86">
        <f>IF('Medical equipment-NSP'!K110="Да", 1, 0)</f>
        <v>0</v>
      </c>
      <c r="P102" s="86">
        <f>IF('Medical equipment-NSP'!L110="Да", 1, 0)</f>
        <v>0</v>
      </c>
      <c r="Q102" s="86">
        <f t="shared" si="1"/>
        <v>0</v>
      </c>
      <c r="R102" s="86">
        <f>IF('Medical equipment-NSP'!T110="Да", 'Service providers'!G112, 1)</f>
        <v>1</v>
      </c>
      <c r="S102" s="86" t="str">
        <f>IFERROR(('Medical equipment-NSP'!U110*R102)/Y102, "0")</f>
        <v>0</v>
      </c>
      <c r="T102" s="86">
        <f>IF('Medical equipment-NSP'!T110="Да", 'Service providers'!H112, 1)</f>
        <v>1</v>
      </c>
      <c r="U102" s="86" t="str">
        <f>IFERROR(('Medical equipment-NSP'!V110*T102)/Y102, "0")</f>
        <v>0</v>
      </c>
      <c r="V102" s="86">
        <f>IF('Medical equipment-NSP'!Q110="Да", 1, 0)</f>
        <v>0</v>
      </c>
      <c r="W102" s="86">
        <f>IF('Medical equipment-NSP'!R110="Да", 1, 0)</f>
        <v>0</v>
      </c>
      <c r="X102" s="86">
        <f>IF('Medical equipment-NSP'!S110="Да", 1, 0)</f>
        <v>0</v>
      </c>
      <c r="Y102" s="86">
        <f t="shared" si="2"/>
        <v>0</v>
      </c>
      <c r="Z102" s="86">
        <f>IF('Medical equipment-NSP'!AA110="Да", 'Service providers'!G112, 1)</f>
        <v>1</v>
      </c>
      <c r="AA102" s="86" t="str">
        <f>IFERROR(('Medical equipment-NSP'!AB110*Z102)/AG102, "0")</f>
        <v>0</v>
      </c>
      <c r="AB102" s="86">
        <f>IF('Medical equipment-NSP'!AA110="Да", 'Service providers'!H112, 1)</f>
        <v>1</v>
      </c>
      <c r="AC102" s="86" t="str">
        <f>IFERROR(('Medical equipment-NSP'!AC110*AB102)/AG102, "0")</f>
        <v>0</v>
      </c>
      <c r="AD102" s="86">
        <f>IF('Medical equipment-NSP'!X110="Да", 1, 0)</f>
        <v>0</v>
      </c>
      <c r="AE102" s="86">
        <f>IF('Medical equipment-NSP'!Y110="Да", 1, 0)</f>
        <v>0</v>
      </c>
      <c r="AF102" s="86">
        <f>IF('Medical equipment-NSP'!Z110="Да", 1, 0)</f>
        <v>0</v>
      </c>
      <c r="AG102" s="86">
        <f t="shared" si="3"/>
        <v>0</v>
      </c>
      <c r="AH102" s="86">
        <f>IF('Medical equipment-NSP'!AH110="Да", 'Service providers'!G112, 1)</f>
        <v>1</v>
      </c>
      <c r="AI102" s="86" t="str">
        <f>IFERROR(('Medical equipment-NSP'!AI110*AH102)/AO102, "0")</f>
        <v>0</v>
      </c>
      <c r="AJ102" s="86">
        <f>IF('Medical equipment-NSP'!AH110="Да", 'Service providers'!H112, 1)</f>
        <v>1</v>
      </c>
      <c r="AK102" s="86" t="str">
        <f>IFERROR(('Medical equipment-NSP'!AJ110*AJ102)/AO102, "0")</f>
        <v>0</v>
      </c>
      <c r="AL102" s="86">
        <f>IF('Medical equipment-NSP'!AE110="Да", 1, 0)</f>
        <v>0</v>
      </c>
      <c r="AM102" s="86">
        <f>IF('Medical equipment-NSP'!AF110="Да", 1, 0)</f>
        <v>0</v>
      </c>
      <c r="AN102" s="86">
        <f>IF('Medical equipment-NSP'!AG110="Да", 1, 0)</f>
        <v>0</v>
      </c>
      <c r="AO102" s="86">
        <f t="shared" si="4"/>
        <v>0</v>
      </c>
      <c r="AP102" s="86">
        <f>IF('Medical equipment-NSP'!AO110="Да", 'Service providers'!G112, 1)</f>
        <v>1</v>
      </c>
      <c r="AQ102" s="86" t="str">
        <f>IFERROR(('Medical equipment-NSP'!AP110*AP102)/AW102, "0")</f>
        <v>0</v>
      </c>
      <c r="AR102" s="86">
        <f>IF('Medical equipment-NSP'!AO110="Да", 'Service providers'!H112, 1)</f>
        <v>1</v>
      </c>
      <c r="AS102" s="86" t="str">
        <f>IFERROR(('Medical equipment-NSP'!AQ110*AR102)/AW102, "0")</f>
        <v>0</v>
      </c>
      <c r="AT102" s="86">
        <f>IF('Medical equipment-NSP'!AL110="Да", 1, 0)</f>
        <v>0</v>
      </c>
      <c r="AU102" s="86">
        <f>IF('Medical equipment-NSP'!AM110="Да", 1, 0)</f>
        <v>0</v>
      </c>
      <c r="AV102" s="86">
        <f>IF('Medical equipment-NSP'!AN110="Да", 1, 0)</f>
        <v>0</v>
      </c>
      <c r="AW102" s="86">
        <f t="shared" si="5"/>
        <v>0</v>
      </c>
      <c r="AX102" s="86">
        <f>IF('Medical equipment-NSP'!AV110="Да", 'Service providers'!G112, 1)</f>
        <v>1</v>
      </c>
      <c r="AY102" s="86" t="str">
        <f>IFERROR(('Medical equipment-NSP'!AW110*AX102)/BE102, "0")</f>
        <v>0</v>
      </c>
      <c r="AZ102" s="86">
        <f>IF('Medical equipment-NSP'!AV110="Да", 'Service providers'!H112, 1)</f>
        <v>1</v>
      </c>
      <c r="BA102" s="86" t="str">
        <f>IFERROR(('Medical equipment-NSP'!AX110*AZ102)/BE102, "0")</f>
        <v>0</v>
      </c>
      <c r="BB102" s="86">
        <f>IF('Medical equipment-NSP'!AS110="Да", 1, 0)</f>
        <v>0</v>
      </c>
      <c r="BC102" s="86">
        <f>IF('Medical equipment-NSP'!AT110="Да", 1, 0)</f>
        <v>0</v>
      </c>
      <c r="BD102" s="86">
        <f>IF('Medical equipment-NSP'!AU110="Да", 1, 0)</f>
        <v>0</v>
      </c>
      <c r="BE102" s="86">
        <f t="shared" si="6"/>
        <v>0</v>
      </c>
      <c r="BF102" s="86">
        <f>IF('Medical equipment-NSP'!BC110="Да", 'Service providers'!G112, 1)</f>
        <v>1</v>
      </c>
      <c r="BG102" s="86" t="str">
        <f>IFERROR(('Medical equipment-NSP'!BD110*BF102)/BM102, "0")</f>
        <v>0</v>
      </c>
      <c r="BH102" s="86">
        <f>IF('Medical equipment-NSP'!BC110="Да", 'Service providers'!H112, 1)</f>
        <v>1</v>
      </c>
      <c r="BI102" s="86" t="str">
        <f>IFERROR(('Medical equipment-NSP'!BE110*BH102)/BM102, "0")</f>
        <v>0</v>
      </c>
      <c r="BJ102" s="86">
        <f>IF('Medical equipment-NSP'!AZ110="Да", 1, 0)</f>
        <v>0</v>
      </c>
      <c r="BK102" s="86">
        <f>IF('Medical equipment-NSP'!BA110="Да", 1, 0)</f>
        <v>0</v>
      </c>
      <c r="BL102" s="86">
        <f>IF('Medical equipment-NSP'!BB110="Да", 1, 0)</f>
        <v>0</v>
      </c>
      <c r="BM102" s="86">
        <f t="shared" si="7"/>
        <v>0</v>
      </c>
    </row>
    <row r="103" spans="1:65" x14ac:dyDescent="0.25">
      <c r="A103" s="93" t="str">
        <f>'Service providers'!A113</f>
        <v>Указать название точки 16</v>
      </c>
      <c r="B103" s="86">
        <f>IF('Medical equipment-NSP'!F111="Да", 'Service providers'!G113, 1)</f>
        <v>1</v>
      </c>
      <c r="C103" s="86" t="str">
        <f>IFERROR(('Medical equipment-NSP'!G111*B103)/I103, "0")</f>
        <v>0</v>
      </c>
      <c r="D103" s="86">
        <f>IF('Medical equipment-NSP'!F111="Да", 'Service providers'!H113, 1)</f>
        <v>1</v>
      </c>
      <c r="E103" s="86" t="str">
        <f>IFERROR(('Medical equipment-NSP'!H111*D103)/I103, "0")</f>
        <v>0</v>
      </c>
      <c r="F103" s="86">
        <f>IF('Medical equipment-NSP'!C111="Да", 1, 0)</f>
        <v>0</v>
      </c>
      <c r="G103" s="86">
        <f>IF('Medical equipment-NSP'!D111="Да", 1, 0)</f>
        <v>0</v>
      </c>
      <c r="H103" s="86">
        <f>IF('Medical equipment-NSP'!E111="Да", 1, 0)</f>
        <v>0</v>
      </c>
      <c r="I103" s="86">
        <f t="shared" si="0"/>
        <v>0</v>
      </c>
      <c r="J103" s="86">
        <f>IF('Medical equipment-NSP'!M111="Да", 'Service providers'!G113, 1)</f>
        <v>1</v>
      </c>
      <c r="K103" s="86" t="str">
        <f>IFERROR(('Medical equipment-NSP'!N111*J103)/Q103, "0")</f>
        <v>0</v>
      </c>
      <c r="L103" s="86">
        <f>IF('Medical equipment-NSP'!M111="Да", 'Service providers'!H113, 1)</f>
        <v>1</v>
      </c>
      <c r="M103" s="86" t="str">
        <f>IFERROR(('Medical equipment-NSP'!O111*L103)/Q103, "0")</f>
        <v>0</v>
      </c>
      <c r="N103" s="86">
        <f>IF('Medical equipment-NSP'!J111="Да", 1, 0)</f>
        <v>0</v>
      </c>
      <c r="O103" s="86">
        <f>IF('Medical equipment-NSP'!K111="Да", 1, 0)</f>
        <v>0</v>
      </c>
      <c r="P103" s="86">
        <f>IF('Medical equipment-NSP'!L111="Да", 1, 0)</f>
        <v>0</v>
      </c>
      <c r="Q103" s="86">
        <f t="shared" si="1"/>
        <v>0</v>
      </c>
      <c r="R103" s="86">
        <f>IF('Medical equipment-NSP'!T111="Да", 'Service providers'!G113, 1)</f>
        <v>1</v>
      </c>
      <c r="S103" s="86" t="str">
        <f>IFERROR(('Medical equipment-NSP'!U111*R103)/Y103, "0")</f>
        <v>0</v>
      </c>
      <c r="T103" s="86">
        <f>IF('Medical equipment-NSP'!T111="Да", 'Service providers'!H113, 1)</f>
        <v>1</v>
      </c>
      <c r="U103" s="86" t="str">
        <f>IFERROR(('Medical equipment-NSP'!V111*T103)/Y103, "0")</f>
        <v>0</v>
      </c>
      <c r="V103" s="86">
        <f>IF('Medical equipment-NSP'!Q111="Да", 1, 0)</f>
        <v>0</v>
      </c>
      <c r="W103" s="86">
        <f>IF('Medical equipment-NSP'!R111="Да", 1, 0)</f>
        <v>0</v>
      </c>
      <c r="X103" s="86">
        <f>IF('Medical equipment-NSP'!S111="Да", 1, 0)</f>
        <v>0</v>
      </c>
      <c r="Y103" s="86">
        <f t="shared" si="2"/>
        <v>0</v>
      </c>
      <c r="Z103" s="86">
        <f>IF('Medical equipment-NSP'!AA111="Да", 'Service providers'!G113, 1)</f>
        <v>1</v>
      </c>
      <c r="AA103" s="86" t="str">
        <f>IFERROR(('Medical equipment-NSP'!AB111*Z103)/AG103, "0")</f>
        <v>0</v>
      </c>
      <c r="AB103" s="86">
        <f>IF('Medical equipment-NSP'!AA111="Да", 'Service providers'!H113, 1)</f>
        <v>1</v>
      </c>
      <c r="AC103" s="86" t="str">
        <f>IFERROR(('Medical equipment-NSP'!AC111*AB103)/AG103, "0")</f>
        <v>0</v>
      </c>
      <c r="AD103" s="86">
        <f>IF('Medical equipment-NSP'!X111="Да", 1, 0)</f>
        <v>0</v>
      </c>
      <c r="AE103" s="86">
        <f>IF('Medical equipment-NSP'!Y111="Да", 1, 0)</f>
        <v>0</v>
      </c>
      <c r="AF103" s="86">
        <f>IF('Medical equipment-NSP'!Z111="Да", 1, 0)</f>
        <v>0</v>
      </c>
      <c r="AG103" s="86">
        <f t="shared" si="3"/>
        <v>0</v>
      </c>
      <c r="AH103" s="86">
        <f>IF('Medical equipment-NSP'!AH111="Да", 'Service providers'!G113, 1)</f>
        <v>1</v>
      </c>
      <c r="AI103" s="86" t="str">
        <f>IFERROR(('Medical equipment-NSP'!AI111*AH103)/AO103, "0")</f>
        <v>0</v>
      </c>
      <c r="AJ103" s="86">
        <f>IF('Medical equipment-NSP'!AH111="Да", 'Service providers'!H113, 1)</f>
        <v>1</v>
      </c>
      <c r="AK103" s="86" t="str">
        <f>IFERROR(('Medical equipment-NSP'!AJ111*AJ103)/AO103, "0")</f>
        <v>0</v>
      </c>
      <c r="AL103" s="86">
        <f>IF('Medical equipment-NSP'!AE111="Да", 1, 0)</f>
        <v>0</v>
      </c>
      <c r="AM103" s="86">
        <f>IF('Medical equipment-NSP'!AF111="Да", 1, 0)</f>
        <v>0</v>
      </c>
      <c r="AN103" s="86">
        <f>IF('Medical equipment-NSP'!AG111="Да", 1, 0)</f>
        <v>0</v>
      </c>
      <c r="AO103" s="86">
        <f t="shared" si="4"/>
        <v>0</v>
      </c>
      <c r="AP103" s="86">
        <f>IF('Medical equipment-NSP'!AO111="Да", 'Service providers'!G113, 1)</f>
        <v>1</v>
      </c>
      <c r="AQ103" s="86" t="str">
        <f>IFERROR(('Medical equipment-NSP'!AP111*AP103)/AW103, "0")</f>
        <v>0</v>
      </c>
      <c r="AR103" s="86">
        <f>IF('Medical equipment-NSP'!AO111="Да", 'Service providers'!H113, 1)</f>
        <v>1</v>
      </c>
      <c r="AS103" s="86" t="str">
        <f>IFERROR(('Medical equipment-NSP'!AQ111*AR103)/AW103, "0")</f>
        <v>0</v>
      </c>
      <c r="AT103" s="86">
        <f>IF('Medical equipment-NSP'!AL111="Да", 1, 0)</f>
        <v>0</v>
      </c>
      <c r="AU103" s="86">
        <f>IF('Medical equipment-NSP'!AM111="Да", 1, 0)</f>
        <v>0</v>
      </c>
      <c r="AV103" s="86">
        <f>IF('Medical equipment-NSP'!AN111="Да", 1, 0)</f>
        <v>0</v>
      </c>
      <c r="AW103" s="86">
        <f t="shared" si="5"/>
        <v>0</v>
      </c>
      <c r="AX103" s="86">
        <f>IF('Medical equipment-NSP'!AV111="Да", 'Service providers'!G113, 1)</f>
        <v>1</v>
      </c>
      <c r="AY103" s="86" t="str">
        <f>IFERROR(('Medical equipment-NSP'!AW111*AX103)/BE103, "0")</f>
        <v>0</v>
      </c>
      <c r="AZ103" s="86">
        <f>IF('Medical equipment-NSP'!AV111="Да", 'Service providers'!H113, 1)</f>
        <v>1</v>
      </c>
      <c r="BA103" s="86" t="str">
        <f>IFERROR(('Medical equipment-NSP'!AX111*AZ103)/BE103, "0")</f>
        <v>0</v>
      </c>
      <c r="BB103" s="86">
        <f>IF('Medical equipment-NSP'!AS111="Да", 1, 0)</f>
        <v>0</v>
      </c>
      <c r="BC103" s="86">
        <f>IF('Medical equipment-NSP'!AT111="Да", 1, 0)</f>
        <v>0</v>
      </c>
      <c r="BD103" s="86">
        <f>IF('Medical equipment-NSP'!AU111="Да", 1, 0)</f>
        <v>0</v>
      </c>
      <c r="BE103" s="86">
        <f t="shared" si="6"/>
        <v>0</v>
      </c>
      <c r="BF103" s="86">
        <f>IF('Medical equipment-NSP'!BC111="Да", 'Service providers'!G113, 1)</f>
        <v>1</v>
      </c>
      <c r="BG103" s="86" t="str">
        <f>IFERROR(('Medical equipment-NSP'!BD111*BF103)/BM103, "0")</f>
        <v>0</v>
      </c>
      <c r="BH103" s="86">
        <f>IF('Medical equipment-NSP'!BC111="Да", 'Service providers'!H113, 1)</f>
        <v>1</v>
      </c>
      <c r="BI103" s="86" t="str">
        <f>IFERROR(('Medical equipment-NSP'!BE111*BH103)/BM103, "0")</f>
        <v>0</v>
      </c>
      <c r="BJ103" s="86">
        <f>IF('Medical equipment-NSP'!AZ111="Да", 1, 0)</f>
        <v>0</v>
      </c>
      <c r="BK103" s="86">
        <f>IF('Medical equipment-NSP'!BA111="Да", 1, 0)</f>
        <v>0</v>
      </c>
      <c r="BL103" s="86">
        <f>IF('Medical equipment-NSP'!BB111="Да", 1, 0)</f>
        <v>0</v>
      </c>
      <c r="BM103" s="86">
        <f t="shared" si="7"/>
        <v>0</v>
      </c>
    </row>
    <row r="104" spans="1:65" x14ac:dyDescent="0.25">
      <c r="A104" s="93" t="str">
        <f>'Service providers'!A114</f>
        <v>Указать название точки 17</v>
      </c>
      <c r="B104" s="86">
        <f>IF('Medical equipment-NSP'!F112="Да", 'Service providers'!G114, 1)</f>
        <v>1</v>
      </c>
      <c r="C104" s="86" t="str">
        <f>IFERROR(('Medical equipment-NSP'!G112*B104)/I104, "0")</f>
        <v>0</v>
      </c>
      <c r="D104" s="86">
        <f>IF('Medical equipment-NSP'!F112="Да", 'Service providers'!H114, 1)</f>
        <v>1</v>
      </c>
      <c r="E104" s="86" t="str">
        <f>IFERROR(('Medical equipment-NSP'!H112*D104)/I104, "0")</f>
        <v>0</v>
      </c>
      <c r="F104" s="86">
        <f>IF('Medical equipment-NSP'!C112="Да", 1, 0)</f>
        <v>0</v>
      </c>
      <c r="G104" s="86">
        <f>IF('Medical equipment-NSP'!D112="Да", 1, 0)</f>
        <v>0</v>
      </c>
      <c r="H104" s="86">
        <f>IF('Medical equipment-NSP'!E112="Да", 1, 0)</f>
        <v>0</v>
      </c>
      <c r="I104" s="86">
        <f t="shared" si="0"/>
        <v>0</v>
      </c>
      <c r="J104" s="86">
        <f>IF('Medical equipment-NSP'!M112="Да", 'Service providers'!G114, 1)</f>
        <v>1</v>
      </c>
      <c r="K104" s="86" t="str">
        <f>IFERROR(('Medical equipment-NSP'!N112*J104)/Q104, "0")</f>
        <v>0</v>
      </c>
      <c r="L104" s="86">
        <f>IF('Medical equipment-NSP'!M112="Да", 'Service providers'!H114, 1)</f>
        <v>1</v>
      </c>
      <c r="M104" s="86" t="str">
        <f>IFERROR(('Medical equipment-NSP'!O112*L104)/Q104, "0")</f>
        <v>0</v>
      </c>
      <c r="N104" s="86">
        <f>IF('Medical equipment-NSP'!J112="Да", 1, 0)</f>
        <v>0</v>
      </c>
      <c r="O104" s="86">
        <f>IF('Medical equipment-NSP'!K112="Да", 1, 0)</f>
        <v>0</v>
      </c>
      <c r="P104" s="86">
        <f>IF('Medical equipment-NSP'!L112="Да", 1, 0)</f>
        <v>0</v>
      </c>
      <c r="Q104" s="86">
        <f t="shared" si="1"/>
        <v>0</v>
      </c>
      <c r="R104" s="86">
        <f>IF('Medical equipment-NSP'!T112="Да", 'Service providers'!G114, 1)</f>
        <v>1</v>
      </c>
      <c r="S104" s="86" t="str">
        <f>IFERROR(('Medical equipment-NSP'!U112*R104)/Y104, "0")</f>
        <v>0</v>
      </c>
      <c r="T104" s="86">
        <f>IF('Medical equipment-NSP'!T112="Да", 'Service providers'!H114, 1)</f>
        <v>1</v>
      </c>
      <c r="U104" s="86" t="str">
        <f>IFERROR(('Medical equipment-NSP'!V112*T104)/Y104, "0")</f>
        <v>0</v>
      </c>
      <c r="V104" s="86">
        <f>IF('Medical equipment-NSP'!Q112="Да", 1, 0)</f>
        <v>0</v>
      </c>
      <c r="W104" s="86">
        <f>IF('Medical equipment-NSP'!R112="Да", 1, 0)</f>
        <v>0</v>
      </c>
      <c r="X104" s="86">
        <f>IF('Medical equipment-NSP'!S112="Да", 1, 0)</f>
        <v>0</v>
      </c>
      <c r="Y104" s="86">
        <f t="shared" si="2"/>
        <v>0</v>
      </c>
      <c r="Z104" s="86">
        <f>IF('Medical equipment-NSP'!AA112="Да", 'Service providers'!G114, 1)</f>
        <v>1</v>
      </c>
      <c r="AA104" s="86" t="str">
        <f>IFERROR(('Medical equipment-NSP'!AB112*Z104)/AG104, "0")</f>
        <v>0</v>
      </c>
      <c r="AB104" s="86">
        <f>IF('Medical equipment-NSP'!AA112="Да", 'Service providers'!H114, 1)</f>
        <v>1</v>
      </c>
      <c r="AC104" s="86" t="str">
        <f>IFERROR(('Medical equipment-NSP'!AC112*AB104)/AG104, "0")</f>
        <v>0</v>
      </c>
      <c r="AD104" s="86">
        <f>IF('Medical equipment-NSP'!X112="Да", 1, 0)</f>
        <v>0</v>
      </c>
      <c r="AE104" s="86">
        <f>IF('Medical equipment-NSP'!Y112="Да", 1, 0)</f>
        <v>0</v>
      </c>
      <c r="AF104" s="86">
        <f>IF('Medical equipment-NSP'!Z112="Да", 1, 0)</f>
        <v>0</v>
      </c>
      <c r="AG104" s="86">
        <f t="shared" si="3"/>
        <v>0</v>
      </c>
      <c r="AH104" s="86">
        <f>IF('Medical equipment-NSP'!AH112="Да", 'Service providers'!G114, 1)</f>
        <v>1</v>
      </c>
      <c r="AI104" s="86" t="str">
        <f>IFERROR(('Medical equipment-NSP'!AI112*AH104)/AO104, "0")</f>
        <v>0</v>
      </c>
      <c r="AJ104" s="86">
        <f>IF('Medical equipment-NSP'!AH112="Да", 'Service providers'!H114, 1)</f>
        <v>1</v>
      </c>
      <c r="AK104" s="86" t="str">
        <f>IFERROR(('Medical equipment-NSP'!AJ112*AJ104)/AO104, "0")</f>
        <v>0</v>
      </c>
      <c r="AL104" s="86">
        <f>IF('Medical equipment-NSP'!AE112="Да", 1, 0)</f>
        <v>0</v>
      </c>
      <c r="AM104" s="86">
        <f>IF('Medical equipment-NSP'!AF112="Да", 1, 0)</f>
        <v>0</v>
      </c>
      <c r="AN104" s="86">
        <f>IF('Medical equipment-NSP'!AG112="Да", 1, 0)</f>
        <v>0</v>
      </c>
      <c r="AO104" s="86">
        <f t="shared" si="4"/>
        <v>0</v>
      </c>
      <c r="AP104" s="86">
        <f>IF('Medical equipment-NSP'!AO112="Да", 'Service providers'!G114, 1)</f>
        <v>1</v>
      </c>
      <c r="AQ104" s="86" t="str">
        <f>IFERROR(('Medical equipment-NSP'!AP112*AP104)/AW104, "0")</f>
        <v>0</v>
      </c>
      <c r="AR104" s="86">
        <f>IF('Medical equipment-NSP'!AO112="Да", 'Service providers'!H114, 1)</f>
        <v>1</v>
      </c>
      <c r="AS104" s="86" t="str">
        <f>IFERROR(('Medical equipment-NSP'!AQ112*AR104)/AW104, "0")</f>
        <v>0</v>
      </c>
      <c r="AT104" s="86">
        <f>IF('Medical equipment-NSP'!AL112="Да", 1, 0)</f>
        <v>0</v>
      </c>
      <c r="AU104" s="86">
        <f>IF('Medical equipment-NSP'!AM112="Да", 1, 0)</f>
        <v>0</v>
      </c>
      <c r="AV104" s="86">
        <f>IF('Medical equipment-NSP'!AN112="Да", 1, 0)</f>
        <v>0</v>
      </c>
      <c r="AW104" s="86">
        <f t="shared" si="5"/>
        <v>0</v>
      </c>
      <c r="AX104" s="86">
        <f>IF('Medical equipment-NSP'!AV112="Да", 'Service providers'!G114, 1)</f>
        <v>1</v>
      </c>
      <c r="AY104" s="86" t="str">
        <f>IFERROR(('Medical equipment-NSP'!AW112*AX104)/BE104, "0")</f>
        <v>0</v>
      </c>
      <c r="AZ104" s="86">
        <f>IF('Medical equipment-NSP'!AV112="Да", 'Service providers'!H114, 1)</f>
        <v>1</v>
      </c>
      <c r="BA104" s="86" t="str">
        <f>IFERROR(('Medical equipment-NSP'!AX112*AZ104)/BE104, "0")</f>
        <v>0</v>
      </c>
      <c r="BB104" s="86">
        <f>IF('Medical equipment-NSP'!AS112="Да", 1, 0)</f>
        <v>0</v>
      </c>
      <c r="BC104" s="86">
        <f>IF('Medical equipment-NSP'!AT112="Да", 1, 0)</f>
        <v>0</v>
      </c>
      <c r="BD104" s="86">
        <f>IF('Medical equipment-NSP'!AU112="Да", 1, 0)</f>
        <v>0</v>
      </c>
      <c r="BE104" s="86">
        <f t="shared" si="6"/>
        <v>0</v>
      </c>
      <c r="BF104" s="86">
        <f>IF('Medical equipment-NSP'!BC112="Да", 'Service providers'!G114, 1)</f>
        <v>1</v>
      </c>
      <c r="BG104" s="86" t="str">
        <f>IFERROR(('Medical equipment-NSP'!BD112*BF104)/BM104, "0")</f>
        <v>0</v>
      </c>
      <c r="BH104" s="86">
        <f>IF('Medical equipment-NSP'!BC112="Да", 'Service providers'!H114, 1)</f>
        <v>1</v>
      </c>
      <c r="BI104" s="86" t="str">
        <f>IFERROR(('Medical equipment-NSP'!BE112*BH104)/BM104, "0")</f>
        <v>0</v>
      </c>
      <c r="BJ104" s="86">
        <f>IF('Medical equipment-NSP'!AZ112="Да", 1, 0)</f>
        <v>0</v>
      </c>
      <c r="BK104" s="86">
        <f>IF('Medical equipment-NSP'!BA112="Да", 1, 0)</f>
        <v>0</v>
      </c>
      <c r="BL104" s="86">
        <f>IF('Medical equipment-NSP'!BB112="Да", 1, 0)</f>
        <v>0</v>
      </c>
      <c r="BM104" s="86">
        <f t="shared" si="7"/>
        <v>0</v>
      </c>
    </row>
    <row r="105" spans="1:65" x14ac:dyDescent="0.25">
      <c r="A105" s="93" t="str">
        <f>'Service providers'!A115</f>
        <v>Указать название точки 18</v>
      </c>
      <c r="B105" s="86">
        <f>IF('Medical equipment-NSP'!F113="Да", 'Service providers'!G115, 1)</f>
        <v>1</v>
      </c>
      <c r="C105" s="86" t="str">
        <f>IFERROR(('Medical equipment-NSP'!G113*B105)/I105, "0")</f>
        <v>0</v>
      </c>
      <c r="D105" s="86">
        <f>IF('Medical equipment-NSP'!F113="Да", 'Service providers'!H115, 1)</f>
        <v>1</v>
      </c>
      <c r="E105" s="86" t="str">
        <f>IFERROR(('Medical equipment-NSP'!H113*D105)/I105, "0")</f>
        <v>0</v>
      </c>
      <c r="F105" s="86">
        <f>IF('Medical equipment-NSP'!C113="Да", 1, 0)</f>
        <v>0</v>
      </c>
      <c r="G105" s="86">
        <f>IF('Medical equipment-NSP'!D113="Да", 1, 0)</f>
        <v>0</v>
      </c>
      <c r="H105" s="86">
        <f>IF('Medical equipment-NSP'!E113="Да", 1, 0)</f>
        <v>0</v>
      </c>
      <c r="I105" s="86">
        <f t="shared" si="0"/>
        <v>0</v>
      </c>
      <c r="J105" s="86">
        <f>IF('Medical equipment-NSP'!M113="Да", 'Service providers'!G115, 1)</f>
        <v>1</v>
      </c>
      <c r="K105" s="86" t="str">
        <f>IFERROR(('Medical equipment-NSP'!N113*J105)/Q105, "0")</f>
        <v>0</v>
      </c>
      <c r="L105" s="86">
        <f>IF('Medical equipment-NSP'!M113="Да", 'Service providers'!H115, 1)</f>
        <v>1</v>
      </c>
      <c r="M105" s="86" t="str">
        <f>IFERROR(('Medical equipment-NSP'!O113*L105)/Q105, "0")</f>
        <v>0</v>
      </c>
      <c r="N105" s="86">
        <f>IF('Medical equipment-NSP'!J113="Да", 1, 0)</f>
        <v>0</v>
      </c>
      <c r="O105" s="86">
        <f>IF('Medical equipment-NSP'!K113="Да", 1, 0)</f>
        <v>0</v>
      </c>
      <c r="P105" s="86">
        <f>IF('Medical equipment-NSP'!L113="Да", 1, 0)</f>
        <v>0</v>
      </c>
      <c r="Q105" s="86">
        <f t="shared" si="1"/>
        <v>0</v>
      </c>
      <c r="R105" s="86">
        <f>IF('Medical equipment-NSP'!T113="Да", 'Service providers'!G115, 1)</f>
        <v>1</v>
      </c>
      <c r="S105" s="86" t="str">
        <f>IFERROR(('Medical equipment-NSP'!U113*R105)/Y105, "0")</f>
        <v>0</v>
      </c>
      <c r="T105" s="86">
        <f>IF('Medical equipment-NSP'!T113="Да", 'Service providers'!H115, 1)</f>
        <v>1</v>
      </c>
      <c r="U105" s="86" t="str">
        <f>IFERROR(('Medical equipment-NSP'!V113*T105)/Y105, "0")</f>
        <v>0</v>
      </c>
      <c r="V105" s="86">
        <f>IF('Medical equipment-NSP'!Q113="Да", 1, 0)</f>
        <v>0</v>
      </c>
      <c r="W105" s="86">
        <f>IF('Medical equipment-NSP'!R113="Да", 1, 0)</f>
        <v>0</v>
      </c>
      <c r="X105" s="86">
        <f>IF('Medical equipment-NSP'!S113="Да", 1, 0)</f>
        <v>0</v>
      </c>
      <c r="Y105" s="86">
        <f t="shared" si="2"/>
        <v>0</v>
      </c>
      <c r="Z105" s="86">
        <f>IF('Medical equipment-NSP'!AA113="Да", 'Service providers'!G115, 1)</f>
        <v>1</v>
      </c>
      <c r="AA105" s="86" t="str">
        <f>IFERROR(('Medical equipment-NSP'!AB113*Z105)/AG105, "0")</f>
        <v>0</v>
      </c>
      <c r="AB105" s="86">
        <f>IF('Medical equipment-NSP'!AA113="Да", 'Service providers'!H115, 1)</f>
        <v>1</v>
      </c>
      <c r="AC105" s="86" t="str">
        <f>IFERROR(('Medical equipment-NSP'!AC113*AB105)/AG105, "0")</f>
        <v>0</v>
      </c>
      <c r="AD105" s="86">
        <f>IF('Medical equipment-NSP'!X113="Да", 1, 0)</f>
        <v>0</v>
      </c>
      <c r="AE105" s="86">
        <f>IF('Medical equipment-NSP'!Y113="Да", 1, 0)</f>
        <v>0</v>
      </c>
      <c r="AF105" s="86">
        <f>IF('Medical equipment-NSP'!Z113="Да", 1, 0)</f>
        <v>0</v>
      </c>
      <c r="AG105" s="86">
        <f t="shared" si="3"/>
        <v>0</v>
      </c>
      <c r="AH105" s="86">
        <f>IF('Medical equipment-NSP'!AH113="Да", 'Service providers'!G115, 1)</f>
        <v>1</v>
      </c>
      <c r="AI105" s="86" t="str">
        <f>IFERROR(('Medical equipment-NSP'!AI113*AH105)/AO105, "0")</f>
        <v>0</v>
      </c>
      <c r="AJ105" s="86">
        <f>IF('Medical equipment-NSP'!AH113="Да", 'Service providers'!H115, 1)</f>
        <v>1</v>
      </c>
      <c r="AK105" s="86" t="str">
        <f>IFERROR(('Medical equipment-NSP'!AJ113*AJ105)/AO105, "0")</f>
        <v>0</v>
      </c>
      <c r="AL105" s="86">
        <f>IF('Medical equipment-NSP'!AE113="Да", 1, 0)</f>
        <v>0</v>
      </c>
      <c r="AM105" s="86">
        <f>IF('Medical equipment-NSP'!AF113="Да", 1, 0)</f>
        <v>0</v>
      </c>
      <c r="AN105" s="86">
        <f>IF('Medical equipment-NSP'!AG113="Да", 1, 0)</f>
        <v>0</v>
      </c>
      <c r="AO105" s="86">
        <f t="shared" si="4"/>
        <v>0</v>
      </c>
      <c r="AP105" s="86">
        <f>IF('Medical equipment-NSP'!AO113="Да", 'Service providers'!G115, 1)</f>
        <v>1</v>
      </c>
      <c r="AQ105" s="86" t="str">
        <f>IFERROR(('Medical equipment-NSP'!AP113*AP105)/AW105, "0")</f>
        <v>0</v>
      </c>
      <c r="AR105" s="86">
        <f>IF('Medical equipment-NSP'!AO113="Да", 'Service providers'!H115, 1)</f>
        <v>1</v>
      </c>
      <c r="AS105" s="86" t="str">
        <f>IFERROR(('Medical equipment-NSP'!AQ113*AR105)/AW105, "0")</f>
        <v>0</v>
      </c>
      <c r="AT105" s="86">
        <f>IF('Medical equipment-NSP'!AL113="Да", 1, 0)</f>
        <v>0</v>
      </c>
      <c r="AU105" s="86">
        <f>IF('Medical equipment-NSP'!AM113="Да", 1, 0)</f>
        <v>0</v>
      </c>
      <c r="AV105" s="86">
        <f>IF('Medical equipment-NSP'!AN113="Да", 1, 0)</f>
        <v>0</v>
      </c>
      <c r="AW105" s="86">
        <f t="shared" si="5"/>
        <v>0</v>
      </c>
      <c r="AX105" s="86">
        <f>IF('Medical equipment-NSP'!AV113="Да", 'Service providers'!G115, 1)</f>
        <v>1</v>
      </c>
      <c r="AY105" s="86" t="str">
        <f>IFERROR(('Medical equipment-NSP'!AW113*AX105)/BE105, "0")</f>
        <v>0</v>
      </c>
      <c r="AZ105" s="86">
        <f>IF('Medical equipment-NSP'!AV113="Да", 'Service providers'!H115, 1)</f>
        <v>1</v>
      </c>
      <c r="BA105" s="86" t="str">
        <f>IFERROR(('Medical equipment-NSP'!AX113*AZ105)/BE105, "0")</f>
        <v>0</v>
      </c>
      <c r="BB105" s="86">
        <f>IF('Medical equipment-NSP'!AS113="Да", 1, 0)</f>
        <v>0</v>
      </c>
      <c r="BC105" s="86">
        <f>IF('Medical equipment-NSP'!AT113="Да", 1, 0)</f>
        <v>0</v>
      </c>
      <c r="BD105" s="86">
        <f>IF('Medical equipment-NSP'!AU113="Да", 1, 0)</f>
        <v>0</v>
      </c>
      <c r="BE105" s="86">
        <f t="shared" si="6"/>
        <v>0</v>
      </c>
      <c r="BF105" s="86">
        <f>IF('Medical equipment-NSP'!BC113="Да", 'Service providers'!G115, 1)</f>
        <v>1</v>
      </c>
      <c r="BG105" s="86" t="str">
        <f>IFERROR(('Medical equipment-NSP'!BD113*BF105)/BM105, "0")</f>
        <v>0</v>
      </c>
      <c r="BH105" s="86">
        <f>IF('Medical equipment-NSP'!BC113="Да", 'Service providers'!H115, 1)</f>
        <v>1</v>
      </c>
      <c r="BI105" s="86" t="str">
        <f>IFERROR(('Medical equipment-NSP'!BE113*BH105)/BM105, "0")</f>
        <v>0</v>
      </c>
      <c r="BJ105" s="86">
        <f>IF('Medical equipment-NSP'!AZ113="Да", 1, 0)</f>
        <v>0</v>
      </c>
      <c r="BK105" s="86">
        <f>IF('Medical equipment-NSP'!BA113="Да", 1, 0)</f>
        <v>0</v>
      </c>
      <c r="BL105" s="86">
        <f>IF('Medical equipment-NSP'!BB113="Да", 1, 0)</f>
        <v>0</v>
      </c>
      <c r="BM105" s="86">
        <f t="shared" si="7"/>
        <v>0</v>
      </c>
    </row>
    <row r="106" spans="1:65" x14ac:dyDescent="0.25">
      <c r="A106" s="93" t="str">
        <f>'Service providers'!A116</f>
        <v>Указать название точки 19</v>
      </c>
      <c r="B106" s="86">
        <f>IF('Medical equipment-NSP'!F114="Да", 'Service providers'!G116, 1)</f>
        <v>1</v>
      </c>
      <c r="C106" s="86" t="str">
        <f>IFERROR(('Medical equipment-NSP'!G114*B106)/I106, "0")</f>
        <v>0</v>
      </c>
      <c r="D106" s="86">
        <f>IF('Medical equipment-NSP'!F114="Да", 'Service providers'!H116, 1)</f>
        <v>1</v>
      </c>
      <c r="E106" s="86" t="str">
        <f>IFERROR(('Medical equipment-NSP'!H114*D106)/I106, "0")</f>
        <v>0</v>
      </c>
      <c r="F106" s="86">
        <f>IF('Medical equipment-NSP'!C114="Да", 1, 0)</f>
        <v>0</v>
      </c>
      <c r="G106" s="86">
        <f>IF('Medical equipment-NSP'!D114="Да", 1, 0)</f>
        <v>0</v>
      </c>
      <c r="H106" s="86">
        <f>IF('Medical equipment-NSP'!E114="Да", 1, 0)</f>
        <v>0</v>
      </c>
      <c r="I106" s="86">
        <f t="shared" si="0"/>
        <v>0</v>
      </c>
      <c r="J106" s="86">
        <f>IF('Medical equipment-NSP'!M114="Да", 'Service providers'!G116, 1)</f>
        <v>1</v>
      </c>
      <c r="K106" s="86" t="str">
        <f>IFERROR(('Medical equipment-NSP'!N114*J106)/Q106, "0")</f>
        <v>0</v>
      </c>
      <c r="L106" s="86">
        <f>IF('Medical equipment-NSP'!M114="Да", 'Service providers'!H116, 1)</f>
        <v>1</v>
      </c>
      <c r="M106" s="86" t="str">
        <f>IFERROR(('Medical equipment-NSP'!O114*L106)/Q106, "0")</f>
        <v>0</v>
      </c>
      <c r="N106" s="86">
        <f>IF('Medical equipment-NSP'!J114="Да", 1, 0)</f>
        <v>0</v>
      </c>
      <c r="O106" s="86">
        <f>IF('Medical equipment-NSP'!K114="Да", 1, 0)</f>
        <v>0</v>
      </c>
      <c r="P106" s="86">
        <f>IF('Medical equipment-NSP'!L114="Да", 1, 0)</f>
        <v>0</v>
      </c>
      <c r="Q106" s="86">
        <f t="shared" si="1"/>
        <v>0</v>
      </c>
      <c r="R106" s="86">
        <f>IF('Medical equipment-NSP'!T114="Да", 'Service providers'!G116, 1)</f>
        <v>1</v>
      </c>
      <c r="S106" s="86" t="str">
        <f>IFERROR(('Medical equipment-NSP'!U114*R106)/Y106, "0")</f>
        <v>0</v>
      </c>
      <c r="T106" s="86">
        <f>IF('Medical equipment-NSP'!T114="Да", 'Service providers'!H116, 1)</f>
        <v>1</v>
      </c>
      <c r="U106" s="86" t="str">
        <f>IFERROR(('Medical equipment-NSP'!V114*T106)/Y106, "0")</f>
        <v>0</v>
      </c>
      <c r="V106" s="86">
        <f>IF('Medical equipment-NSP'!Q114="Да", 1, 0)</f>
        <v>0</v>
      </c>
      <c r="W106" s="86">
        <f>IF('Medical equipment-NSP'!R114="Да", 1, 0)</f>
        <v>0</v>
      </c>
      <c r="X106" s="86">
        <f>IF('Medical equipment-NSP'!S114="Да", 1, 0)</f>
        <v>0</v>
      </c>
      <c r="Y106" s="86">
        <f t="shared" si="2"/>
        <v>0</v>
      </c>
      <c r="Z106" s="86">
        <f>IF('Medical equipment-NSP'!AA114="Да", 'Service providers'!G116, 1)</f>
        <v>1</v>
      </c>
      <c r="AA106" s="86" t="str">
        <f>IFERROR(('Medical equipment-NSP'!AB114*Z106)/AG106, "0")</f>
        <v>0</v>
      </c>
      <c r="AB106" s="86">
        <f>IF('Medical equipment-NSP'!AA114="Да", 'Service providers'!H116, 1)</f>
        <v>1</v>
      </c>
      <c r="AC106" s="86" t="str">
        <f>IFERROR(('Medical equipment-NSP'!AC114*AB106)/AG106, "0")</f>
        <v>0</v>
      </c>
      <c r="AD106" s="86">
        <f>IF('Medical equipment-NSP'!X114="Да", 1, 0)</f>
        <v>0</v>
      </c>
      <c r="AE106" s="86">
        <f>IF('Medical equipment-NSP'!Y114="Да", 1, 0)</f>
        <v>0</v>
      </c>
      <c r="AF106" s="86">
        <f>IF('Medical equipment-NSP'!Z114="Да", 1, 0)</f>
        <v>0</v>
      </c>
      <c r="AG106" s="86">
        <f t="shared" si="3"/>
        <v>0</v>
      </c>
      <c r="AH106" s="86">
        <f>IF('Medical equipment-NSP'!AH114="Да", 'Service providers'!G116, 1)</f>
        <v>1</v>
      </c>
      <c r="AI106" s="86" t="str">
        <f>IFERROR(('Medical equipment-NSP'!AI114*AH106)/AO106, "0")</f>
        <v>0</v>
      </c>
      <c r="AJ106" s="86">
        <f>IF('Medical equipment-NSP'!AH114="Да", 'Service providers'!H116, 1)</f>
        <v>1</v>
      </c>
      <c r="AK106" s="86" t="str">
        <f>IFERROR(('Medical equipment-NSP'!AJ114*AJ106)/AO106, "0")</f>
        <v>0</v>
      </c>
      <c r="AL106" s="86">
        <f>IF('Medical equipment-NSP'!AE114="Да", 1, 0)</f>
        <v>0</v>
      </c>
      <c r="AM106" s="86">
        <f>IF('Medical equipment-NSP'!AF114="Да", 1, 0)</f>
        <v>0</v>
      </c>
      <c r="AN106" s="86">
        <f>IF('Medical equipment-NSP'!AG114="Да", 1, 0)</f>
        <v>0</v>
      </c>
      <c r="AO106" s="86">
        <f t="shared" si="4"/>
        <v>0</v>
      </c>
      <c r="AP106" s="86">
        <f>IF('Medical equipment-NSP'!AO114="Да", 'Service providers'!G116, 1)</f>
        <v>1</v>
      </c>
      <c r="AQ106" s="86" t="str">
        <f>IFERROR(('Medical equipment-NSP'!AP114*AP106)/AW106, "0")</f>
        <v>0</v>
      </c>
      <c r="AR106" s="86">
        <f>IF('Medical equipment-NSP'!AO114="Да", 'Service providers'!H116, 1)</f>
        <v>1</v>
      </c>
      <c r="AS106" s="86" t="str">
        <f>IFERROR(('Medical equipment-NSP'!AQ114*AR106)/AW106, "0")</f>
        <v>0</v>
      </c>
      <c r="AT106" s="86">
        <f>IF('Medical equipment-NSP'!AL114="Да", 1, 0)</f>
        <v>0</v>
      </c>
      <c r="AU106" s="86">
        <f>IF('Medical equipment-NSP'!AM114="Да", 1, 0)</f>
        <v>0</v>
      </c>
      <c r="AV106" s="86">
        <f>IF('Medical equipment-NSP'!AN114="Да", 1, 0)</f>
        <v>0</v>
      </c>
      <c r="AW106" s="86">
        <f t="shared" si="5"/>
        <v>0</v>
      </c>
      <c r="AX106" s="86">
        <f>IF('Medical equipment-NSP'!AV114="Да", 'Service providers'!G116, 1)</f>
        <v>1</v>
      </c>
      <c r="AY106" s="86" t="str">
        <f>IFERROR(('Medical equipment-NSP'!AW114*AX106)/BE106, "0")</f>
        <v>0</v>
      </c>
      <c r="AZ106" s="86">
        <f>IF('Medical equipment-NSP'!AV114="Да", 'Service providers'!H116, 1)</f>
        <v>1</v>
      </c>
      <c r="BA106" s="86" t="str">
        <f>IFERROR(('Medical equipment-NSP'!AX114*AZ106)/BE106, "0")</f>
        <v>0</v>
      </c>
      <c r="BB106" s="86">
        <f>IF('Medical equipment-NSP'!AS114="Да", 1, 0)</f>
        <v>0</v>
      </c>
      <c r="BC106" s="86">
        <f>IF('Medical equipment-NSP'!AT114="Да", 1, 0)</f>
        <v>0</v>
      </c>
      <c r="BD106" s="86">
        <f>IF('Medical equipment-NSP'!AU114="Да", 1, 0)</f>
        <v>0</v>
      </c>
      <c r="BE106" s="86">
        <f t="shared" si="6"/>
        <v>0</v>
      </c>
      <c r="BF106" s="86">
        <f>IF('Medical equipment-NSP'!BC114="Да", 'Service providers'!G116, 1)</f>
        <v>1</v>
      </c>
      <c r="BG106" s="86" t="str">
        <f>IFERROR(('Medical equipment-NSP'!BD114*BF106)/BM106, "0")</f>
        <v>0</v>
      </c>
      <c r="BH106" s="86">
        <f>IF('Medical equipment-NSP'!BC114="Да", 'Service providers'!H116, 1)</f>
        <v>1</v>
      </c>
      <c r="BI106" s="86" t="str">
        <f>IFERROR(('Medical equipment-NSP'!BE114*BH106)/BM106, "0")</f>
        <v>0</v>
      </c>
      <c r="BJ106" s="86">
        <f>IF('Medical equipment-NSP'!AZ114="Да", 1, 0)</f>
        <v>0</v>
      </c>
      <c r="BK106" s="86">
        <f>IF('Medical equipment-NSP'!BA114="Да", 1, 0)</f>
        <v>0</v>
      </c>
      <c r="BL106" s="86">
        <f>IF('Medical equipment-NSP'!BB114="Да", 1, 0)</f>
        <v>0</v>
      </c>
      <c r="BM106" s="86">
        <f t="shared" si="7"/>
        <v>0</v>
      </c>
    </row>
    <row r="107" spans="1:65" x14ac:dyDescent="0.25">
      <c r="A107" s="93" t="str">
        <f>'Service providers'!A117</f>
        <v>Указать название точки 20</v>
      </c>
      <c r="B107" s="86">
        <f>IF('Medical equipment-NSP'!F115="Да", 'Service providers'!G117, 1)</f>
        <v>1</v>
      </c>
      <c r="C107" s="86" t="str">
        <f>IFERROR(('Medical equipment-NSP'!G115*B107)/I107, "0")</f>
        <v>0</v>
      </c>
      <c r="D107" s="86">
        <f>IF('Medical equipment-NSP'!F115="Да", 'Service providers'!H117, 1)</f>
        <v>1</v>
      </c>
      <c r="E107" s="86" t="str">
        <f>IFERROR(('Medical equipment-NSP'!H115*D107)/I107, "0")</f>
        <v>0</v>
      </c>
      <c r="F107" s="86">
        <f>IF('Medical equipment-NSP'!C115="Да", 1, 0)</f>
        <v>0</v>
      </c>
      <c r="G107" s="86">
        <f>IF('Medical equipment-NSP'!D115="Да", 1, 0)</f>
        <v>0</v>
      </c>
      <c r="H107" s="86">
        <f>IF('Medical equipment-NSP'!E115="Да", 1, 0)</f>
        <v>0</v>
      </c>
      <c r="I107" s="86">
        <f t="shared" si="0"/>
        <v>0</v>
      </c>
      <c r="J107" s="86">
        <f>IF('Medical equipment-NSP'!M115="Да", 'Service providers'!G117, 1)</f>
        <v>1</v>
      </c>
      <c r="K107" s="86" t="str">
        <f>IFERROR(('Medical equipment-NSP'!N115*J107)/Q107, "0")</f>
        <v>0</v>
      </c>
      <c r="L107" s="86">
        <f>IF('Medical equipment-NSP'!M115="Да", 'Service providers'!H117, 1)</f>
        <v>1</v>
      </c>
      <c r="M107" s="86" t="str">
        <f>IFERROR(('Medical equipment-NSP'!O115*L107)/Q107, "0")</f>
        <v>0</v>
      </c>
      <c r="N107" s="86">
        <f>IF('Medical equipment-NSP'!J115="Да", 1, 0)</f>
        <v>0</v>
      </c>
      <c r="O107" s="86">
        <f>IF('Medical equipment-NSP'!K115="Да", 1, 0)</f>
        <v>0</v>
      </c>
      <c r="P107" s="86">
        <f>IF('Medical equipment-NSP'!L115="Да", 1, 0)</f>
        <v>0</v>
      </c>
      <c r="Q107" s="86">
        <f t="shared" si="1"/>
        <v>0</v>
      </c>
      <c r="R107" s="86">
        <f>IF('Medical equipment-NSP'!T115="Да", 'Service providers'!G117, 1)</f>
        <v>1</v>
      </c>
      <c r="S107" s="86" t="str">
        <f>IFERROR(('Medical equipment-NSP'!U115*R107)/Y107, "0")</f>
        <v>0</v>
      </c>
      <c r="T107" s="86">
        <f>IF('Medical equipment-NSP'!T115="Да", 'Service providers'!H117, 1)</f>
        <v>1</v>
      </c>
      <c r="U107" s="86" t="str">
        <f>IFERROR(('Medical equipment-NSP'!V115*T107)/Y107, "0")</f>
        <v>0</v>
      </c>
      <c r="V107" s="86">
        <f>IF('Medical equipment-NSP'!Q115="Да", 1, 0)</f>
        <v>0</v>
      </c>
      <c r="W107" s="86">
        <f>IF('Medical equipment-NSP'!R115="Да", 1, 0)</f>
        <v>0</v>
      </c>
      <c r="X107" s="86">
        <f>IF('Medical equipment-NSP'!S115="Да", 1, 0)</f>
        <v>0</v>
      </c>
      <c r="Y107" s="86">
        <f t="shared" si="2"/>
        <v>0</v>
      </c>
      <c r="Z107" s="86">
        <f>IF('Medical equipment-NSP'!AA115="Да", 'Service providers'!G117, 1)</f>
        <v>1</v>
      </c>
      <c r="AA107" s="86" t="str">
        <f>IFERROR(('Medical equipment-NSP'!AB115*Z107)/AG107, "0")</f>
        <v>0</v>
      </c>
      <c r="AB107" s="86">
        <f>IF('Medical equipment-NSP'!AA115="Да", 'Service providers'!H117, 1)</f>
        <v>1</v>
      </c>
      <c r="AC107" s="86" t="str">
        <f>IFERROR(('Medical equipment-NSP'!AC115*AB107)/AG107, "0")</f>
        <v>0</v>
      </c>
      <c r="AD107" s="86">
        <f>IF('Medical equipment-NSP'!X115="Да", 1, 0)</f>
        <v>0</v>
      </c>
      <c r="AE107" s="86">
        <f>IF('Medical equipment-NSP'!Y115="Да", 1, 0)</f>
        <v>0</v>
      </c>
      <c r="AF107" s="86">
        <f>IF('Medical equipment-NSP'!Z115="Да", 1, 0)</f>
        <v>0</v>
      </c>
      <c r="AG107" s="86">
        <f t="shared" si="3"/>
        <v>0</v>
      </c>
      <c r="AH107" s="86">
        <f>IF('Medical equipment-NSP'!AH115="Да", 'Service providers'!G117, 1)</f>
        <v>1</v>
      </c>
      <c r="AI107" s="86" t="str">
        <f>IFERROR(('Medical equipment-NSP'!AI115*AH107)/AO107, "0")</f>
        <v>0</v>
      </c>
      <c r="AJ107" s="86">
        <f>IF('Medical equipment-NSP'!AH115="Да", 'Service providers'!H117, 1)</f>
        <v>1</v>
      </c>
      <c r="AK107" s="86" t="str">
        <f>IFERROR(('Medical equipment-NSP'!AJ115*AJ107)/AO107, "0")</f>
        <v>0</v>
      </c>
      <c r="AL107" s="86">
        <f>IF('Medical equipment-NSP'!AE115="Да", 1, 0)</f>
        <v>0</v>
      </c>
      <c r="AM107" s="86">
        <f>IF('Medical equipment-NSP'!AF115="Да", 1, 0)</f>
        <v>0</v>
      </c>
      <c r="AN107" s="86">
        <f>IF('Medical equipment-NSP'!AG115="Да", 1, 0)</f>
        <v>0</v>
      </c>
      <c r="AO107" s="86">
        <f t="shared" si="4"/>
        <v>0</v>
      </c>
      <c r="AP107" s="86">
        <f>IF('Medical equipment-NSP'!AO115="Да", 'Service providers'!G117, 1)</f>
        <v>1</v>
      </c>
      <c r="AQ107" s="86" t="str">
        <f>IFERROR(('Medical equipment-NSP'!AP115*AP107)/AW107, "0")</f>
        <v>0</v>
      </c>
      <c r="AR107" s="86">
        <f>IF('Medical equipment-NSP'!AO115="Да", 'Service providers'!H117, 1)</f>
        <v>1</v>
      </c>
      <c r="AS107" s="86" t="str">
        <f>IFERROR(('Medical equipment-NSP'!AQ115*AR107)/AW107, "0")</f>
        <v>0</v>
      </c>
      <c r="AT107" s="86">
        <f>IF('Medical equipment-NSP'!AL115="Да", 1, 0)</f>
        <v>0</v>
      </c>
      <c r="AU107" s="86">
        <f>IF('Medical equipment-NSP'!AM115="Да", 1, 0)</f>
        <v>0</v>
      </c>
      <c r="AV107" s="86">
        <f>IF('Medical equipment-NSP'!AN115="Да", 1, 0)</f>
        <v>0</v>
      </c>
      <c r="AW107" s="86">
        <f t="shared" si="5"/>
        <v>0</v>
      </c>
      <c r="AX107" s="86">
        <f>IF('Medical equipment-NSP'!AV115="Да", 'Service providers'!G117, 1)</f>
        <v>1</v>
      </c>
      <c r="AY107" s="86" t="str">
        <f>IFERROR(('Medical equipment-NSP'!AW115*AX107)/BE107, "0")</f>
        <v>0</v>
      </c>
      <c r="AZ107" s="86">
        <f>IF('Medical equipment-NSP'!AV115="Да", 'Service providers'!H117, 1)</f>
        <v>1</v>
      </c>
      <c r="BA107" s="86" t="str">
        <f>IFERROR(('Medical equipment-NSP'!AX115*AZ107)/BE107, "0")</f>
        <v>0</v>
      </c>
      <c r="BB107" s="86">
        <f>IF('Medical equipment-NSP'!AS115="Да", 1, 0)</f>
        <v>0</v>
      </c>
      <c r="BC107" s="86">
        <f>IF('Medical equipment-NSP'!AT115="Да", 1, 0)</f>
        <v>0</v>
      </c>
      <c r="BD107" s="86">
        <f>IF('Medical equipment-NSP'!AU115="Да", 1, 0)</f>
        <v>0</v>
      </c>
      <c r="BE107" s="86">
        <f t="shared" si="6"/>
        <v>0</v>
      </c>
      <c r="BF107" s="86">
        <f>IF('Medical equipment-NSP'!BC115="Да", 'Service providers'!G117, 1)</f>
        <v>1</v>
      </c>
      <c r="BG107" s="86" t="str">
        <f>IFERROR(('Medical equipment-NSP'!BD115*BF107)/BM107, "0")</f>
        <v>0</v>
      </c>
      <c r="BH107" s="86">
        <f>IF('Medical equipment-NSP'!BC115="Да", 'Service providers'!H117, 1)</f>
        <v>1</v>
      </c>
      <c r="BI107" s="86" t="str">
        <f>IFERROR(('Medical equipment-NSP'!BE115*BH107)/BM107, "0")</f>
        <v>0</v>
      </c>
      <c r="BJ107" s="86">
        <f>IF('Medical equipment-NSP'!AZ115="Да", 1, 0)</f>
        <v>0</v>
      </c>
      <c r="BK107" s="86">
        <f>IF('Medical equipment-NSP'!BA115="Да", 1, 0)</f>
        <v>0</v>
      </c>
      <c r="BL107" s="86">
        <f>IF('Medical equipment-NSP'!BB115="Да", 1, 0)</f>
        <v>0</v>
      </c>
      <c r="BM107" s="86">
        <f t="shared" si="7"/>
        <v>0</v>
      </c>
    </row>
    <row r="108" spans="1:65" x14ac:dyDescent="0.25">
      <c r="A108" s="92" t="str">
        <f>'Service providers'!A118</f>
        <v>Указать название</v>
      </c>
      <c r="B108" s="86">
        <f>IF('Medical equipment-NSP'!F116="Да", 'Service providers'!G118, 1)</f>
        <v>1</v>
      </c>
      <c r="C108" s="86" t="str">
        <f>IFERROR(('Medical equipment-NSP'!G116*B108)/I108, "0")</f>
        <v>0</v>
      </c>
      <c r="D108" s="86">
        <f>IF('Medical equipment-NSP'!F116="Да", 'Service providers'!H118, 1)</f>
        <v>1</v>
      </c>
      <c r="E108" s="86" t="str">
        <f>IFERROR(('Medical equipment-NSP'!H116*D108)/I108, "0")</f>
        <v>0</v>
      </c>
      <c r="F108" s="86">
        <f>IF('Medical equipment-NSP'!C116="Да", 1, 0)</f>
        <v>0</v>
      </c>
      <c r="G108" s="86">
        <f>IF('Medical equipment-NSP'!D116="Да", 1, 0)</f>
        <v>0</v>
      </c>
      <c r="H108" s="86">
        <f>IF('Medical equipment-NSP'!E116="Да", 1, 0)</f>
        <v>0</v>
      </c>
      <c r="I108" s="86">
        <f t="shared" ref="I108:I149" si="24">SUM(F108:H108)</f>
        <v>0</v>
      </c>
      <c r="J108" s="86">
        <f>IF('Medical equipment-NSP'!M116="Да", 'Service providers'!G118, 1)</f>
        <v>1</v>
      </c>
      <c r="K108" s="86" t="str">
        <f>IFERROR(('Medical equipment-NSP'!N116*J108)/Q108, "0")</f>
        <v>0</v>
      </c>
      <c r="L108" s="86">
        <f>IF('Medical equipment-NSP'!M116="Да", 'Service providers'!H118, 1)</f>
        <v>1</v>
      </c>
      <c r="M108" s="86" t="str">
        <f>IFERROR(('Medical equipment-NSP'!O116*L108)/Q108, "0")</f>
        <v>0</v>
      </c>
      <c r="N108" s="86">
        <f>IF('Medical equipment-NSP'!J116="Да", 1, 0)</f>
        <v>0</v>
      </c>
      <c r="O108" s="86">
        <f>IF('Medical equipment-NSP'!K116="Да", 1, 0)</f>
        <v>0</v>
      </c>
      <c r="P108" s="86">
        <f>IF('Medical equipment-NSP'!L116="Да", 1, 0)</f>
        <v>0</v>
      </c>
      <c r="Q108" s="86">
        <f t="shared" ref="Q108:Q149" si="25">SUM(N108:P108)</f>
        <v>0</v>
      </c>
      <c r="R108" s="86">
        <f>IF('Medical equipment-NSP'!T116="Да", 'Service providers'!G118, 1)</f>
        <v>1</v>
      </c>
      <c r="S108" s="86" t="str">
        <f>IFERROR(('Medical equipment-NSP'!U116*R108)/Y108, "0")</f>
        <v>0</v>
      </c>
      <c r="T108" s="86">
        <f>IF('Medical equipment-NSP'!T116="Да", 'Service providers'!H118, 1)</f>
        <v>1</v>
      </c>
      <c r="U108" s="86" t="str">
        <f>IFERROR(('Medical equipment-NSP'!V116*T108)/Y108, "0")</f>
        <v>0</v>
      </c>
      <c r="V108" s="86">
        <f>IF('Medical equipment-NSP'!Q116="Да", 1, 0)</f>
        <v>0</v>
      </c>
      <c r="W108" s="86">
        <f>IF('Medical equipment-NSP'!R116="Да", 1, 0)</f>
        <v>0</v>
      </c>
      <c r="X108" s="86">
        <f>IF('Medical equipment-NSP'!S116="Да", 1, 0)</f>
        <v>0</v>
      </c>
      <c r="Y108" s="86">
        <f t="shared" ref="Y108:Y149" si="26">SUM(V108:X108)</f>
        <v>0</v>
      </c>
      <c r="Z108" s="86">
        <f>IF('Medical equipment-NSP'!AA116="Да", 'Service providers'!G118, 1)</f>
        <v>1</v>
      </c>
      <c r="AA108" s="86" t="str">
        <f>IFERROR(('Medical equipment-NSP'!AB116*Z108)/AG108, "0")</f>
        <v>0</v>
      </c>
      <c r="AB108" s="86">
        <f>IF('Medical equipment-NSP'!AA116="Да", 'Service providers'!H118, 1)</f>
        <v>1</v>
      </c>
      <c r="AC108" s="86" t="str">
        <f>IFERROR(('Medical equipment-NSP'!AC116*AB108)/AG108, "0")</f>
        <v>0</v>
      </c>
      <c r="AD108" s="86">
        <f>IF('Medical equipment-NSP'!X116="Да", 1, 0)</f>
        <v>0</v>
      </c>
      <c r="AE108" s="86">
        <f>IF('Medical equipment-NSP'!Y116="Да", 1, 0)</f>
        <v>0</v>
      </c>
      <c r="AF108" s="86">
        <f>IF('Medical equipment-NSP'!Z116="Да", 1, 0)</f>
        <v>0</v>
      </c>
      <c r="AG108" s="86">
        <f t="shared" ref="AG108:AG149" si="27">SUM(AD108:AF108)</f>
        <v>0</v>
      </c>
      <c r="AH108" s="86">
        <f>IF('Medical equipment-NSP'!AH116="Да", 'Service providers'!G118, 1)</f>
        <v>1</v>
      </c>
      <c r="AI108" s="86" t="str">
        <f>IFERROR(('Medical equipment-NSP'!AI116*AH108)/AO108, "0")</f>
        <v>0</v>
      </c>
      <c r="AJ108" s="86">
        <f>IF('Medical equipment-NSP'!AH116="Да", 'Service providers'!H118, 1)</f>
        <v>1</v>
      </c>
      <c r="AK108" s="86" t="str">
        <f>IFERROR(('Medical equipment-NSP'!AJ116*AJ108)/AO108, "0")</f>
        <v>0</v>
      </c>
      <c r="AL108" s="86">
        <f>IF('Medical equipment-NSP'!AE116="Да", 1, 0)</f>
        <v>0</v>
      </c>
      <c r="AM108" s="86">
        <f>IF('Medical equipment-NSP'!AF116="Да", 1, 0)</f>
        <v>0</v>
      </c>
      <c r="AN108" s="86">
        <f>IF('Medical equipment-NSP'!AG116="Да", 1, 0)</f>
        <v>0</v>
      </c>
      <c r="AO108" s="86">
        <f t="shared" ref="AO108:AO149" si="28">SUM(AL108:AN108)</f>
        <v>0</v>
      </c>
      <c r="AP108" s="86">
        <f>IF('Medical equipment-NSP'!AO116="Да", 'Service providers'!G118, 1)</f>
        <v>1</v>
      </c>
      <c r="AQ108" s="86" t="str">
        <f>IFERROR(('Medical equipment-NSP'!AP116*AP108)/AW108, "0")</f>
        <v>0</v>
      </c>
      <c r="AR108" s="86">
        <f>IF('Medical equipment-NSP'!AO116="Да", 'Service providers'!H118, 1)</f>
        <v>1</v>
      </c>
      <c r="AS108" s="86" t="str">
        <f>IFERROR(('Medical equipment-NSP'!AQ116*AR108)/AW108, "0")</f>
        <v>0</v>
      </c>
      <c r="AT108" s="86">
        <f>IF('Medical equipment-NSP'!AL116="Да", 1, 0)</f>
        <v>0</v>
      </c>
      <c r="AU108" s="86">
        <f>IF('Medical equipment-NSP'!AM116="Да", 1, 0)</f>
        <v>0</v>
      </c>
      <c r="AV108" s="86">
        <f>IF('Medical equipment-NSP'!AN116="Да", 1, 0)</f>
        <v>0</v>
      </c>
      <c r="AW108" s="86">
        <f t="shared" ref="AW108:AW149" si="29">SUM(AT108:AV108)</f>
        <v>0</v>
      </c>
      <c r="AX108" s="86">
        <f>IF('Medical equipment-NSP'!AV116="Да", 'Service providers'!G118, 1)</f>
        <v>1</v>
      </c>
      <c r="AY108" s="86" t="str">
        <f>IFERROR(('Medical equipment-NSP'!AW116*AX108)/BE108, "0")</f>
        <v>0</v>
      </c>
      <c r="AZ108" s="86">
        <f>IF('Medical equipment-NSP'!AV116="Да", 'Service providers'!H118, 1)</f>
        <v>1</v>
      </c>
      <c r="BA108" s="86" t="str">
        <f>IFERROR(('Medical equipment-NSP'!AX116*AZ108)/BE108, "0")</f>
        <v>0</v>
      </c>
      <c r="BB108" s="86">
        <f>IF('Medical equipment-NSP'!AS116="Да", 1, 0)</f>
        <v>0</v>
      </c>
      <c r="BC108" s="86">
        <f>IF('Medical equipment-NSP'!AT116="Да", 1, 0)</f>
        <v>0</v>
      </c>
      <c r="BD108" s="86">
        <f>IF('Medical equipment-NSP'!AU116="Да", 1, 0)</f>
        <v>0</v>
      </c>
      <c r="BE108" s="86">
        <f t="shared" ref="BE108:BE149" si="30">SUM(BB108:BD108)</f>
        <v>0</v>
      </c>
      <c r="BF108" s="86">
        <f>IF('Medical equipment-NSP'!BC116="Да", 'Service providers'!G118, 1)</f>
        <v>1</v>
      </c>
      <c r="BG108" s="86" t="str">
        <f>IFERROR(('Medical equipment-NSP'!BD116*BF108)/BM108, "0")</f>
        <v>0</v>
      </c>
      <c r="BH108" s="86">
        <f>IF('Medical equipment-NSP'!BC116="Да", 'Service providers'!H118, 1)</f>
        <v>1</v>
      </c>
      <c r="BI108" s="86" t="str">
        <f>IFERROR(('Medical equipment-NSP'!BE116*BH108)/BM108, "0")</f>
        <v>0</v>
      </c>
      <c r="BJ108" s="86">
        <f>IF('Medical equipment-NSP'!AZ116="Да", 1, 0)</f>
        <v>0</v>
      </c>
      <c r="BK108" s="86">
        <f>IF('Medical equipment-NSP'!BA116="Да", 1, 0)</f>
        <v>0</v>
      </c>
      <c r="BL108" s="86">
        <f>IF('Medical equipment-NSP'!BB116="Да", 1, 0)</f>
        <v>0</v>
      </c>
      <c r="BM108" s="86">
        <f t="shared" ref="BM108:BM149" si="31">SUM(BJ108:BL108)</f>
        <v>0</v>
      </c>
    </row>
    <row r="109" spans="1:65" x14ac:dyDescent="0.25">
      <c r="A109" s="93" t="str">
        <f>'Service providers'!A119</f>
        <v>Указать название точки 1</v>
      </c>
      <c r="B109" s="86">
        <f>IF('Medical equipment-NSP'!F117="Да", 'Service providers'!G119, 1)</f>
        <v>1</v>
      </c>
      <c r="C109" s="86" t="str">
        <f>IFERROR(('Medical equipment-NSP'!G117*B109)/I109, "0")</f>
        <v>0</v>
      </c>
      <c r="D109" s="86">
        <f>IF('Medical equipment-NSP'!F117="Да", 'Service providers'!H119, 1)</f>
        <v>1</v>
      </c>
      <c r="E109" s="86" t="str">
        <f>IFERROR(('Medical equipment-NSP'!H117*D109)/I109, "0")</f>
        <v>0</v>
      </c>
      <c r="F109" s="86">
        <f>IF('Medical equipment-NSP'!C117="Да", 1, 0)</f>
        <v>0</v>
      </c>
      <c r="G109" s="86">
        <f>IF('Medical equipment-NSP'!D117="Да", 1, 0)</f>
        <v>0</v>
      </c>
      <c r="H109" s="86">
        <f>IF('Medical equipment-NSP'!E117="Да", 1, 0)</f>
        <v>0</v>
      </c>
      <c r="I109" s="86">
        <f t="shared" si="24"/>
        <v>0</v>
      </c>
      <c r="J109" s="86">
        <f>IF('Medical equipment-NSP'!M117="Да", 'Service providers'!G119, 1)</f>
        <v>1</v>
      </c>
      <c r="K109" s="86" t="str">
        <f>IFERROR(('Medical equipment-NSP'!N117*J109)/Q109, "0")</f>
        <v>0</v>
      </c>
      <c r="L109" s="86">
        <f>IF('Medical equipment-NSP'!M117="Да", 'Service providers'!H119, 1)</f>
        <v>1</v>
      </c>
      <c r="M109" s="86" t="str">
        <f>IFERROR(('Medical equipment-NSP'!O117*L109)/Q109, "0")</f>
        <v>0</v>
      </c>
      <c r="N109" s="86">
        <f>IF('Medical equipment-NSP'!J117="Да", 1, 0)</f>
        <v>0</v>
      </c>
      <c r="O109" s="86">
        <f>IF('Medical equipment-NSP'!K117="Да", 1, 0)</f>
        <v>0</v>
      </c>
      <c r="P109" s="86">
        <f>IF('Medical equipment-NSP'!L117="Да", 1, 0)</f>
        <v>0</v>
      </c>
      <c r="Q109" s="86">
        <f t="shared" si="25"/>
        <v>0</v>
      </c>
      <c r="R109" s="86">
        <f>IF('Medical equipment-NSP'!T117="Да", 'Service providers'!G119, 1)</f>
        <v>1</v>
      </c>
      <c r="S109" s="86" t="str">
        <f>IFERROR(('Medical equipment-NSP'!U117*R109)/Y109, "0")</f>
        <v>0</v>
      </c>
      <c r="T109" s="86">
        <f>IF('Medical equipment-NSP'!T117="Да", 'Service providers'!H119, 1)</f>
        <v>1</v>
      </c>
      <c r="U109" s="86" t="str">
        <f>IFERROR(('Medical equipment-NSP'!V117*T109)/Y109, "0")</f>
        <v>0</v>
      </c>
      <c r="V109" s="86">
        <f>IF('Medical equipment-NSP'!Q117="Да", 1, 0)</f>
        <v>0</v>
      </c>
      <c r="W109" s="86">
        <f>IF('Medical equipment-NSP'!R117="Да", 1, 0)</f>
        <v>0</v>
      </c>
      <c r="X109" s="86">
        <f>IF('Medical equipment-NSP'!S117="Да", 1, 0)</f>
        <v>0</v>
      </c>
      <c r="Y109" s="86">
        <f t="shared" si="26"/>
        <v>0</v>
      </c>
      <c r="Z109" s="86">
        <f>IF('Medical equipment-NSP'!AA117="Да", 'Service providers'!G119, 1)</f>
        <v>1</v>
      </c>
      <c r="AA109" s="86" t="str">
        <f>IFERROR(('Medical equipment-NSP'!AB117*Z109)/AG109, "0")</f>
        <v>0</v>
      </c>
      <c r="AB109" s="86">
        <f>IF('Medical equipment-NSP'!AA117="Да", 'Service providers'!H119, 1)</f>
        <v>1</v>
      </c>
      <c r="AC109" s="86" t="str">
        <f>IFERROR(('Medical equipment-NSP'!AC117*AB109)/AG109, "0")</f>
        <v>0</v>
      </c>
      <c r="AD109" s="86">
        <f>IF('Medical equipment-NSP'!X117="Да", 1, 0)</f>
        <v>0</v>
      </c>
      <c r="AE109" s="86">
        <f>IF('Medical equipment-NSP'!Y117="Да", 1, 0)</f>
        <v>0</v>
      </c>
      <c r="AF109" s="86">
        <f>IF('Medical equipment-NSP'!Z117="Да", 1, 0)</f>
        <v>0</v>
      </c>
      <c r="AG109" s="86">
        <f t="shared" si="27"/>
        <v>0</v>
      </c>
      <c r="AH109" s="86">
        <f>IF('Medical equipment-NSP'!AH117="Да", 'Service providers'!G119, 1)</f>
        <v>1</v>
      </c>
      <c r="AI109" s="86" t="str">
        <f>IFERROR(('Medical equipment-NSP'!AI117*AH109)/AO109, "0")</f>
        <v>0</v>
      </c>
      <c r="AJ109" s="86">
        <f>IF('Medical equipment-NSP'!AH117="Да", 'Service providers'!H119, 1)</f>
        <v>1</v>
      </c>
      <c r="AK109" s="86" t="str">
        <f>IFERROR(('Medical equipment-NSP'!AJ117*AJ109)/AO109, "0")</f>
        <v>0</v>
      </c>
      <c r="AL109" s="86">
        <f>IF('Medical equipment-NSP'!AE117="Да", 1, 0)</f>
        <v>0</v>
      </c>
      <c r="AM109" s="86">
        <f>IF('Medical equipment-NSP'!AF117="Да", 1, 0)</f>
        <v>0</v>
      </c>
      <c r="AN109" s="86">
        <f>IF('Medical equipment-NSP'!AG117="Да", 1, 0)</f>
        <v>0</v>
      </c>
      <c r="AO109" s="86">
        <f t="shared" si="28"/>
        <v>0</v>
      </c>
      <c r="AP109" s="86">
        <f>IF('Medical equipment-NSP'!AO117="Да", 'Service providers'!G119, 1)</f>
        <v>1</v>
      </c>
      <c r="AQ109" s="86" t="str">
        <f>IFERROR(('Medical equipment-NSP'!AP117*AP109)/AW109, "0")</f>
        <v>0</v>
      </c>
      <c r="AR109" s="86">
        <f>IF('Medical equipment-NSP'!AO117="Да", 'Service providers'!H119, 1)</f>
        <v>1</v>
      </c>
      <c r="AS109" s="86" t="str">
        <f>IFERROR(('Medical equipment-NSP'!AQ117*AR109)/AW109, "0")</f>
        <v>0</v>
      </c>
      <c r="AT109" s="86">
        <f>IF('Medical equipment-NSP'!AL117="Да", 1, 0)</f>
        <v>0</v>
      </c>
      <c r="AU109" s="86">
        <f>IF('Medical equipment-NSP'!AM117="Да", 1, 0)</f>
        <v>0</v>
      </c>
      <c r="AV109" s="86">
        <f>IF('Medical equipment-NSP'!AN117="Да", 1, 0)</f>
        <v>0</v>
      </c>
      <c r="AW109" s="86">
        <f t="shared" si="29"/>
        <v>0</v>
      </c>
      <c r="AX109" s="86">
        <f>IF('Medical equipment-NSP'!AV117="Да", 'Service providers'!G119, 1)</f>
        <v>1</v>
      </c>
      <c r="AY109" s="86" t="str">
        <f>IFERROR(('Medical equipment-NSP'!AW117*AX109)/BE109, "0")</f>
        <v>0</v>
      </c>
      <c r="AZ109" s="86">
        <f>IF('Medical equipment-NSP'!AV117="Да", 'Service providers'!H119, 1)</f>
        <v>1</v>
      </c>
      <c r="BA109" s="86" t="str">
        <f>IFERROR(('Medical equipment-NSP'!AX117*AZ109)/BE109, "0")</f>
        <v>0</v>
      </c>
      <c r="BB109" s="86">
        <f>IF('Medical equipment-NSP'!AS117="Да", 1, 0)</f>
        <v>0</v>
      </c>
      <c r="BC109" s="86">
        <f>IF('Medical equipment-NSP'!AT117="Да", 1, 0)</f>
        <v>0</v>
      </c>
      <c r="BD109" s="86">
        <f>IF('Medical equipment-NSP'!AU117="Да", 1, 0)</f>
        <v>0</v>
      </c>
      <c r="BE109" s="86">
        <f t="shared" si="30"/>
        <v>0</v>
      </c>
      <c r="BF109" s="86">
        <f>IF('Medical equipment-NSP'!BC117="Да", 'Service providers'!G119, 1)</f>
        <v>1</v>
      </c>
      <c r="BG109" s="86" t="str">
        <f>IFERROR(('Medical equipment-NSP'!BD117*BF109)/BM109, "0")</f>
        <v>0</v>
      </c>
      <c r="BH109" s="86">
        <f>IF('Medical equipment-NSP'!BC117="Да", 'Service providers'!H119, 1)</f>
        <v>1</v>
      </c>
      <c r="BI109" s="86" t="str">
        <f>IFERROR(('Medical equipment-NSP'!BE117*BH109)/BM109, "0")</f>
        <v>0</v>
      </c>
      <c r="BJ109" s="86">
        <f>IF('Medical equipment-NSP'!AZ117="Да", 1, 0)</f>
        <v>0</v>
      </c>
      <c r="BK109" s="86">
        <f>IF('Medical equipment-NSP'!BA117="Да", 1, 0)</f>
        <v>0</v>
      </c>
      <c r="BL109" s="86">
        <f>IF('Medical equipment-NSP'!BB117="Да", 1, 0)</f>
        <v>0</v>
      </c>
      <c r="BM109" s="86">
        <f t="shared" si="31"/>
        <v>0</v>
      </c>
    </row>
    <row r="110" spans="1:65" x14ac:dyDescent="0.25">
      <c r="A110" s="93" t="str">
        <f>'Service providers'!A120</f>
        <v>Указать название точки 2</v>
      </c>
      <c r="B110" s="86">
        <f>IF('Medical equipment-NSP'!F118="Да", 'Service providers'!G120, 1)</f>
        <v>1</v>
      </c>
      <c r="C110" s="86" t="str">
        <f>IFERROR(('Medical equipment-NSP'!G118*B110)/I110, "0")</f>
        <v>0</v>
      </c>
      <c r="D110" s="86">
        <f>IF('Medical equipment-NSP'!F118="Да", 'Service providers'!H120, 1)</f>
        <v>1</v>
      </c>
      <c r="E110" s="86" t="str">
        <f>IFERROR(('Medical equipment-NSP'!H118*D110)/I110, "0")</f>
        <v>0</v>
      </c>
      <c r="F110" s="86">
        <f>IF('Medical equipment-NSP'!C118="Да", 1, 0)</f>
        <v>0</v>
      </c>
      <c r="G110" s="86">
        <f>IF('Medical equipment-NSP'!D118="Да", 1, 0)</f>
        <v>0</v>
      </c>
      <c r="H110" s="86">
        <f>IF('Medical equipment-NSP'!E118="Да", 1, 0)</f>
        <v>0</v>
      </c>
      <c r="I110" s="86">
        <f t="shared" si="24"/>
        <v>0</v>
      </c>
      <c r="J110" s="86">
        <f>IF('Medical equipment-NSP'!M118="Да", 'Service providers'!G120, 1)</f>
        <v>1</v>
      </c>
      <c r="K110" s="86" t="str">
        <f>IFERROR(('Medical equipment-NSP'!N118*J110)/Q110, "0")</f>
        <v>0</v>
      </c>
      <c r="L110" s="86">
        <f>IF('Medical equipment-NSP'!M118="Да", 'Service providers'!H120, 1)</f>
        <v>1</v>
      </c>
      <c r="M110" s="86" t="str">
        <f>IFERROR(('Medical equipment-NSP'!O118*L110)/Q110, "0")</f>
        <v>0</v>
      </c>
      <c r="N110" s="86">
        <f>IF('Medical equipment-NSP'!J118="Да", 1, 0)</f>
        <v>0</v>
      </c>
      <c r="O110" s="86">
        <f>IF('Medical equipment-NSP'!K118="Да", 1, 0)</f>
        <v>0</v>
      </c>
      <c r="P110" s="86">
        <f>IF('Medical equipment-NSP'!L118="Да", 1, 0)</f>
        <v>0</v>
      </c>
      <c r="Q110" s="86">
        <f t="shared" si="25"/>
        <v>0</v>
      </c>
      <c r="R110" s="86">
        <f>IF('Medical equipment-NSP'!T118="Да", 'Service providers'!G120, 1)</f>
        <v>1</v>
      </c>
      <c r="S110" s="86" t="str">
        <f>IFERROR(('Medical equipment-NSP'!U118*R110)/Y110, "0")</f>
        <v>0</v>
      </c>
      <c r="T110" s="86">
        <f>IF('Medical equipment-NSP'!T118="Да", 'Service providers'!H120, 1)</f>
        <v>1</v>
      </c>
      <c r="U110" s="86" t="str">
        <f>IFERROR(('Medical equipment-NSP'!V118*T110)/Y110, "0")</f>
        <v>0</v>
      </c>
      <c r="V110" s="86">
        <f>IF('Medical equipment-NSP'!Q118="Да", 1, 0)</f>
        <v>0</v>
      </c>
      <c r="W110" s="86">
        <f>IF('Medical equipment-NSP'!R118="Да", 1, 0)</f>
        <v>0</v>
      </c>
      <c r="X110" s="86">
        <f>IF('Medical equipment-NSP'!S118="Да", 1, 0)</f>
        <v>0</v>
      </c>
      <c r="Y110" s="86">
        <f t="shared" si="26"/>
        <v>0</v>
      </c>
      <c r="Z110" s="86">
        <f>IF('Medical equipment-NSP'!AA118="Да", 'Service providers'!G120, 1)</f>
        <v>1</v>
      </c>
      <c r="AA110" s="86" t="str">
        <f>IFERROR(('Medical equipment-NSP'!AB118*Z110)/AG110, "0")</f>
        <v>0</v>
      </c>
      <c r="AB110" s="86">
        <f>IF('Medical equipment-NSP'!AA118="Да", 'Service providers'!H120, 1)</f>
        <v>1</v>
      </c>
      <c r="AC110" s="86" t="str">
        <f>IFERROR(('Medical equipment-NSP'!AC118*AB110)/AG110, "0")</f>
        <v>0</v>
      </c>
      <c r="AD110" s="86">
        <f>IF('Medical equipment-NSP'!X118="Да", 1, 0)</f>
        <v>0</v>
      </c>
      <c r="AE110" s="86">
        <f>IF('Medical equipment-NSP'!Y118="Да", 1, 0)</f>
        <v>0</v>
      </c>
      <c r="AF110" s="86">
        <f>IF('Medical equipment-NSP'!Z118="Да", 1, 0)</f>
        <v>0</v>
      </c>
      <c r="AG110" s="86">
        <f t="shared" si="27"/>
        <v>0</v>
      </c>
      <c r="AH110" s="86">
        <f>IF('Medical equipment-NSP'!AH118="Да", 'Service providers'!G120, 1)</f>
        <v>1</v>
      </c>
      <c r="AI110" s="86" t="str">
        <f>IFERROR(('Medical equipment-NSP'!AI118*AH110)/AO110, "0")</f>
        <v>0</v>
      </c>
      <c r="AJ110" s="86">
        <f>IF('Medical equipment-NSP'!AH118="Да", 'Service providers'!H120, 1)</f>
        <v>1</v>
      </c>
      <c r="AK110" s="86" t="str">
        <f>IFERROR(('Medical equipment-NSP'!AJ118*AJ110)/AO110, "0")</f>
        <v>0</v>
      </c>
      <c r="AL110" s="86">
        <f>IF('Medical equipment-NSP'!AE118="Да", 1, 0)</f>
        <v>0</v>
      </c>
      <c r="AM110" s="86">
        <f>IF('Medical equipment-NSP'!AF118="Да", 1, 0)</f>
        <v>0</v>
      </c>
      <c r="AN110" s="86">
        <f>IF('Medical equipment-NSP'!AG118="Да", 1, 0)</f>
        <v>0</v>
      </c>
      <c r="AO110" s="86">
        <f t="shared" si="28"/>
        <v>0</v>
      </c>
      <c r="AP110" s="86">
        <f>IF('Medical equipment-NSP'!AO118="Да", 'Service providers'!G120, 1)</f>
        <v>1</v>
      </c>
      <c r="AQ110" s="86" t="str">
        <f>IFERROR(('Medical equipment-NSP'!AP118*AP110)/AW110, "0")</f>
        <v>0</v>
      </c>
      <c r="AR110" s="86">
        <f>IF('Medical equipment-NSP'!AO118="Да", 'Service providers'!H120, 1)</f>
        <v>1</v>
      </c>
      <c r="AS110" s="86" t="str">
        <f>IFERROR(('Medical equipment-NSP'!AQ118*AR110)/AW110, "0")</f>
        <v>0</v>
      </c>
      <c r="AT110" s="86">
        <f>IF('Medical equipment-NSP'!AL118="Да", 1, 0)</f>
        <v>0</v>
      </c>
      <c r="AU110" s="86">
        <f>IF('Medical equipment-NSP'!AM118="Да", 1, 0)</f>
        <v>0</v>
      </c>
      <c r="AV110" s="86">
        <f>IF('Medical equipment-NSP'!AN118="Да", 1, 0)</f>
        <v>0</v>
      </c>
      <c r="AW110" s="86">
        <f t="shared" si="29"/>
        <v>0</v>
      </c>
      <c r="AX110" s="86">
        <f>IF('Medical equipment-NSP'!AV118="Да", 'Service providers'!G120, 1)</f>
        <v>1</v>
      </c>
      <c r="AY110" s="86" t="str">
        <f>IFERROR(('Medical equipment-NSP'!AW118*AX110)/BE110, "0")</f>
        <v>0</v>
      </c>
      <c r="AZ110" s="86">
        <f>IF('Medical equipment-NSP'!AV118="Да", 'Service providers'!H120, 1)</f>
        <v>1</v>
      </c>
      <c r="BA110" s="86" t="str">
        <f>IFERROR(('Medical equipment-NSP'!AX118*AZ110)/BE110, "0")</f>
        <v>0</v>
      </c>
      <c r="BB110" s="86">
        <f>IF('Medical equipment-NSP'!AS118="Да", 1, 0)</f>
        <v>0</v>
      </c>
      <c r="BC110" s="86">
        <f>IF('Medical equipment-NSP'!AT118="Да", 1, 0)</f>
        <v>0</v>
      </c>
      <c r="BD110" s="86">
        <f>IF('Medical equipment-NSP'!AU118="Да", 1, 0)</f>
        <v>0</v>
      </c>
      <c r="BE110" s="86">
        <f t="shared" si="30"/>
        <v>0</v>
      </c>
      <c r="BF110" s="86">
        <f>IF('Medical equipment-NSP'!BC118="Да", 'Service providers'!G120, 1)</f>
        <v>1</v>
      </c>
      <c r="BG110" s="86" t="str">
        <f>IFERROR(('Medical equipment-NSP'!BD118*BF110)/BM110, "0")</f>
        <v>0</v>
      </c>
      <c r="BH110" s="86">
        <f>IF('Medical equipment-NSP'!BC118="Да", 'Service providers'!H120, 1)</f>
        <v>1</v>
      </c>
      <c r="BI110" s="86" t="str">
        <f>IFERROR(('Medical equipment-NSP'!BE118*BH110)/BM110, "0")</f>
        <v>0</v>
      </c>
      <c r="BJ110" s="86">
        <f>IF('Medical equipment-NSP'!AZ118="Да", 1, 0)</f>
        <v>0</v>
      </c>
      <c r="BK110" s="86">
        <f>IF('Medical equipment-NSP'!BA118="Да", 1, 0)</f>
        <v>0</v>
      </c>
      <c r="BL110" s="86">
        <f>IF('Medical equipment-NSP'!BB118="Да", 1, 0)</f>
        <v>0</v>
      </c>
      <c r="BM110" s="86">
        <f t="shared" si="31"/>
        <v>0</v>
      </c>
    </row>
    <row r="111" spans="1:65" x14ac:dyDescent="0.25">
      <c r="A111" s="93" t="str">
        <f>'Service providers'!A121</f>
        <v>Указать название точки 3</v>
      </c>
      <c r="B111" s="86">
        <f>IF('Medical equipment-NSP'!F119="Да", 'Service providers'!G121, 1)</f>
        <v>1</v>
      </c>
      <c r="C111" s="86" t="str">
        <f>IFERROR(('Medical equipment-NSP'!G119*B111)/I111, "0")</f>
        <v>0</v>
      </c>
      <c r="D111" s="86">
        <f>IF('Medical equipment-NSP'!F119="Да", 'Service providers'!H121, 1)</f>
        <v>1</v>
      </c>
      <c r="E111" s="86" t="str">
        <f>IFERROR(('Medical equipment-NSP'!H119*D111)/I111, "0")</f>
        <v>0</v>
      </c>
      <c r="F111" s="86">
        <f>IF('Medical equipment-NSP'!C119="Да", 1, 0)</f>
        <v>0</v>
      </c>
      <c r="G111" s="86">
        <f>IF('Medical equipment-NSP'!D119="Да", 1, 0)</f>
        <v>0</v>
      </c>
      <c r="H111" s="86">
        <f>IF('Medical equipment-NSP'!E119="Да", 1, 0)</f>
        <v>0</v>
      </c>
      <c r="I111" s="86">
        <f t="shared" si="24"/>
        <v>0</v>
      </c>
      <c r="J111" s="86">
        <f>IF('Medical equipment-NSP'!M119="Да", 'Service providers'!G121, 1)</f>
        <v>1</v>
      </c>
      <c r="K111" s="86" t="str">
        <f>IFERROR(('Medical equipment-NSP'!N119*J111)/Q111, "0")</f>
        <v>0</v>
      </c>
      <c r="L111" s="86">
        <f>IF('Medical equipment-NSP'!M119="Да", 'Service providers'!H121, 1)</f>
        <v>1</v>
      </c>
      <c r="M111" s="86" t="str">
        <f>IFERROR(('Medical equipment-NSP'!O119*L111)/Q111, "0")</f>
        <v>0</v>
      </c>
      <c r="N111" s="86">
        <f>IF('Medical equipment-NSP'!J119="Да", 1, 0)</f>
        <v>0</v>
      </c>
      <c r="O111" s="86">
        <f>IF('Medical equipment-NSP'!K119="Да", 1, 0)</f>
        <v>0</v>
      </c>
      <c r="P111" s="86">
        <f>IF('Medical equipment-NSP'!L119="Да", 1, 0)</f>
        <v>0</v>
      </c>
      <c r="Q111" s="86">
        <f t="shared" si="25"/>
        <v>0</v>
      </c>
      <c r="R111" s="86">
        <f>IF('Medical equipment-NSP'!T119="Да", 'Service providers'!G121, 1)</f>
        <v>1</v>
      </c>
      <c r="S111" s="86" t="str">
        <f>IFERROR(('Medical equipment-NSP'!U119*R111)/Y111, "0")</f>
        <v>0</v>
      </c>
      <c r="T111" s="86">
        <f>IF('Medical equipment-NSP'!T119="Да", 'Service providers'!H121, 1)</f>
        <v>1</v>
      </c>
      <c r="U111" s="86" t="str">
        <f>IFERROR(('Medical equipment-NSP'!V119*T111)/Y111, "0")</f>
        <v>0</v>
      </c>
      <c r="V111" s="86">
        <f>IF('Medical equipment-NSP'!Q119="Да", 1, 0)</f>
        <v>0</v>
      </c>
      <c r="W111" s="86">
        <f>IF('Medical equipment-NSP'!R119="Да", 1, 0)</f>
        <v>0</v>
      </c>
      <c r="X111" s="86">
        <f>IF('Medical equipment-NSP'!S119="Да", 1, 0)</f>
        <v>0</v>
      </c>
      <c r="Y111" s="86">
        <f t="shared" si="26"/>
        <v>0</v>
      </c>
      <c r="Z111" s="86">
        <f>IF('Medical equipment-NSP'!AA119="Да", 'Service providers'!G121, 1)</f>
        <v>1</v>
      </c>
      <c r="AA111" s="86" t="str">
        <f>IFERROR(('Medical equipment-NSP'!AB119*Z111)/AG111, "0")</f>
        <v>0</v>
      </c>
      <c r="AB111" s="86">
        <f>IF('Medical equipment-NSP'!AA119="Да", 'Service providers'!H121, 1)</f>
        <v>1</v>
      </c>
      <c r="AC111" s="86" t="str">
        <f>IFERROR(('Medical equipment-NSP'!AC119*AB111)/AG111, "0")</f>
        <v>0</v>
      </c>
      <c r="AD111" s="86">
        <f>IF('Medical equipment-NSP'!X119="Да", 1, 0)</f>
        <v>0</v>
      </c>
      <c r="AE111" s="86">
        <f>IF('Medical equipment-NSP'!Y119="Да", 1, 0)</f>
        <v>0</v>
      </c>
      <c r="AF111" s="86">
        <f>IF('Medical equipment-NSP'!Z119="Да", 1, 0)</f>
        <v>0</v>
      </c>
      <c r="AG111" s="86">
        <f t="shared" si="27"/>
        <v>0</v>
      </c>
      <c r="AH111" s="86">
        <f>IF('Medical equipment-NSP'!AH119="Да", 'Service providers'!G121, 1)</f>
        <v>1</v>
      </c>
      <c r="AI111" s="86" t="str">
        <f>IFERROR(('Medical equipment-NSP'!AI119*AH111)/AO111, "0")</f>
        <v>0</v>
      </c>
      <c r="AJ111" s="86">
        <f>IF('Medical equipment-NSP'!AH119="Да", 'Service providers'!H121, 1)</f>
        <v>1</v>
      </c>
      <c r="AK111" s="86" t="str">
        <f>IFERROR(('Medical equipment-NSP'!AJ119*AJ111)/AO111, "0")</f>
        <v>0</v>
      </c>
      <c r="AL111" s="86">
        <f>IF('Medical equipment-NSP'!AE119="Да", 1, 0)</f>
        <v>0</v>
      </c>
      <c r="AM111" s="86">
        <f>IF('Medical equipment-NSP'!AF119="Да", 1, 0)</f>
        <v>0</v>
      </c>
      <c r="AN111" s="86">
        <f>IF('Medical equipment-NSP'!AG119="Да", 1, 0)</f>
        <v>0</v>
      </c>
      <c r="AO111" s="86">
        <f t="shared" si="28"/>
        <v>0</v>
      </c>
      <c r="AP111" s="86">
        <f>IF('Medical equipment-NSP'!AO119="Да", 'Service providers'!G121, 1)</f>
        <v>1</v>
      </c>
      <c r="AQ111" s="86" t="str">
        <f>IFERROR(('Medical equipment-NSP'!AP119*AP111)/AW111, "0")</f>
        <v>0</v>
      </c>
      <c r="AR111" s="86">
        <f>IF('Medical equipment-NSP'!AO119="Да", 'Service providers'!H121, 1)</f>
        <v>1</v>
      </c>
      <c r="AS111" s="86" t="str">
        <f>IFERROR(('Medical equipment-NSP'!AQ119*AR111)/AW111, "0")</f>
        <v>0</v>
      </c>
      <c r="AT111" s="86">
        <f>IF('Medical equipment-NSP'!AL119="Да", 1, 0)</f>
        <v>0</v>
      </c>
      <c r="AU111" s="86">
        <f>IF('Medical equipment-NSP'!AM119="Да", 1, 0)</f>
        <v>0</v>
      </c>
      <c r="AV111" s="86">
        <f>IF('Medical equipment-NSP'!AN119="Да", 1, 0)</f>
        <v>0</v>
      </c>
      <c r="AW111" s="86">
        <f t="shared" si="29"/>
        <v>0</v>
      </c>
      <c r="AX111" s="86">
        <f>IF('Medical equipment-NSP'!AV119="Да", 'Service providers'!G121, 1)</f>
        <v>1</v>
      </c>
      <c r="AY111" s="86" t="str">
        <f>IFERROR(('Medical equipment-NSP'!AW119*AX111)/BE111, "0")</f>
        <v>0</v>
      </c>
      <c r="AZ111" s="86">
        <f>IF('Medical equipment-NSP'!AV119="Да", 'Service providers'!H121, 1)</f>
        <v>1</v>
      </c>
      <c r="BA111" s="86" t="str">
        <f>IFERROR(('Medical equipment-NSP'!AX119*AZ111)/BE111, "0")</f>
        <v>0</v>
      </c>
      <c r="BB111" s="86">
        <f>IF('Medical equipment-NSP'!AS119="Да", 1, 0)</f>
        <v>0</v>
      </c>
      <c r="BC111" s="86">
        <f>IF('Medical equipment-NSP'!AT119="Да", 1, 0)</f>
        <v>0</v>
      </c>
      <c r="BD111" s="86">
        <f>IF('Medical equipment-NSP'!AU119="Да", 1, 0)</f>
        <v>0</v>
      </c>
      <c r="BE111" s="86">
        <f t="shared" si="30"/>
        <v>0</v>
      </c>
      <c r="BF111" s="86">
        <f>IF('Medical equipment-NSP'!BC119="Да", 'Service providers'!G121, 1)</f>
        <v>1</v>
      </c>
      <c r="BG111" s="86" t="str">
        <f>IFERROR(('Medical equipment-NSP'!BD119*BF111)/BM111, "0")</f>
        <v>0</v>
      </c>
      <c r="BH111" s="86">
        <f>IF('Medical equipment-NSP'!BC119="Да", 'Service providers'!H121, 1)</f>
        <v>1</v>
      </c>
      <c r="BI111" s="86" t="str">
        <f>IFERROR(('Medical equipment-NSP'!BE119*BH111)/BM111, "0")</f>
        <v>0</v>
      </c>
      <c r="BJ111" s="86">
        <f>IF('Medical equipment-NSP'!AZ119="Да", 1, 0)</f>
        <v>0</v>
      </c>
      <c r="BK111" s="86">
        <f>IF('Medical equipment-NSP'!BA119="Да", 1, 0)</f>
        <v>0</v>
      </c>
      <c r="BL111" s="86">
        <f>IF('Medical equipment-NSP'!BB119="Да", 1, 0)</f>
        <v>0</v>
      </c>
      <c r="BM111" s="86">
        <f t="shared" si="31"/>
        <v>0</v>
      </c>
    </row>
    <row r="112" spans="1:65" x14ac:dyDescent="0.25">
      <c r="A112" s="93" t="str">
        <f>'Service providers'!A122</f>
        <v>Указать название точки 4</v>
      </c>
      <c r="B112" s="86">
        <f>IF('Medical equipment-NSP'!F120="Да", 'Service providers'!G122, 1)</f>
        <v>1</v>
      </c>
      <c r="C112" s="86" t="str">
        <f>IFERROR(('Medical equipment-NSP'!G120*B112)/I112, "0")</f>
        <v>0</v>
      </c>
      <c r="D112" s="86">
        <f>IF('Medical equipment-NSP'!F120="Да", 'Service providers'!H122, 1)</f>
        <v>1</v>
      </c>
      <c r="E112" s="86" t="str">
        <f>IFERROR(('Medical equipment-NSP'!H120*D112)/I112, "0")</f>
        <v>0</v>
      </c>
      <c r="F112" s="86">
        <f>IF('Medical equipment-NSP'!C120="Да", 1, 0)</f>
        <v>0</v>
      </c>
      <c r="G112" s="86">
        <f>IF('Medical equipment-NSP'!D120="Да", 1, 0)</f>
        <v>0</v>
      </c>
      <c r="H112" s="86">
        <f>IF('Medical equipment-NSP'!E120="Да", 1, 0)</f>
        <v>0</v>
      </c>
      <c r="I112" s="86">
        <f t="shared" si="24"/>
        <v>0</v>
      </c>
      <c r="J112" s="86">
        <f>IF('Medical equipment-NSP'!M120="Да", 'Service providers'!G122, 1)</f>
        <v>1</v>
      </c>
      <c r="K112" s="86" t="str">
        <f>IFERROR(('Medical equipment-NSP'!N120*J112)/Q112, "0")</f>
        <v>0</v>
      </c>
      <c r="L112" s="86">
        <f>IF('Medical equipment-NSP'!M120="Да", 'Service providers'!H122, 1)</f>
        <v>1</v>
      </c>
      <c r="M112" s="86" t="str">
        <f>IFERROR(('Medical equipment-NSP'!O120*L112)/Q112, "0")</f>
        <v>0</v>
      </c>
      <c r="N112" s="86">
        <f>IF('Medical equipment-NSP'!J120="Да", 1, 0)</f>
        <v>0</v>
      </c>
      <c r="O112" s="86">
        <f>IF('Medical equipment-NSP'!K120="Да", 1, 0)</f>
        <v>0</v>
      </c>
      <c r="P112" s="86">
        <f>IF('Medical equipment-NSP'!L120="Да", 1, 0)</f>
        <v>0</v>
      </c>
      <c r="Q112" s="86">
        <f t="shared" si="25"/>
        <v>0</v>
      </c>
      <c r="R112" s="86">
        <f>IF('Medical equipment-NSP'!T120="Да", 'Service providers'!G122, 1)</f>
        <v>1</v>
      </c>
      <c r="S112" s="86" t="str">
        <f>IFERROR(('Medical equipment-NSP'!U120*R112)/Y112, "0")</f>
        <v>0</v>
      </c>
      <c r="T112" s="86">
        <f>IF('Medical equipment-NSP'!T120="Да", 'Service providers'!H122, 1)</f>
        <v>1</v>
      </c>
      <c r="U112" s="86" t="str">
        <f>IFERROR(('Medical equipment-NSP'!V120*T112)/Y112, "0")</f>
        <v>0</v>
      </c>
      <c r="V112" s="86">
        <f>IF('Medical equipment-NSP'!Q120="Да", 1, 0)</f>
        <v>0</v>
      </c>
      <c r="W112" s="86">
        <f>IF('Medical equipment-NSP'!R120="Да", 1, 0)</f>
        <v>0</v>
      </c>
      <c r="X112" s="86">
        <f>IF('Medical equipment-NSP'!S120="Да", 1, 0)</f>
        <v>0</v>
      </c>
      <c r="Y112" s="86">
        <f t="shared" si="26"/>
        <v>0</v>
      </c>
      <c r="Z112" s="86">
        <f>IF('Medical equipment-NSP'!AA120="Да", 'Service providers'!G122, 1)</f>
        <v>1</v>
      </c>
      <c r="AA112" s="86" t="str">
        <f>IFERROR(('Medical equipment-NSP'!AB120*Z112)/AG112, "0")</f>
        <v>0</v>
      </c>
      <c r="AB112" s="86">
        <f>IF('Medical equipment-NSP'!AA120="Да", 'Service providers'!H122, 1)</f>
        <v>1</v>
      </c>
      <c r="AC112" s="86" t="str">
        <f>IFERROR(('Medical equipment-NSP'!AC120*AB112)/AG112, "0")</f>
        <v>0</v>
      </c>
      <c r="AD112" s="86">
        <f>IF('Medical equipment-NSP'!X120="Да", 1, 0)</f>
        <v>0</v>
      </c>
      <c r="AE112" s="86">
        <f>IF('Medical equipment-NSP'!Y120="Да", 1, 0)</f>
        <v>0</v>
      </c>
      <c r="AF112" s="86">
        <f>IF('Medical equipment-NSP'!Z120="Да", 1, 0)</f>
        <v>0</v>
      </c>
      <c r="AG112" s="86">
        <f t="shared" si="27"/>
        <v>0</v>
      </c>
      <c r="AH112" s="86">
        <f>IF('Medical equipment-NSP'!AH120="Да", 'Service providers'!G122, 1)</f>
        <v>1</v>
      </c>
      <c r="AI112" s="86" t="str">
        <f>IFERROR(('Medical equipment-NSP'!AI120*AH112)/AO112, "0")</f>
        <v>0</v>
      </c>
      <c r="AJ112" s="86">
        <f>IF('Medical equipment-NSP'!AH120="Да", 'Service providers'!H122, 1)</f>
        <v>1</v>
      </c>
      <c r="AK112" s="86" t="str">
        <f>IFERROR(('Medical equipment-NSP'!AJ120*AJ112)/AO112, "0")</f>
        <v>0</v>
      </c>
      <c r="AL112" s="86">
        <f>IF('Medical equipment-NSP'!AE120="Да", 1, 0)</f>
        <v>0</v>
      </c>
      <c r="AM112" s="86">
        <f>IF('Medical equipment-NSP'!AF120="Да", 1, 0)</f>
        <v>0</v>
      </c>
      <c r="AN112" s="86">
        <f>IF('Medical equipment-NSP'!AG120="Да", 1, 0)</f>
        <v>0</v>
      </c>
      <c r="AO112" s="86">
        <f t="shared" si="28"/>
        <v>0</v>
      </c>
      <c r="AP112" s="86">
        <f>IF('Medical equipment-NSP'!AO120="Да", 'Service providers'!G122, 1)</f>
        <v>1</v>
      </c>
      <c r="AQ112" s="86" t="str">
        <f>IFERROR(('Medical equipment-NSP'!AP120*AP112)/AW112, "0")</f>
        <v>0</v>
      </c>
      <c r="AR112" s="86">
        <f>IF('Medical equipment-NSP'!AO120="Да", 'Service providers'!H122, 1)</f>
        <v>1</v>
      </c>
      <c r="AS112" s="86" t="str">
        <f>IFERROR(('Medical equipment-NSP'!AQ120*AR112)/AW112, "0")</f>
        <v>0</v>
      </c>
      <c r="AT112" s="86">
        <f>IF('Medical equipment-NSP'!AL120="Да", 1, 0)</f>
        <v>0</v>
      </c>
      <c r="AU112" s="86">
        <f>IF('Medical equipment-NSP'!AM120="Да", 1, 0)</f>
        <v>0</v>
      </c>
      <c r="AV112" s="86">
        <f>IF('Medical equipment-NSP'!AN120="Да", 1, 0)</f>
        <v>0</v>
      </c>
      <c r="AW112" s="86">
        <f t="shared" si="29"/>
        <v>0</v>
      </c>
      <c r="AX112" s="86">
        <f>IF('Medical equipment-NSP'!AV120="Да", 'Service providers'!G122, 1)</f>
        <v>1</v>
      </c>
      <c r="AY112" s="86" t="str">
        <f>IFERROR(('Medical equipment-NSP'!AW120*AX112)/BE112, "0")</f>
        <v>0</v>
      </c>
      <c r="AZ112" s="86">
        <f>IF('Medical equipment-NSP'!AV120="Да", 'Service providers'!H122, 1)</f>
        <v>1</v>
      </c>
      <c r="BA112" s="86" t="str">
        <f>IFERROR(('Medical equipment-NSP'!AX120*AZ112)/BE112, "0")</f>
        <v>0</v>
      </c>
      <c r="BB112" s="86">
        <f>IF('Medical equipment-NSP'!AS120="Да", 1, 0)</f>
        <v>0</v>
      </c>
      <c r="BC112" s="86">
        <f>IF('Medical equipment-NSP'!AT120="Да", 1, 0)</f>
        <v>0</v>
      </c>
      <c r="BD112" s="86">
        <f>IF('Medical equipment-NSP'!AU120="Да", 1, 0)</f>
        <v>0</v>
      </c>
      <c r="BE112" s="86">
        <f t="shared" si="30"/>
        <v>0</v>
      </c>
      <c r="BF112" s="86">
        <f>IF('Medical equipment-NSP'!BC120="Да", 'Service providers'!G122, 1)</f>
        <v>1</v>
      </c>
      <c r="BG112" s="86" t="str">
        <f>IFERROR(('Medical equipment-NSP'!BD120*BF112)/BM112, "0")</f>
        <v>0</v>
      </c>
      <c r="BH112" s="86">
        <f>IF('Medical equipment-NSP'!BC120="Да", 'Service providers'!H122, 1)</f>
        <v>1</v>
      </c>
      <c r="BI112" s="86" t="str">
        <f>IFERROR(('Medical equipment-NSP'!BE120*BH112)/BM112, "0")</f>
        <v>0</v>
      </c>
      <c r="BJ112" s="86">
        <f>IF('Medical equipment-NSP'!AZ120="Да", 1, 0)</f>
        <v>0</v>
      </c>
      <c r="BK112" s="86">
        <f>IF('Medical equipment-NSP'!BA120="Да", 1, 0)</f>
        <v>0</v>
      </c>
      <c r="BL112" s="86">
        <f>IF('Medical equipment-NSP'!BB120="Да", 1, 0)</f>
        <v>0</v>
      </c>
      <c r="BM112" s="86">
        <f t="shared" si="31"/>
        <v>0</v>
      </c>
    </row>
    <row r="113" spans="1:65" x14ac:dyDescent="0.25">
      <c r="A113" s="93" t="str">
        <f>'Service providers'!A123</f>
        <v>Указать название точки 5</v>
      </c>
      <c r="B113" s="86">
        <f>IF('Medical equipment-NSP'!F121="Да", 'Service providers'!G123, 1)</f>
        <v>1</v>
      </c>
      <c r="C113" s="86" t="str">
        <f>IFERROR(('Medical equipment-NSP'!G121*B113)/I113, "0")</f>
        <v>0</v>
      </c>
      <c r="D113" s="86">
        <f>IF('Medical equipment-NSP'!F121="Да", 'Service providers'!H123, 1)</f>
        <v>1</v>
      </c>
      <c r="E113" s="86" t="str">
        <f>IFERROR(('Medical equipment-NSP'!H121*D113)/I113, "0")</f>
        <v>0</v>
      </c>
      <c r="F113" s="86">
        <f>IF('Medical equipment-NSP'!C121="Да", 1, 0)</f>
        <v>0</v>
      </c>
      <c r="G113" s="86">
        <f>IF('Medical equipment-NSP'!D121="Да", 1, 0)</f>
        <v>0</v>
      </c>
      <c r="H113" s="86">
        <f>IF('Medical equipment-NSP'!E121="Да", 1, 0)</f>
        <v>0</v>
      </c>
      <c r="I113" s="86">
        <f t="shared" si="24"/>
        <v>0</v>
      </c>
      <c r="J113" s="86">
        <f>IF('Medical equipment-NSP'!M121="Да", 'Service providers'!G123, 1)</f>
        <v>1</v>
      </c>
      <c r="K113" s="86" t="str">
        <f>IFERROR(('Medical equipment-NSP'!N121*J113)/Q113, "0")</f>
        <v>0</v>
      </c>
      <c r="L113" s="86">
        <f>IF('Medical equipment-NSP'!M121="Да", 'Service providers'!H123, 1)</f>
        <v>1</v>
      </c>
      <c r="M113" s="86" t="str">
        <f>IFERROR(('Medical equipment-NSP'!O121*L113)/Q113, "0")</f>
        <v>0</v>
      </c>
      <c r="N113" s="86">
        <f>IF('Medical equipment-NSP'!J121="Да", 1, 0)</f>
        <v>0</v>
      </c>
      <c r="O113" s="86">
        <f>IF('Medical equipment-NSP'!K121="Да", 1, 0)</f>
        <v>0</v>
      </c>
      <c r="P113" s="86">
        <f>IF('Medical equipment-NSP'!L121="Да", 1, 0)</f>
        <v>0</v>
      </c>
      <c r="Q113" s="86">
        <f t="shared" si="25"/>
        <v>0</v>
      </c>
      <c r="R113" s="86">
        <f>IF('Medical equipment-NSP'!T121="Да", 'Service providers'!G123, 1)</f>
        <v>1</v>
      </c>
      <c r="S113" s="86" t="str">
        <f>IFERROR(('Medical equipment-NSP'!U121*R113)/Y113, "0")</f>
        <v>0</v>
      </c>
      <c r="T113" s="86">
        <f>IF('Medical equipment-NSP'!T121="Да", 'Service providers'!H123, 1)</f>
        <v>1</v>
      </c>
      <c r="U113" s="86" t="str">
        <f>IFERROR(('Medical equipment-NSP'!V121*T113)/Y113, "0")</f>
        <v>0</v>
      </c>
      <c r="V113" s="86">
        <f>IF('Medical equipment-NSP'!Q121="Да", 1, 0)</f>
        <v>0</v>
      </c>
      <c r="W113" s="86">
        <f>IF('Medical equipment-NSP'!R121="Да", 1, 0)</f>
        <v>0</v>
      </c>
      <c r="X113" s="86">
        <f>IF('Medical equipment-NSP'!S121="Да", 1, 0)</f>
        <v>0</v>
      </c>
      <c r="Y113" s="86">
        <f t="shared" si="26"/>
        <v>0</v>
      </c>
      <c r="Z113" s="86">
        <f>IF('Medical equipment-NSP'!AA121="Да", 'Service providers'!G123, 1)</f>
        <v>1</v>
      </c>
      <c r="AA113" s="86" t="str">
        <f>IFERROR(('Medical equipment-NSP'!AB121*Z113)/AG113, "0")</f>
        <v>0</v>
      </c>
      <c r="AB113" s="86">
        <f>IF('Medical equipment-NSP'!AA121="Да", 'Service providers'!H123, 1)</f>
        <v>1</v>
      </c>
      <c r="AC113" s="86" t="str">
        <f>IFERROR(('Medical equipment-NSP'!AC121*AB113)/AG113, "0")</f>
        <v>0</v>
      </c>
      <c r="AD113" s="86">
        <f>IF('Medical equipment-NSP'!X121="Да", 1, 0)</f>
        <v>0</v>
      </c>
      <c r="AE113" s="86">
        <f>IF('Medical equipment-NSP'!Y121="Да", 1, 0)</f>
        <v>0</v>
      </c>
      <c r="AF113" s="86">
        <f>IF('Medical equipment-NSP'!Z121="Да", 1, 0)</f>
        <v>0</v>
      </c>
      <c r="AG113" s="86">
        <f t="shared" si="27"/>
        <v>0</v>
      </c>
      <c r="AH113" s="86">
        <f>IF('Medical equipment-NSP'!AH121="Да", 'Service providers'!G123, 1)</f>
        <v>1</v>
      </c>
      <c r="AI113" s="86" t="str">
        <f>IFERROR(('Medical equipment-NSP'!AI121*AH113)/AO113, "0")</f>
        <v>0</v>
      </c>
      <c r="AJ113" s="86">
        <f>IF('Medical equipment-NSP'!AH121="Да", 'Service providers'!H123, 1)</f>
        <v>1</v>
      </c>
      <c r="AK113" s="86" t="str">
        <f>IFERROR(('Medical equipment-NSP'!AJ121*AJ113)/AO113, "0")</f>
        <v>0</v>
      </c>
      <c r="AL113" s="86">
        <f>IF('Medical equipment-NSP'!AE121="Да", 1, 0)</f>
        <v>0</v>
      </c>
      <c r="AM113" s="86">
        <f>IF('Medical equipment-NSP'!AF121="Да", 1, 0)</f>
        <v>0</v>
      </c>
      <c r="AN113" s="86">
        <f>IF('Medical equipment-NSP'!AG121="Да", 1, 0)</f>
        <v>0</v>
      </c>
      <c r="AO113" s="86">
        <f t="shared" si="28"/>
        <v>0</v>
      </c>
      <c r="AP113" s="86">
        <f>IF('Medical equipment-NSP'!AO121="Да", 'Service providers'!G123, 1)</f>
        <v>1</v>
      </c>
      <c r="AQ113" s="86" t="str">
        <f>IFERROR(('Medical equipment-NSP'!AP121*AP113)/AW113, "0")</f>
        <v>0</v>
      </c>
      <c r="AR113" s="86">
        <f>IF('Medical equipment-NSP'!AO121="Да", 'Service providers'!H123, 1)</f>
        <v>1</v>
      </c>
      <c r="AS113" s="86" t="str">
        <f>IFERROR(('Medical equipment-NSP'!AQ121*AR113)/AW113, "0")</f>
        <v>0</v>
      </c>
      <c r="AT113" s="86">
        <f>IF('Medical equipment-NSP'!AL121="Да", 1, 0)</f>
        <v>0</v>
      </c>
      <c r="AU113" s="86">
        <f>IF('Medical equipment-NSP'!AM121="Да", 1, 0)</f>
        <v>0</v>
      </c>
      <c r="AV113" s="86">
        <f>IF('Medical equipment-NSP'!AN121="Да", 1, 0)</f>
        <v>0</v>
      </c>
      <c r="AW113" s="86">
        <f t="shared" si="29"/>
        <v>0</v>
      </c>
      <c r="AX113" s="86">
        <f>IF('Medical equipment-NSP'!AV121="Да", 'Service providers'!G123, 1)</f>
        <v>1</v>
      </c>
      <c r="AY113" s="86" t="str">
        <f>IFERROR(('Medical equipment-NSP'!AW121*AX113)/BE113, "0")</f>
        <v>0</v>
      </c>
      <c r="AZ113" s="86">
        <f>IF('Medical equipment-NSP'!AV121="Да", 'Service providers'!H123, 1)</f>
        <v>1</v>
      </c>
      <c r="BA113" s="86" t="str">
        <f>IFERROR(('Medical equipment-NSP'!AX121*AZ113)/BE113, "0")</f>
        <v>0</v>
      </c>
      <c r="BB113" s="86">
        <f>IF('Medical equipment-NSP'!AS121="Да", 1, 0)</f>
        <v>0</v>
      </c>
      <c r="BC113" s="86">
        <f>IF('Medical equipment-NSP'!AT121="Да", 1, 0)</f>
        <v>0</v>
      </c>
      <c r="BD113" s="86">
        <f>IF('Medical equipment-NSP'!AU121="Да", 1, 0)</f>
        <v>0</v>
      </c>
      <c r="BE113" s="86">
        <f t="shared" si="30"/>
        <v>0</v>
      </c>
      <c r="BF113" s="86">
        <f>IF('Medical equipment-NSP'!BC121="Да", 'Service providers'!G123, 1)</f>
        <v>1</v>
      </c>
      <c r="BG113" s="86" t="str">
        <f>IFERROR(('Medical equipment-NSP'!BD121*BF113)/BM113, "0")</f>
        <v>0</v>
      </c>
      <c r="BH113" s="86">
        <f>IF('Medical equipment-NSP'!BC121="Да", 'Service providers'!H123, 1)</f>
        <v>1</v>
      </c>
      <c r="BI113" s="86" t="str">
        <f>IFERROR(('Medical equipment-NSP'!BE121*BH113)/BM113, "0")</f>
        <v>0</v>
      </c>
      <c r="BJ113" s="86">
        <f>IF('Medical equipment-NSP'!AZ121="Да", 1, 0)</f>
        <v>0</v>
      </c>
      <c r="BK113" s="86">
        <f>IF('Medical equipment-NSP'!BA121="Да", 1, 0)</f>
        <v>0</v>
      </c>
      <c r="BL113" s="86">
        <f>IF('Medical equipment-NSP'!BB121="Да", 1, 0)</f>
        <v>0</v>
      </c>
      <c r="BM113" s="86">
        <f t="shared" si="31"/>
        <v>0</v>
      </c>
    </row>
    <row r="114" spans="1:65" x14ac:dyDescent="0.25">
      <c r="A114" s="93" t="str">
        <f>'Service providers'!A124</f>
        <v>Указать название точки 6</v>
      </c>
      <c r="B114" s="86">
        <f>IF('Medical equipment-NSP'!F122="Да", 'Service providers'!G124, 1)</f>
        <v>1</v>
      </c>
      <c r="C114" s="86" t="str">
        <f>IFERROR(('Medical equipment-NSP'!G122*B114)/I114, "0")</f>
        <v>0</v>
      </c>
      <c r="D114" s="86">
        <f>IF('Medical equipment-NSP'!F122="Да", 'Service providers'!H124, 1)</f>
        <v>1</v>
      </c>
      <c r="E114" s="86" t="str">
        <f>IFERROR(('Medical equipment-NSP'!H122*D114)/I114, "0")</f>
        <v>0</v>
      </c>
      <c r="F114" s="86">
        <f>IF('Medical equipment-NSP'!C122="Да", 1, 0)</f>
        <v>0</v>
      </c>
      <c r="G114" s="86">
        <f>IF('Medical equipment-NSP'!D122="Да", 1, 0)</f>
        <v>0</v>
      </c>
      <c r="H114" s="86">
        <f>IF('Medical equipment-NSP'!E122="Да", 1, 0)</f>
        <v>0</v>
      </c>
      <c r="I114" s="86">
        <f t="shared" si="24"/>
        <v>0</v>
      </c>
      <c r="J114" s="86">
        <f>IF('Medical equipment-NSP'!M122="Да", 'Service providers'!G124, 1)</f>
        <v>1</v>
      </c>
      <c r="K114" s="86" t="str">
        <f>IFERROR(('Medical equipment-NSP'!N122*J114)/Q114, "0")</f>
        <v>0</v>
      </c>
      <c r="L114" s="86">
        <f>IF('Medical equipment-NSP'!M122="Да", 'Service providers'!H124, 1)</f>
        <v>1</v>
      </c>
      <c r="M114" s="86" t="str">
        <f>IFERROR(('Medical equipment-NSP'!O122*L114)/Q114, "0")</f>
        <v>0</v>
      </c>
      <c r="N114" s="86">
        <f>IF('Medical equipment-NSP'!J122="Да", 1, 0)</f>
        <v>0</v>
      </c>
      <c r="O114" s="86">
        <f>IF('Medical equipment-NSP'!K122="Да", 1, 0)</f>
        <v>0</v>
      </c>
      <c r="P114" s="86">
        <f>IF('Medical equipment-NSP'!L122="Да", 1, 0)</f>
        <v>0</v>
      </c>
      <c r="Q114" s="86">
        <f t="shared" si="25"/>
        <v>0</v>
      </c>
      <c r="R114" s="86">
        <f>IF('Medical equipment-NSP'!T122="Да", 'Service providers'!G124, 1)</f>
        <v>1</v>
      </c>
      <c r="S114" s="86" t="str">
        <f>IFERROR(('Medical equipment-NSP'!U122*R114)/Y114, "0")</f>
        <v>0</v>
      </c>
      <c r="T114" s="86">
        <f>IF('Medical equipment-NSP'!T122="Да", 'Service providers'!H124, 1)</f>
        <v>1</v>
      </c>
      <c r="U114" s="86" t="str">
        <f>IFERROR(('Medical equipment-NSP'!V122*T114)/Y114, "0")</f>
        <v>0</v>
      </c>
      <c r="V114" s="86">
        <f>IF('Medical equipment-NSP'!Q122="Да", 1, 0)</f>
        <v>0</v>
      </c>
      <c r="W114" s="86">
        <f>IF('Medical equipment-NSP'!R122="Да", 1, 0)</f>
        <v>0</v>
      </c>
      <c r="X114" s="86">
        <f>IF('Medical equipment-NSP'!S122="Да", 1, 0)</f>
        <v>0</v>
      </c>
      <c r="Y114" s="86">
        <f t="shared" si="26"/>
        <v>0</v>
      </c>
      <c r="Z114" s="86">
        <f>IF('Medical equipment-NSP'!AA122="Да", 'Service providers'!G124, 1)</f>
        <v>1</v>
      </c>
      <c r="AA114" s="86" t="str">
        <f>IFERROR(('Medical equipment-NSP'!AB122*Z114)/AG114, "0")</f>
        <v>0</v>
      </c>
      <c r="AB114" s="86">
        <f>IF('Medical equipment-NSP'!AA122="Да", 'Service providers'!H124, 1)</f>
        <v>1</v>
      </c>
      <c r="AC114" s="86" t="str">
        <f>IFERROR(('Medical equipment-NSP'!AC122*AB114)/AG114, "0")</f>
        <v>0</v>
      </c>
      <c r="AD114" s="86">
        <f>IF('Medical equipment-NSP'!X122="Да", 1, 0)</f>
        <v>0</v>
      </c>
      <c r="AE114" s="86">
        <f>IF('Medical equipment-NSP'!Y122="Да", 1, 0)</f>
        <v>0</v>
      </c>
      <c r="AF114" s="86">
        <f>IF('Medical equipment-NSP'!Z122="Да", 1, 0)</f>
        <v>0</v>
      </c>
      <c r="AG114" s="86">
        <f t="shared" si="27"/>
        <v>0</v>
      </c>
      <c r="AH114" s="86">
        <f>IF('Medical equipment-NSP'!AH122="Да", 'Service providers'!G124, 1)</f>
        <v>1</v>
      </c>
      <c r="AI114" s="86" t="str">
        <f>IFERROR(('Medical equipment-NSP'!AI122*AH114)/AO114, "0")</f>
        <v>0</v>
      </c>
      <c r="AJ114" s="86">
        <f>IF('Medical equipment-NSP'!AH122="Да", 'Service providers'!H124, 1)</f>
        <v>1</v>
      </c>
      <c r="AK114" s="86" t="str">
        <f>IFERROR(('Medical equipment-NSP'!AJ122*AJ114)/AO114, "0")</f>
        <v>0</v>
      </c>
      <c r="AL114" s="86">
        <f>IF('Medical equipment-NSP'!AE122="Да", 1, 0)</f>
        <v>0</v>
      </c>
      <c r="AM114" s="86">
        <f>IF('Medical equipment-NSP'!AF122="Да", 1, 0)</f>
        <v>0</v>
      </c>
      <c r="AN114" s="86">
        <f>IF('Medical equipment-NSP'!AG122="Да", 1, 0)</f>
        <v>0</v>
      </c>
      <c r="AO114" s="86">
        <f t="shared" si="28"/>
        <v>0</v>
      </c>
      <c r="AP114" s="86">
        <f>IF('Medical equipment-NSP'!AO122="Да", 'Service providers'!G124, 1)</f>
        <v>1</v>
      </c>
      <c r="AQ114" s="86" t="str">
        <f>IFERROR(('Medical equipment-NSP'!AP122*AP114)/AW114, "0")</f>
        <v>0</v>
      </c>
      <c r="AR114" s="86">
        <f>IF('Medical equipment-NSP'!AO122="Да", 'Service providers'!H124, 1)</f>
        <v>1</v>
      </c>
      <c r="AS114" s="86" t="str">
        <f>IFERROR(('Medical equipment-NSP'!AQ122*AR114)/AW114, "0")</f>
        <v>0</v>
      </c>
      <c r="AT114" s="86">
        <f>IF('Medical equipment-NSP'!AL122="Да", 1, 0)</f>
        <v>0</v>
      </c>
      <c r="AU114" s="86">
        <f>IF('Medical equipment-NSP'!AM122="Да", 1, 0)</f>
        <v>0</v>
      </c>
      <c r="AV114" s="86">
        <f>IF('Medical equipment-NSP'!AN122="Да", 1, 0)</f>
        <v>0</v>
      </c>
      <c r="AW114" s="86">
        <f t="shared" si="29"/>
        <v>0</v>
      </c>
      <c r="AX114" s="86">
        <f>IF('Medical equipment-NSP'!AV122="Да", 'Service providers'!G124, 1)</f>
        <v>1</v>
      </c>
      <c r="AY114" s="86" t="str">
        <f>IFERROR(('Medical equipment-NSP'!AW122*AX114)/BE114, "0")</f>
        <v>0</v>
      </c>
      <c r="AZ114" s="86">
        <f>IF('Medical equipment-NSP'!AV122="Да", 'Service providers'!H124, 1)</f>
        <v>1</v>
      </c>
      <c r="BA114" s="86" t="str">
        <f>IFERROR(('Medical equipment-NSP'!AX122*AZ114)/BE114, "0")</f>
        <v>0</v>
      </c>
      <c r="BB114" s="86">
        <f>IF('Medical equipment-NSP'!AS122="Да", 1, 0)</f>
        <v>0</v>
      </c>
      <c r="BC114" s="86">
        <f>IF('Medical equipment-NSP'!AT122="Да", 1, 0)</f>
        <v>0</v>
      </c>
      <c r="BD114" s="86">
        <f>IF('Medical equipment-NSP'!AU122="Да", 1, 0)</f>
        <v>0</v>
      </c>
      <c r="BE114" s="86">
        <f t="shared" si="30"/>
        <v>0</v>
      </c>
      <c r="BF114" s="86">
        <f>IF('Medical equipment-NSP'!BC122="Да", 'Service providers'!G124, 1)</f>
        <v>1</v>
      </c>
      <c r="BG114" s="86" t="str">
        <f>IFERROR(('Medical equipment-NSP'!BD122*BF114)/BM114, "0")</f>
        <v>0</v>
      </c>
      <c r="BH114" s="86">
        <f>IF('Medical equipment-NSP'!BC122="Да", 'Service providers'!H124, 1)</f>
        <v>1</v>
      </c>
      <c r="BI114" s="86" t="str">
        <f>IFERROR(('Medical equipment-NSP'!BE122*BH114)/BM114, "0")</f>
        <v>0</v>
      </c>
      <c r="BJ114" s="86">
        <f>IF('Medical equipment-NSP'!AZ122="Да", 1, 0)</f>
        <v>0</v>
      </c>
      <c r="BK114" s="86">
        <f>IF('Medical equipment-NSP'!BA122="Да", 1, 0)</f>
        <v>0</v>
      </c>
      <c r="BL114" s="86">
        <f>IF('Medical equipment-NSP'!BB122="Да", 1, 0)</f>
        <v>0</v>
      </c>
      <c r="BM114" s="86">
        <f t="shared" si="31"/>
        <v>0</v>
      </c>
    </row>
    <row r="115" spans="1:65" x14ac:dyDescent="0.25">
      <c r="A115" s="93" t="str">
        <f>'Service providers'!A125</f>
        <v>Указать название точки 7</v>
      </c>
      <c r="B115" s="86">
        <f>IF('Medical equipment-NSP'!F123="Да", 'Service providers'!G125, 1)</f>
        <v>1</v>
      </c>
      <c r="C115" s="86" t="str">
        <f>IFERROR(('Medical equipment-NSP'!G123*B115)/I115, "0")</f>
        <v>0</v>
      </c>
      <c r="D115" s="86">
        <f>IF('Medical equipment-NSP'!F123="Да", 'Service providers'!H125, 1)</f>
        <v>1</v>
      </c>
      <c r="E115" s="86" t="str">
        <f>IFERROR(('Medical equipment-NSP'!H123*D115)/I115, "0")</f>
        <v>0</v>
      </c>
      <c r="F115" s="86">
        <f>IF('Medical equipment-NSP'!C123="Да", 1, 0)</f>
        <v>0</v>
      </c>
      <c r="G115" s="86">
        <f>IF('Medical equipment-NSP'!D123="Да", 1, 0)</f>
        <v>0</v>
      </c>
      <c r="H115" s="86">
        <f>IF('Medical equipment-NSP'!E123="Да", 1, 0)</f>
        <v>0</v>
      </c>
      <c r="I115" s="86">
        <f t="shared" si="24"/>
        <v>0</v>
      </c>
      <c r="J115" s="86">
        <f>IF('Medical equipment-NSP'!M123="Да", 'Service providers'!G125, 1)</f>
        <v>1</v>
      </c>
      <c r="K115" s="86" t="str">
        <f>IFERROR(('Medical equipment-NSP'!N123*J115)/Q115, "0")</f>
        <v>0</v>
      </c>
      <c r="L115" s="86">
        <f>IF('Medical equipment-NSP'!M123="Да", 'Service providers'!H125, 1)</f>
        <v>1</v>
      </c>
      <c r="M115" s="86" t="str">
        <f>IFERROR(('Medical equipment-NSP'!O123*L115)/Q115, "0")</f>
        <v>0</v>
      </c>
      <c r="N115" s="86">
        <f>IF('Medical equipment-NSP'!J123="Да", 1, 0)</f>
        <v>0</v>
      </c>
      <c r="O115" s="86">
        <f>IF('Medical equipment-NSP'!K123="Да", 1, 0)</f>
        <v>0</v>
      </c>
      <c r="P115" s="86">
        <f>IF('Medical equipment-NSP'!L123="Да", 1, 0)</f>
        <v>0</v>
      </c>
      <c r="Q115" s="86">
        <f t="shared" si="25"/>
        <v>0</v>
      </c>
      <c r="R115" s="86">
        <f>IF('Medical equipment-NSP'!T123="Да", 'Service providers'!G125, 1)</f>
        <v>1</v>
      </c>
      <c r="S115" s="86" t="str">
        <f>IFERROR(('Medical equipment-NSP'!U123*R115)/Y115, "0")</f>
        <v>0</v>
      </c>
      <c r="T115" s="86">
        <f>IF('Medical equipment-NSP'!T123="Да", 'Service providers'!H125, 1)</f>
        <v>1</v>
      </c>
      <c r="U115" s="86" t="str">
        <f>IFERROR(('Medical equipment-NSP'!V123*T115)/Y115, "0")</f>
        <v>0</v>
      </c>
      <c r="V115" s="86">
        <f>IF('Medical equipment-NSP'!Q123="Да", 1, 0)</f>
        <v>0</v>
      </c>
      <c r="W115" s="86">
        <f>IF('Medical equipment-NSP'!R123="Да", 1, 0)</f>
        <v>0</v>
      </c>
      <c r="X115" s="86">
        <f>IF('Medical equipment-NSP'!S123="Да", 1, 0)</f>
        <v>0</v>
      </c>
      <c r="Y115" s="86">
        <f t="shared" si="26"/>
        <v>0</v>
      </c>
      <c r="Z115" s="86">
        <f>IF('Medical equipment-NSP'!AA123="Да", 'Service providers'!G125, 1)</f>
        <v>1</v>
      </c>
      <c r="AA115" s="86" t="str">
        <f>IFERROR(('Medical equipment-NSP'!AB123*Z115)/AG115, "0")</f>
        <v>0</v>
      </c>
      <c r="AB115" s="86">
        <f>IF('Medical equipment-NSP'!AA123="Да", 'Service providers'!H125, 1)</f>
        <v>1</v>
      </c>
      <c r="AC115" s="86" t="str">
        <f>IFERROR(('Medical equipment-NSP'!AC123*AB115)/AG115, "0")</f>
        <v>0</v>
      </c>
      <c r="AD115" s="86">
        <f>IF('Medical equipment-NSP'!X123="Да", 1, 0)</f>
        <v>0</v>
      </c>
      <c r="AE115" s="86">
        <f>IF('Medical equipment-NSP'!Y123="Да", 1, 0)</f>
        <v>0</v>
      </c>
      <c r="AF115" s="86">
        <f>IF('Medical equipment-NSP'!Z123="Да", 1, 0)</f>
        <v>0</v>
      </c>
      <c r="AG115" s="86">
        <f t="shared" si="27"/>
        <v>0</v>
      </c>
      <c r="AH115" s="86">
        <f>IF('Medical equipment-NSP'!AH123="Да", 'Service providers'!G125, 1)</f>
        <v>1</v>
      </c>
      <c r="AI115" s="86" t="str">
        <f>IFERROR(('Medical equipment-NSP'!AI123*AH115)/AO115, "0")</f>
        <v>0</v>
      </c>
      <c r="AJ115" s="86">
        <f>IF('Medical equipment-NSP'!AH123="Да", 'Service providers'!H125, 1)</f>
        <v>1</v>
      </c>
      <c r="AK115" s="86" t="str">
        <f>IFERROR(('Medical equipment-NSP'!AJ123*AJ115)/AO115, "0")</f>
        <v>0</v>
      </c>
      <c r="AL115" s="86">
        <f>IF('Medical equipment-NSP'!AE123="Да", 1, 0)</f>
        <v>0</v>
      </c>
      <c r="AM115" s="86">
        <f>IF('Medical equipment-NSP'!AF123="Да", 1, 0)</f>
        <v>0</v>
      </c>
      <c r="AN115" s="86">
        <f>IF('Medical equipment-NSP'!AG123="Да", 1, 0)</f>
        <v>0</v>
      </c>
      <c r="AO115" s="86">
        <f t="shared" si="28"/>
        <v>0</v>
      </c>
      <c r="AP115" s="86">
        <f>IF('Medical equipment-NSP'!AO123="Да", 'Service providers'!G125, 1)</f>
        <v>1</v>
      </c>
      <c r="AQ115" s="86" t="str">
        <f>IFERROR(('Medical equipment-NSP'!AP123*AP115)/AW115, "0")</f>
        <v>0</v>
      </c>
      <c r="AR115" s="86">
        <f>IF('Medical equipment-NSP'!AO123="Да", 'Service providers'!H125, 1)</f>
        <v>1</v>
      </c>
      <c r="AS115" s="86" t="str">
        <f>IFERROR(('Medical equipment-NSP'!AQ123*AR115)/AW115, "0")</f>
        <v>0</v>
      </c>
      <c r="AT115" s="86">
        <f>IF('Medical equipment-NSP'!AL123="Да", 1, 0)</f>
        <v>0</v>
      </c>
      <c r="AU115" s="86">
        <f>IF('Medical equipment-NSP'!AM123="Да", 1, 0)</f>
        <v>0</v>
      </c>
      <c r="AV115" s="86">
        <f>IF('Medical equipment-NSP'!AN123="Да", 1, 0)</f>
        <v>0</v>
      </c>
      <c r="AW115" s="86">
        <f t="shared" si="29"/>
        <v>0</v>
      </c>
      <c r="AX115" s="86">
        <f>IF('Medical equipment-NSP'!AV123="Да", 'Service providers'!G125, 1)</f>
        <v>1</v>
      </c>
      <c r="AY115" s="86" t="str">
        <f>IFERROR(('Medical equipment-NSP'!AW123*AX115)/BE115, "0")</f>
        <v>0</v>
      </c>
      <c r="AZ115" s="86">
        <f>IF('Medical equipment-NSP'!AV123="Да", 'Service providers'!H125, 1)</f>
        <v>1</v>
      </c>
      <c r="BA115" s="86" t="str">
        <f>IFERROR(('Medical equipment-NSP'!AX123*AZ115)/BE115, "0")</f>
        <v>0</v>
      </c>
      <c r="BB115" s="86">
        <f>IF('Medical equipment-NSP'!AS123="Да", 1, 0)</f>
        <v>0</v>
      </c>
      <c r="BC115" s="86">
        <f>IF('Medical equipment-NSP'!AT123="Да", 1, 0)</f>
        <v>0</v>
      </c>
      <c r="BD115" s="86">
        <f>IF('Medical equipment-NSP'!AU123="Да", 1, 0)</f>
        <v>0</v>
      </c>
      <c r="BE115" s="86">
        <f t="shared" si="30"/>
        <v>0</v>
      </c>
      <c r="BF115" s="86">
        <f>IF('Medical equipment-NSP'!BC123="Да", 'Service providers'!G125, 1)</f>
        <v>1</v>
      </c>
      <c r="BG115" s="86" t="str">
        <f>IFERROR(('Medical equipment-NSP'!BD123*BF115)/BM115, "0")</f>
        <v>0</v>
      </c>
      <c r="BH115" s="86">
        <f>IF('Medical equipment-NSP'!BC123="Да", 'Service providers'!H125, 1)</f>
        <v>1</v>
      </c>
      <c r="BI115" s="86" t="str">
        <f>IFERROR(('Medical equipment-NSP'!BE123*BH115)/BM115, "0")</f>
        <v>0</v>
      </c>
      <c r="BJ115" s="86">
        <f>IF('Medical equipment-NSP'!AZ123="Да", 1, 0)</f>
        <v>0</v>
      </c>
      <c r="BK115" s="86">
        <f>IF('Medical equipment-NSP'!BA123="Да", 1, 0)</f>
        <v>0</v>
      </c>
      <c r="BL115" s="86">
        <f>IF('Medical equipment-NSP'!BB123="Да", 1, 0)</f>
        <v>0</v>
      </c>
      <c r="BM115" s="86">
        <f t="shared" si="31"/>
        <v>0</v>
      </c>
    </row>
    <row r="116" spans="1:65" x14ac:dyDescent="0.25">
      <c r="A116" s="93" t="str">
        <f>'Service providers'!A126</f>
        <v>Указать название точки 8</v>
      </c>
      <c r="B116" s="86">
        <f>IF('Medical equipment-NSP'!F124="Да", 'Service providers'!G126, 1)</f>
        <v>1</v>
      </c>
      <c r="C116" s="86" t="str">
        <f>IFERROR(('Medical equipment-NSP'!G124*B116)/I116, "0")</f>
        <v>0</v>
      </c>
      <c r="D116" s="86">
        <f>IF('Medical equipment-NSP'!F124="Да", 'Service providers'!H126, 1)</f>
        <v>1</v>
      </c>
      <c r="E116" s="86" t="str">
        <f>IFERROR(('Medical equipment-NSP'!H124*D116)/I116, "0")</f>
        <v>0</v>
      </c>
      <c r="F116" s="86">
        <f>IF('Medical equipment-NSP'!C124="Да", 1, 0)</f>
        <v>0</v>
      </c>
      <c r="G116" s="86">
        <f>IF('Medical equipment-NSP'!D124="Да", 1, 0)</f>
        <v>0</v>
      </c>
      <c r="H116" s="86">
        <f>IF('Medical equipment-NSP'!E124="Да", 1, 0)</f>
        <v>0</v>
      </c>
      <c r="I116" s="86">
        <f t="shared" si="24"/>
        <v>0</v>
      </c>
      <c r="J116" s="86">
        <f>IF('Medical equipment-NSP'!M124="Да", 'Service providers'!G126, 1)</f>
        <v>1</v>
      </c>
      <c r="K116" s="86" t="str">
        <f>IFERROR(('Medical equipment-NSP'!N124*J116)/Q116, "0")</f>
        <v>0</v>
      </c>
      <c r="L116" s="86">
        <f>IF('Medical equipment-NSP'!M124="Да", 'Service providers'!H126, 1)</f>
        <v>1</v>
      </c>
      <c r="M116" s="86" t="str">
        <f>IFERROR(('Medical equipment-NSP'!O124*L116)/Q116, "0")</f>
        <v>0</v>
      </c>
      <c r="N116" s="86">
        <f>IF('Medical equipment-NSP'!J124="Да", 1, 0)</f>
        <v>0</v>
      </c>
      <c r="O116" s="86">
        <f>IF('Medical equipment-NSP'!K124="Да", 1, 0)</f>
        <v>0</v>
      </c>
      <c r="P116" s="86">
        <f>IF('Medical equipment-NSP'!L124="Да", 1, 0)</f>
        <v>0</v>
      </c>
      <c r="Q116" s="86">
        <f t="shared" si="25"/>
        <v>0</v>
      </c>
      <c r="R116" s="86">
        <f>IF('Medical equipment-NSP'!T124="Да", 'Service providers'!G126, 1)</f>
        <v>1</v>
      </c>
      <c r="S116" s="86" t="str">
        <f>IFERROR(('Medical equipment-NSP'!U124*R116)/Y116, "0")</f>
        <v>0</v>
      </c>
      <c r="T116" s="86">
        <f>IF('Medical equipment-NSP'!T124="Да", 'Service providers'!H126, 1)</f>
        <v>1</v>
      </c>
      <c r="U116" s="86" t="str">
        <f>IFERROR(('Medical equipment-NSP'!V124*T116)/Y116, "0")</f>
        <v>0</v>
      </c>
      <c r="V116" s="86">
        <f>IF('Medical equipment-NSP'!Q124="Да", 1, 0)</f>
        <v>0</v>
      </c>
      <c r="W116" s="86">
        <f>IF('Medical equipment-NSP'!R124="Да", 1, 0)</f>
        <v>0</v>
      </c>
      <c r="X116" s="86">
        <f>IF('Medical equipment-NSP'!S124="Да", 1, 0)</f>
        <v>0</v>
      </c>
      <c r="Y116" s="86">
        <f t="shared" si="26"/>
        <v>0</v>
      </c>
      <c r="Z116" s="86">
        <f>IF('Medical equipment-NSP'!AA124="Да", 'Service providers'!G126, 1)</f>
        <v>1</v>
      </c>
      <c r="AA116" s="86" t="str">
        <f>IFERROR(('Medical equipment-NSP'!AB124*Z116)/AG116, "0")</f>
        <v>0</v>
      </c>
      <c r="AB116" s="86">
        <f>IF('Medical equipment-NSP'!AA124="Да", 'Service providers'!H126, 1)</f>
        <v>1</v>
      </c>
      <c r="AC116" s="86" t="str">
        <f>IFERROR(('Medical equipment-NSP'!AC124*AB116)/AG116, "0")</f>
        <v>0</v>
      </c>
      <c r="AD116" s="86">
        <f>IF('Medical equipment-NSP'!X124="Да", 1, 0)</f>
        <v>0</v>
      </c>
      <c r="AE116" s="86">
        <f>IF('Medical equipment-NSP'!Y124="Да", 1, 0)</f>
        <v>0</v>
      </c>
      <c r="AF116" s="86">
        <f>IF('Medical equipment-NSP'!Z124="Да", 1, 0)</f>
        <v>0</v>
      </c>
      <c r="AG116" s="86">
        <f t="shared" si="27"/>
        <v>0</v>
      </c>
      <c r="AH116" s="86">
        <f>IF('Medical equipment-NSP'!AH124="Да", 'Service providers'!G126, 1)</f>
        <v>1</v>
      </c>
      <c r="AI116" s="86" t="str">
        <f>IFERROR(('Medical equipment-NSP'!AI124*AH116)/AO116, "0")</f>
        <v>0</v>
      </c>
      <c r="AJ116" s="86">
        <f>IF('Medical equipment-NSP'!AH124="Да", 'Service providers'!H126, 1)</f>
        <v>1</v>
      </c>
      <c r="AK116" s="86" t="str">
        <f>IFERROR(('Medical equipment-NSP'!AJ124*AJ116)/AO116, "0")</f>
        <v>0</v>
      </c>
      <c r="AL116" s="86">
        <f>IF('Medical equipment-NSP'!AE124="Да", 1, 0)</f>
        <v>0</v>
      </c>
      <c r="AM116" s="86">
        <f>IF('Medical equipment-NSP'!AF124="Да", 1, 0)</f>
        <v>0</v>
      </c>
      <c r="AN116" s="86">
        <f>IF('Medical equipment-NSP'!AG124="Да", 1, 0)</f>
        <v>0</v>
      </c>
      <c r="AO116" s="86">
        <f t="shared" si="28"/>
        <v>0</v>
      </c>
      <c r="AP116" s="86">
        <f>IF('Medical equipment-NSP'!AO124="Да", 'Service providers'!G126, 1)</f>
        <v>1</v>
      </c>
      <c r="AQ116" s="86" t="str">
        <f>IFERROR(('Medical equipment-NSP'!AP124*AP116)/AW116, "0")</f>
        <v>0</v>
      </c>
      <c r="AR116" s="86">
        <f>IF('Medical equipment-NSP'!AO124="Да", 'Service providers'!H126, 1)</f>
        <v>1</v>
      </c>
      <c r="AS116" s="86" t="str">
        <f>IFERROR(('Medical equipment-NSP'!AQ124*AR116)/AW116, "0")</f>
        <v>0</v>
      </c>
      <c r="AT116" s="86">
        <f>IF('Medical equipment-NSP'!AL124="Да", 1, 0)</f>
        <v>0</v>
      </c>
      <c r="AU116" s="86">
        <f>IF('Medical equipment-NSP'!AM124="Да", 1, 0)</f>
        <v>0</v>
      </c>
      <c r="AV116" s="86">
        <f>IF('Medical equipment-NSP'!AN124="Да", 1, 0)</f>
        <v>0</v>
      </c>
      <c r="AW116" s="86">
        <f t="shared" si="29"/>
        <v>0</v>
      </c>
      <c r="AX116" s="86">
        <f>IF('Medical equipment-NSP'!AV124="Да", 'Service providers'!G126, 1)</f>
        <v>1</v>
      </c>
      <c r="AY116" s="86" t="str">
        <f>IFERROR(('Medical equipment-NSP'!AW124*AX116)/BE116, "0")</f>
        <v>0</v>
      </c>
      <c r="AZ116" s="86">
        <f>IF('Medical equipment-NSP'!AV124="Да", 'Service providers'!H126, 1)</f>
        <v>1</v>
      </c>
      <c r="BA116" s="86" t="str">
        <f>IFERROR(('Medical equipment-NSP'!AX124*AZ116)/BE116, "0")</f>
        <v>0</v>
      </c>
      <c r="BB116" s="86">
        <f>IF('Medical equipment-NSP'!AS124="Да", 1, 0)</f>
        <v>0</v>
      </c>
      <c r="BC116" s="86">
        <f>IF('Medical equipment-NSP'!AT124="Да", 1, 0)</f>
        <v>0</v>
      </c>
      <c r="BD116" s="86">
        <f>IF('Medical equipment-NSP'!AU124="Да", 1, 0)</f>
        <v>0</v>
      </c>
      <c r="BE116" s="86">
        <f t="shared" si="30"/>
        <v>0</v>
      </c>
      <c r="BF116" s="86">
        <f>IF('Medical equipment-NSP'!BC124="Да", 'Service providers'!G126, 1)</f>
        <v>1</v>
      </c>
      <c r="BG116" s="86" t="str">
        <f>IFERROR(('Medical equipment-NSP'!BD124*BF116)/BM116, "0")</f>
        <v>0</v>
      </c>
      <c r="BH116" s="86">
        <f>IF('Medical equipment-NSP'!BC124="Да", 'Service providers'!H126, 1)</f>
        <v>1</v>
      </c>
      <c r="BI116" s="86" t="str">
        <f>IFERROR(('Medical equipment-NSP'!BE124*BH116)/BM116, "0")</f>
        <v>0</v>
      </c>
      <c r="BJ116" s="86">
        <f>IF('Medical equipment-NSP'!AZ124="Да", 1, 0)</f>
        <v>0</v>
      </c>
      <c r="BK116" s="86">
        <f>IF('Medical equipment-NSP'!BA124="Да", 1, 0)</f>
        <v>0</v>
      </c>
      <c r="BL116" s="86">
        <f>IF('Medical equipment-NSP'!BB124="Да", 1, 0)</f>
        <v>0</v>
      </c>
      <c r="BM116" s="86">
        <f t="shared" si="31"/>
        <v>0</v>
      </c>
    </row>
    <row r="117" spans="1:65" x14ac:dyDescent="0.25">
      <c r="A117" s="93" t="str">
        <f>'Service providers'!A127</f>
        <v>Указать название точки 9</v>
      </c>
      <c r="B117" s="86">
        <f>IF('Medical equipment-NSP'!F125="Да", 'Service providers'!G127, 1)</f>
        <v>1</v>
      </c>
      <c r="C117" s="86" t="str">
        <f>IFERROR(('Medical equipment-NSP'!G125*B117)/I117, "0")</f>
        <v>0</v>
      </c>
      <c r="D117" s="86">
        <f>IF('Medical equipment-NSP'!F125="Да", 'Service providers'!H127, 1)</f>
        <v>1</v>
      </c>
      <c r="E117" s="86" t="str">
        <f>IFERROR(('Medical equipment-NSP'!H125*D117)/I117, "0")</f>
        <v>0</v>
      </c>
      <c r="F117" s="86">
        <f>IF('Medical equipment-NSP'!C125="Да", 1, 0)</f>
        <v>0</v>
      </c>
      <c r="G117" s="86">
        <f>IF('Medical equipment-NSP'!D125="Да", 1, 0)</f>
        <v>0</v>
      </c>
      <c r="H117" s="86">
        <f>IF('Medical equipment-NSP'!E125="Да", 1, 0)</f>
        <v>0</v>
      </c>
      <c r="I117" s="86">
        <f t="shared" si="24"/>
        <v>0</v>
      </c>
      <c r="J117" s="86">
        <f>IF('Medical equipment-NSP'!M125="Да", 'Service providers'!G127, 1)</f>
        <v>1</v>
      </c>
      <c r="K117" s="86" t="str">
        <f>IFERROR(('Medical equipment-NSP'!N125*J117)/Q117, "0")</f>
        <v>0</v>
      </c>
      <c r="L117" s="86">
        <f>IF('Medical equipment-NSP'!M125="Да", 'Service providers'!H127, 1)</f>
        <v>1</v>
      </c>
      <c r="M117" s="86" t="str">
        <f>IFERROR(('Medical equipment-NSP'!O125*L117)/Q117, "0")</f>
        <v>0</v>
      </c>
      <c r="N117" s="86">
        <f>IF('Medical equipment-NSP'!J125="Да", 1, 0)</f>
        <v>0</v>
      </c>
      <c r="O117" s="86">
        <f>IF('Medical equipment-NSP'!K125="Да", 1, 0)</f>
        <v>0</v>
      </c>
      <c r="P117" s="86">
        <f>IF('Medical equipment-NSP'!L125="Да", 1, 0)</f>
        <v>0</v>
      </c>
      <c r="Q117" s="86">
        <f t="shared" si="25"/>
        <v>0</v>
      </c>
      <c r="R117" s="86">
        <f>IF('Medical equipment-NSP'!T125="Да", 'Service providers'!G127, 1)</f>
        <v>1</v>
      </c>
      <c r="S117" s="86" t="str">
        <f>IFERROR(('Medical equipment-NSP'!U125*R117)/Y117, "0")</f>
        <v>0</v>
      </c>
      <c r="T117" s="86">
        <f>IF('Medical equipment-NSP'!T125="Да", 'Service providers'!H127, 1)</f>
        <v>1</v>
      </c>
      <c r="U117" s="86" t="str">
        <f>IFERROR(('Medical equipment-NSP'!V125*T117)/Y117, "0")</f>
        <v>0</v>
      </c>
      <c r="V117" s="86">
        <f>IF('Medical equipment-NSP'!Q125="Да", 1, 0)</f>
        <v>0</v>
      </c>
      <c r="W117" s="86">
        <f>IF('Medical equipment-NSP'!R125="Да", 1, 0)</f>
        <v>0</v>
      </c>
      <c r="X117" s="86">
        <f>IF('Medical equipment-NSP'!S125="Да", 1, 0)</f>
        <v>0</v>
      </c>
      <c r="Y117" s="86">
        <f t="shared" si="26"/>
        <v>0</v>
      </c>
      <c r="Z117" s="86">
        <f>IF('Medical equipment-NSP'!AA125="Да", 'Service providers'!G127, 1)</f>
        <v>1</v>
      </c>
      <c r="AA117" s="86" t="str">
        <f>IFERROR(('Medical equipment-NSP'!AB125*Z117)/AG117, "0")</f>
        <v>0</v>
      </c>
      <c r="AB117" s="86">
        <f>IF('Medical equipment-NSP'!AA125="Да", 'Service providers'!H127, 1)</f>
        <v>1</v>
      </c>
      <c r="AC117" s="86" t="str">
        <f>IFERROR(('Medical equipment-NSP'!AC125*AB117)/AG117, "0")</f>
        <v>0</v>
      </c>
      <c r="AD117" s="86">
        <f>IF('Medical equipment-NSP'!X125="Да", 1, 0)</f>
        <v>0</v>
      </c>
      <c r="AE117" s="86">
        <f>IF('Medical equipment-NSP'!Y125="Да", 1, 0)</f>
        <v>0</v>
      </c>
      <c r="AF117" s="86">
        <f>IF('Medical equipment-NSP'!Z125="Да", 1, 0)</f>
        <v>0</v>
      </c>
      <c r="AG117" s="86">
        <f t="shared" si="27"/>
        <v>0</v>
      </c>
      <c r="AH117" s="86">
        <f>IF('Medical equipment-NSP'!AH125="Да", 'Service providers'!G127, 1)</f>
        <v>1</v>
      </c>
      <c r="AI117" s="86" t="str">
        <f>IFERROR(('Medical equipment-NSP'!AI125*AH117)/AO117, "0")</f>
        <v>0</v>
      </c>
      <c r="AJ117" s="86">
        <f>IF('Medical equipment-NSP'!AH125="Да", 'Service providers'!H127, 1)</f>
        <v>1</v>
      </c>
      <c r="AK117" s="86" t="str">
        <f>IFERROR(('Medical equipment-NSP'!AJ125*AJ117)/AO117, "0")</f>
        <v>0</v>
      </c>
      <c r="AL117" s="86">
        <f>IF('Medical equipment-NSP'!AE125="Да", 1, 0)</f>
        <v>0</v>
      </c>
      <c r="AM117" s="86">
        <f>IF('Medical equipment-NSP'!AF125="Да", 1, 0)</f>
        <v>0</v>
      </c>
      <c r="AN117" s="86">
        <f>IF('Medical equipment-NSP'!AG125="Да", 1, 0)</f>
        <v>0</v>
      </c>
      <c r="AO117" s="86">
        <f t="shared" si="28"/>
        <v>0</v>
      </c>
      <c r="AP117" s="86">
        <f>IF('Medical equipment-NSP'!AO125="Да", 'Service providers'!G127, 1)</f>
        <v>1</v>
      </c>
      <c r="AQ117" s="86" t="str">
        <f>IFERROR(('Medical equipment-NSP'!AP125*AP117)/AW117, "0")</f>
        <v>0</v>
      </c>
      <c r="AR117" s="86">
        <f>IF('Medical equipment-NSP'!AO125="Да", 'Service providers'!H127, 1)</f>
        <v>1</v>
      </c>
      <c r="AS117" s="86" t="str">
        <f>IFERROR(('Medical equipment-NSP'!AQ125*AR117)/AW117, "0")</f>
        <v>0</v>
      </c>
      <c r="AT117" s="86">
        <f>IF('Medical equipment-NSP'!AL125="Да", 1, 0)</f>
        <v>0</v>
      </c>
      <c r="AU117" s="86">
        <f>IF('Medical equipment-NSP'!AM125="Да", 1, 0)</f>
        <v>0</v>
      </c>
      <c r="AV117" s="86">
        <f>IF('Medical equipment-NSP'!AN125="Да", 1, 0)</f>
        <v>0</v>
      </c>
      <c r="AW117" s="86">
        <f t="shared" si="29"/>
        <v>0</v>
      </c>
      <c r="AX117" s="86">
        <f>IF('Medical equipment-NSP'!AV125="Да", 'Service providers'!G127, 1)</f>
        <v>1</v>
      </c>
      <c r="AY117" s="86" t="str">
        <f>IFERROR(('Medical equipment-NSP'!AW125*AX117)/BE117, "0")</f>
        <v>0</v>
      </c>
      <c r="AZ117" s="86">
        <f>IF('Medical equipment-NSP'!AV125="Да", 'Service providers'!H127, 1)</f>
        <v>1</v>
      </c>
      <c r="BA117" s="86" t="str">
        <f>IFERROR(('Medical equipment-NSP'!AX125*AZ117)/BE117, "0")</f>
        <v>0</v>
      </c>
      <c r="BB117" s="86">
        <f>IF('Medical equipment-NSP'!AS125="Да", 1, 0)</f>
        <v>0</v>
      </c>
      <c r="BC117" s="86">
        <f>IF('Medical equipment-NSP'!AT125="Да", 1, 0)</f>
        <v>0</v>
      </c>
      <c r="BD117" s="86">
        <f>IF('Medical equipment-NSP'!AU125="Да", 1, 0)</f>
        <v>0</v>
      </c>
      <c r="BE117" s="86">
        <f t="shared" si="30"/>
        <v>0</v>
      </c>
      <c r="BF117" s="86">
        <f>IF('Medical equipment-NSP'!BC125="Да", 'Service providers'!G127, 1)</f>
        <v>1</v>
      </c>
      <c r="BG117" s="86" t="str">
        <f>IFERROR(('Medical equipment-NSP'!BD125*BF117)/BM117, "0")</f>
        <v>0</v>
      </c>
      <c r="BH117" s="86">
        <f>IF('Medical equipment-NSP'!BC125="Да", 'Service providers'!H127, 1)</f>
        <v>1</v>
      </c>
      <c r="BI117" s="86" t="str">
        <f>IFERROR(('Medical equipment-NSP'!BE125*BH117)/BM117, "0")</f>
        <v>0</v>
      </c>
      <c r="BJ117" s="86">
        <f>IF('Medical equipment-NSP'!AZ125="Да", 1, 0)</f>
        <v>0</v>
      </c>
      <c r="BK117" s="86">
        <f>IF('Medical equipment-NSP'!BA125="Да", 1, 0)</f>
        <v>0</v>
      </c>
      <c r="BL117" s="86">
        <f>IF('Medical equipment-NSP'!BB125="Да", 1, 0)</f>
        <v>0</v>
      </c>
      <c r="BM117" s="86">
        <f t="shared" si="31"/>
        <v>0</v>
      </c>
    </row>
    <row r="118" spans="1:65" x14ac:dyDescent="0.25">
      <c r="A118" s="93" t="str">
        <f>'Service providers'!A128</f>
        <v>Указать название точки 10</v>
      </c>
      <c r="B118" s="86">
        <f>IF('Medical equipment-NSP'!F126="Да", 'Service providers'!G128, 1)</f>
        <v>1</v>
      </c>
      <c r="C118" s="86" t="str">
        <f>IFERROR(('Medical equipment-NSP'!G126*B118)/I118, "0")</f>
        <v>0</v>
      </c>
      <c r="D118" s="86">
        <f>IF('Medical equipment-NSP'!F126="Да", 'Service providers'!H128, 1)</f>
        <v>1</v>
      </c>
      <c r="E118" s="86" t="str">
        <f>IFERROR(('Medical equipment-NSP'!H126*D118)/I118, "0")</f>
        <v>0</v>
      </c>
      <c r="F118" s="86">
        <f>IF('Medical equipment-NSP'!C126="Да", 1, 0)</f>
        <v>0</v>
      </c>
      <c r="G118" s="86">
        <f>IF('Medical equipment-NSP'!D126="Да", 1, 0)</f>
        <v>0</v>
      </c>
      <c r="H118" s="86">
        <f>IF('Medical equipment-NSP'!E126="Да", 1, 0)</f>
        <v>0</v>
      </c>
      <c r="I118" s="86">
        <f t="shared" si="24"/>
        <v>0</v>
      </c>
      <c r="J118" s="86">
        <f>IF('Medical equipment-NSP'!M126="Да", 'Service providers'!G128, 1)</f>
        <v>1</v>
      </c>
      <c r="K118" s="86" t="str">
        <f>IFERROR(('Medical equipment-NSP'!N126*J118)/Q118, "0")</f>
        <v>0</v>
      </c>
      <c r="L118" s="86">
        <f>IF('Medical equipment-NSP'!M126="Да", 'Service providers'!H128, 1)</f>
        <v>1</v>
      </c>
      <c r="M118" s="86" t="str">
        <f>IFERROR(('Medical equipment-NSP'!O126*L118)/Q118, "0")</f>
        <v>0</v>
      </c>
      <c r="N118" s="86">
        <f>IF('Medical equipment-NSP'!J126="Да", 1, 0)</f>
        <v>0</v>
      </c>
      <c r="O118" s="86">
        <f>IF('Medical equipment-NSP'!K126="Да", 1, 0)</f>
        <v>0</v>
      </c>
      <c r="P118" s="86">
        <f>IF('Medical equipment-NSP'!L126="Да", 1, 0)</f>
        <v>0</v>
      </c>
      <c r="Q118" s="86">
        <f t="shared" si="25"/>
        <v>0</v>
      </c>
      <c r="R118" s="86">
        <f>IF('Medical equipment-NSP'!T126="Да", 'Service providers'!G128, 1)</f>
        <v>1</v>
      </c>
      <c r="S118" s="86" t="str">
        <f>IFERROR(('Medical equipment-NSP'!U126*R118)/Y118, "0")</f>
        <v>0</v>
      </c>
      <c r="T118" s="86">
        <f>IF('Medical equipment-NSP'!T126="Да", 'Service providers'!H128, 1)</f>
        <v>1</v>
      </c>
      <c r="U118" s="86" t="str">
        <f>IFERROR(('Medical equipment-NSP'!V126*T118)/Y118, "0")</f>
        <v>0</v>
      </c>
      <c r="V118" s="86">
        <f>IF('Medical equipment-NSP'!Q126="Да", 1, 0)</f>
        <v>0</v>
      </c>
      <c r="W118" s="86">
        <f>IF('Medical equipment-NSP'!R126="Да", 1, 0)</f>
        <v>0</v>
      </c>
      <c r="X118" s="86">
        <f>IF('Medical equipment-NSP'!S126="Да", 1, 0)</f>
        <v>0</v>
      </c>
      <c r="Y118" s="86">
        <f t="shared" si="26"/>
        <v>0</v>
      </c>
      <c r="Z118" s="86">
        <f>IF('Medical equipment-NSP'!AA126="Да", 'Service providers'!G128, 1)</f>
        <v>1</v>
      </c>
      <c r="AA118" s="86" t="str">
        <f>IFERROR(('Medical equipment-NSP'!AB126*Z118)/AG118, "0")</f>
        <v>0</v>
      </c>
      <c r="AB118" s="86">
        <f>IF('Medical equipment-NSP'!AA126="Да", 'Service providers'!H128, 1)</f>
        <v>1</v>
      </c>
      <c r="AC118" s="86" t="str">
        <f>IFERROR(('Medical equipment-NSP'!AC126*AB118)/AG118, "0")</f>
        <v>0</v>
      </c>
      <c r="AD118" s="86">
        <f>IF('Medical equipment-NSP'!X126="Да", 1, 0)</f>
        <v>0</v>
      </c>
      <c r="AE118" s="86">
        <f>IF('Medical equipment-NSP'!Y126="Да", 1, 0)</f>
        <v>0</v>
      </c>
      <c r="AF118" s="86">
        <f>IF('Medical equipment-NSP'!Z126="Да", 1, 0)</f>
        <v>0</v>
      </c>
      <c r="AG118" s="86">
        <f t="shared" si="27"/>
        <v>0</v>
      </c>
      <c r="AH118" s="86">
        <f>IF('Medical equipment-NSP'!AH126="Да", 'Service providers'!G128, 1)</f>
        <v>1</v>
      </c>
      <c r="AI118" s="86" t="str">
        <f>IFERROR(('Medical equipment-NSP'!AI126*AH118)/AO118, "0")</f>
        <v>0</v>
      </c>
      <c r="AJ118" s="86">
        <f>IF('Medical equipment-NSP'!AH126="Да", 'Service providers'!H128, 1)</f>
        <v>1</v>
      </c>
      <c r="AK118" s="86" t="str">
        <f>IFERROR(('Medical equipment-NSP'!AJ126*AJ118)/AO118, "0")</f>
        <v>0</v>
      </c>
      <c r="AL118" s="86">
        <f>IF('Medical equipment-NSP'!AE126="Да", 1, 0)</f>
        <v>0</v>
      </c>
      <c r="AM118" s="86">
        <f>IF('Medical equipment-NSP'!AF126="Да", 1, 0)</f>
        <v>0</v>
      </c>
      <c r="AN118" s="86">
        <f>IF('Medical equipment-NSP'!AG126="Да", 1, 0)</f>
        <v>0</v>
      </c>
      <c r="AO118" s="86">
        <f t="shared" si="28"/>
        <v>0</v>
      </c>
      <c r="AP118" s="86">
        <f>IF('Medical equipment-NSP'!AO126="Да", 'Service providers'!G128, 1)</f>
        <v>1</v>
      </c>
      <c r="AQ118" s="86" t="str">
        <f>IFERROR(('Medical equipment-NSP'!AP126*AP118)/AW118, "0")</f>
        <v>0</v>
      </c>
      <c r="AR118" s="86">
        <f>IF('Medical equipment-NSP'!AO126="Да", 'Service providers'!H128, 1)</f>
        <v>1</v>
      </c>
      <c r="AS118" s="86" t="str">
        <f>IFERROR(('Medical equipment-NSP'!AQ126*AR118)/AW118, "0")</f>
        <v>0</v>
      </c>
      <c r="AT118" s="86">
        <f>IF('Medical equipment-NSP'!AL126="Да", 1, 0)</f>
        <v>0</v>
      </c>
      <c r="AU118" s="86">
        <f>IF('Medical equipment-NSP'!AM126="Да", 1, 0)</f>
        <v>0</v>
      </c>
      <c r="AV118" s="86">
        <f>IF('Medical equipment-NSP'!AN126="Да", 1, 0)</f>
        <v>0</v>
      </c>
      <c r="AW118" s="86">
        <f t="shared" si="29"/>
        <v>0</v>
      </c>
      <c r="AX118" s="86">
        <f>IF('Medical equipment-NSP'!AV126="Да", 'Service providers'!G128, 1)</f>
        <v>1</v>
      </c>
      <c r="AY118" s="86" t="str">
        <f>IFERROR(('Medical equipment-NSP'!AW126*AX118)/BE118, "0")</f>
        <v>0</v>
      </c>
      <c r="AZ118" s="86">
        <f>IF('Medical equipment-NSP'!AV126="Да", 'Service providers'!H128, 1)</f>
        <v>1</v>
      </c>
      <c r="BA118" s="86" t="str">
        <f>IFERROR(('Medical equipment-NSP'!AX126*AZ118)/BE118, "0")</f>
        <v>0</v>
      </c>
      <c r="BB118" s="86">
        <f>IF('Medical equipment-NSP'!AS126="Да", 1, 0)</f>
        <v>0</v>
      </c>
      <c r="BC118" s="86">
        <f>IF('Medical equipment-NSP'!AT126="Да", 1, 0)</f>
        <v>0</v>
      </c>
      <c r="BD118" s="86">
        <f>IF('Medical equipment-NSP'!AU126="Да", 1, 0)</f>
        <v>0</v>
      </c>
      <c r="BE118" s="86">
        <f t="shared" si="30"/>
        <v>0</v>
      </c>
      <c r="BF118" s="86">
        <f>IF('Medical equipment-NSP'!BC126="Да", 'Service providers'!G128, 1)</f>
        <v>1</v>
      </c>
      <c r="BG118" s="86" t="str">
        <f>IFERROR(('Medical equipment-NSP'!BD126*BF118)/BM118, "0")</f>
        <v>0</v>
      </c>
      <c r="BH118" s="86">
        <f>IF('Medical equipment-NSP'!BC126="Да", 'Service providers'!H128, 1)</f>
        <v>1</v>
      </c>
      <c r="BI118" s="86" t="str">
        <f>IFERROR(('Medical equipment-NSP'!BE126*BH118)/BM118, "0")</f>
        <v>0</v>
      </c>
      <c r="BJ118" s="86">
        <f>IF('Medical equipment-NSP'!AZ126="Да", 1, 0)</f>
        <v>0</v>
      </c>
      <c r="BK118" s="86">
        <f>IF('Medical equipment-NSP'!BA126="Да", 1, 0)</f>
        <v>0</v>
      </c>
      <c r="BL118" s="86">
        <f>IF('Medical equipment-NSP'!BB126="Да", 1, 0)</f>
        <v>0</v>
      </c>
      <c r="BM118" s="86">
        <f t="shared" si="31"/>
        <v>0</v>
      </c>
    </row>
    <row r="119" spans="1:65" x14ac:dyDescent="0.25">
      <c r="A119" s="93" t="str">
        <f>'Service providers'!A129</f>
        <v>Указать название точки 11</v>
      </c>
      <c r="B119" s="86">
        <f>IF('Medical equipment-NSP'!F127="Да", 'Service providers'!G129, 1)</f>
        <v>1</v>
      </c>
      <c r="C119" s="86" t="str">
        <f>IFERROR(('Medical equipment-NSP'!G127*B119)/I119, "0")</f>
        <v>0</v>
      </c>
      <c r="D119" s="86">
        <f>IF('Medical equipment-NSP'!F127="Да", 'Service providers'!H129, 1)</f>
        <v>1</v>
      </c>
      <c r="E119" s="86" t="str">
        <f>IFERROR(('Medical equipment-NSP'!H127*D119)/I119, "0")</f>
        <v>0</v>
      </c>
      <c r="F119" s="86">
        <f>IF('Medical equipment-NSP'!C127="Да", 1, 0)</f>
        <v>0</v>
      </c>
      <c r="G119" s="86">
        <f>IF('Medical equipment-NSP'!D127="Да", 1, 0)</f>
        <v>0</v>
      </c>
      <c r="H119" s="86">
        <f>IF('Medical equipment-NSP'!E127="Да", 1, 0)</f>
        <v>0</v>
      </c>
      <c r="I119" s="86">
        <f t="shared" si="24"/>
        <v>0</v>
      </c>
      <c r="J119" s="86">
        <f>IF('Medical equipment-NSP'!M127="Да", 'Service providers'!G129, 1)</f>
        <v>1</v>
      </c>
      <c r="K119" s="86" t="str">
        <f>IFERROR(('Medical equipment-NSP'!N127*J119)/Q119, "0")</f>
        <v>0</v>
      </c>
      <c r="L119" s="86">
        <f>IF('Medical equipment-NSP'!M127="Да", 'Service providers'!H129, 1)</f>
        <v>1</v>
      </c>
      <c r="M119" s="86" t="str">
        <f>IFERROR(('Medical equipment-NSP'!O127*L119)/Q119, "0")</f>
        <v>0</v>
      </c>
      <c r="N119" s="86">
        <f>IF('Medical equipment-NSP'!J127="Да", 1, 0)</f>
        <v>0</v>
      </c>
      <c r="O119" s="86">
        <f>IF('Medical equipment-NSP'!K127="Да", 1, 0)</f>
        <v>0</v>
      </c>
      <c r="P119" s="86">
        <f>IF('Medical equipment-NSP'!L127="Да", 1, 0)</f>
        <v>0</v>
      </c>
      <c r="Q119" s="86">
        <f t="shared" si="25"/>
        <v>0</v>
      </c>
      <c r="R119" s="86">
        <f>IF('Medical equipment-NSP'!T127="Да", 'Service providers'!G129, 1)</f>
        <v>1</v>
      </c>
      <c r="S119" s="86" t="str">
        <f>IFERROR(('Medical equipment-NSP'!U127*R119)/Y119, "0")</f>
        <v>0</v>
      </c>
      <c r="T119" s="86">
        <f>IF('Medical equipment-NSP'!T127="Да", 'Service providers'!H129, 1)</f>
        <v>1</v>
      </c>
      <c r="U119" s="86" t="str">
        <f>IFERROR(('Medical equipment-NSP'!V127*T119)/Y119, "0")</f>
        <v>0</v>
      </c>
      <c r="V119" s="86">
        <f>IF('Medical equipment-NSP'!Q127="Да", 1, 0)</f>
        <v>0</v>
      </c>
      <c r="W119" s="86">
        <f>IF('Medical equipment-NSP'!R127="Да", 1, 0)</f>
        <v>0</v>
      </c>
      <c r="X119" s="86">
        <f>IF('Medical equipment-NSP'!S127="Да", 1, 0)</f>
        <v>0</v>
      </c>
      <c r="Y119" s="86">
        <f t="shared" si="26"/>
        <v>0</v>
      </c>
      <c r="Z119" s="86">
        <f>IF('Medical equipment-NSP'!AA127="Да", 'Service providers'!G129, 1)</f>
        <v>1</v>
      </c>
      <c r="AA119" s="86" t="str">
        <f>IFERROR(('Medical equipment-NSP'!AB127*Z119)/AG119, "0")</f>
        <v>0</v>
      </c>
      <c r="AB119" s="86">
        <f>IF('Medical equipment-NSP'!AA127="Да", 'Service providers'!H129, 1)</f>
        <v>1</v>
      </c>
      <c r="AC119" s="86" t="str">
        <f>IFERROR(('Medical equipment-NSP'!AC127*AB119)/AG119, "0")</f>
        <v>0</v>
      </c>
      <c r="AD119" s="86">
        <f>IF('Medical equipment-NSP'!X127="Да", 1, 0)</f>
        <v>0</v>
      </c>
      <c r="AE119" s="86">
        <f>IF('Medical equipment-NSP'!Y127="Да", 1, 0)</f>
        <v>0</v>
      </c>
      <c r="AF119" s="86">
        <f>IF('Medical equipment-NSP'!Z127="Да", 1, 0)</f>
        <v>0</v>
      </c>
      <c r="AG119" s="86">
        <f t="shared" si="27"/>
        <v>0</v>
      </c>
      <c r="AH119" s="86">
        <f>IF('Medical equipment-NSP'!AH127="Да", 'Service providers'!G129, 1)</f>
        <v>1</v>
      </c>
      <c r="AI119" s="86" t="str">
        <f>IFERROR(('Medical equipment-NSP'!AI127*AH119)/AO119, "0")</f>
        <v>0</v>
      </c>
      <c r="AJ119" s="86">
        <f>IF('Medical equipment-NSP'!AH127="Да", 'Service providers'!H129, 1)</f>
        <v>1</v>
      </c>
      <c r="AK119" s="86" t="str">
        <f>IFERROR(('Medical equipment-NSP'!AJ127*AJ119)/AO119, "0")</f>
        <v>0</v>
      </c>
      <c r="AL119" s="86">
        <f>IF('Medical equipment-NSP'!AE127="Да", 1, 0)</f>
        <v>0</v>
      </c>
      <c r="AM119" s="86">
        <f>IF('Medical equipment-NSP'!AF127="Да", 1, 0)</f>
        <v>0</v>
      </c>
      <c r="AN119" s="86">
        <f>IF('Medical equipment-NSP'!AG127="Да", 1, 0)</f>
        <v>0</v>
      </c>
      <c r="AO119" s="86">
        <f t="shared" si="28"/>
        <v>0</v>
      </c>
      <c r="AP119" s="86">
        <f>IF('Medical equipment-NSP'!AO127="Да", 'Service providers'!G129, 1)</f>
        <v>1</v>
      </c>
      <c r="AQ119" s="86" t="str">
        <f>IFERROR(('Medical equipment-NSP'!AP127*AP119)/AW119, "0")</f>
        <v>0</v>
      </c>
      <c r="AR119" s="86">
        <f>IF('Medical equipment-NSP'!AO127="Да", 'Service providers'!H129, 1)</f>
        <v>1</v>
      </c>
      <c r="AS119" s="86" t="str">
        <f>IFERROR(('Medical equipment-NSP'!AQ127*AR119)/AW119, "0")</f>
        <v>0</v>
      </c>
      <c r="AT119" s="86">
        <f>IF('Medical equipment-NSP'!AL127="Да", 1, 0)</f>
        <v>0</v>
      </c>
      <c r="AU119" s="86">
        <f>IF('Medical equipment-NSP'!AM127="Да", 1, 0)</f>
        <v>0</v>
      </c>
      <c r="AV119" s="86">
        <f>IF('Medical equipment-NSP'!AN127="Да", 1, 0)</f>
        <v>0</v>
      </c>
      <c r="AW119" s="86">
        <f t="shared" si="29"/>
        <v>0</v>
      </c>
      <c r="AX119" s="86">
        <f>IF('Medical equipment-NSP'!AV127="Да", 'Service providers'!G129, 1)</f>
        <v>1</v>
      </c>
      <c r="AY119" s="86" t="str">
        <f>IFERROR(('Medical equipment-NSP'!AW127*AX119)/BE119, "0")</f>
        <v>0</v>
      </c>
      <c r="AZ119" s="86">
        <f>IF('Medical equipment-NSP'!AV127="Да", 'Service providers'!H129, 1)</f>
        <v>1</v>
      </c>
      <c r="BA119" s="86" t="str">
        <f>IFERROR(('Medical equipment-NSP'!AX127*AZ119)/BE119, "0")</f>
        <v>0</v>
      </c>
      <c r="BB119" s="86">
        <f>IF('Medical equipment-NSP'!AS127="Да", 1, 0)</f>
        <v>0</v>
      </c>
      <c r="BC119" s="86">
        <f>IF('Medical equipment-NSP'!AT127="Да", 1, 0)</f>
        <v>0</v>
      </c>
      <c r="BD119" s="86">
        <f>IF('Medical equipment-NSP'!AU127="Да", 1, 0)</f>
        <v>0</v>
      </c>
      <c r="BE119" s="86">
        <f t="shared" si="30"/>
        <v>0</v>
      </c>
      <c r="BF119" s="86">
        <f>IF('Medical equipment-NSP'!BC127="Да", 'Service providers'!G129, 1)</f>
        <v>1</v>
      </c>
      <c r="BG119" s="86" t="str">
        <f>IFERROR(('Medical equipment-NSP'!BD127*BF119)/BM119, "0")</f>
        <v>0</v>
      </c>
      <c r="BH119" s="86">
        <f>IF('Medical equipment-NSP'!BC127="Да", 'Service providers'!H129, 1)</f>
        <v>1</v>
      </c>
      <c r="BI119" s="86" t="str">
        <f>IFERROR(('Medical equipment-NSP'!BE127*BH119)/BM119, "0")</f>
        <v>0</v>
      </c>
      <c r="BJ119" s="86">
        <f>IF('Medical equipment-NSP'!AZ127="Да", 1, 0)</f>
        <v>0</v>
      </c>
      <c r="BK119" s="86">
        <f>IF('Medical equipment-NSP'!BA127="Да", 1, 0)</f>
        <v>0</v>
      </c>
      <c r="BL119" s="86">
        <f>IF('Medical equipment-NSP'!BB127="Да", 1, 0)</f>
        <v>0</v>
      </c>
      <c r="BM119" s="86">
        <f t="shared" si="31"/>
        <v>0</v>
      </c>
    </row>
    <row r="120" spans="1:65" x14ac:dyDescent="0.25">
      <c r="A120" s="93" t="str">
        <f>'Service providers'!A130</f>
        <v>Указать название точки 12</v>
      </c>
      <c r="B120" s="86">
        <f>IF('Medical equipment-NSP'!F128="Да", 'Service providers'!G130, 1)</f>
        <v>1</v>
      </c>
      <c r="C120" s="86" t="str">
        <f>IFERROR(('Medical equipment-NSP'!G128*B120)/I120, "0")</f>
        <v>0</v>
      </c>
      <c r="D120" s="86">
        <f>IF('Medical equipment-NSP'!F128="Да", 'Service providers'!H130, 1)</f>
        <v>1</v>
      </c>
      <c r="E120" s="86" t="str">
        <f>IFERROR(('Medical equipment-NSP'!H128*D120)/I120, "0")</f>
        <v>0</v>
      </c>
      <c r="F120" s="86">
        <f>IF('Medical equipment-NSP'!C128="Да", 1, 0)</f>
        <v>0</v>
      </c>
      <c r="G120" s="86">
        <f>IF('Medical equipment-NSP'!D128="Да", 1, 0)</f>
        <v>0</v>
      </c>
      <c r="H120" s="86">
        <f>IF('Medical equipment-NSP'!E128="Да", 1, 0)</f>
        <v>0</v>
      </c>
      <c r="I120" s="86">
        <f t="shared" si="24"/>
        <v>0</v>
      </c>
      <c r="J120" s="86">
        <f>IF('Medical equipment-NSP'!M128="Да", 'Service providers'!G130, 1)</f>
        <v>1</v>
      </c>
      <c r="K120" s="86" t="str">
        <f>IFERROR(('Medical equipment-NSP'!N128*J120)/Q120, "0")</f>
        <v>0</v>
      </c>
      <c r="L120" s="86">
        <f>IF('Medical equipment-NSP'!M128="Да", 'Service providers'!H130, 1)</f>
        <v>1</v>
      </c>
      <c r="M120" s="86" t="str">
        <f>IFERROR(('Medical equipment-NSP'!O128*L120)/Q120, "0")</f>
        <v>0</v>
      </c>
      <c r="N120" s="86">
        <f>IF('Medical equipment-NSP'!J128="Да", 1, 0)</f>
        <v>0</v>
      </c>
      <c r="O120" s="86">
        <f>IF('Medical equipment-NSP'!K128="Да", 1, 0)</f>
        <v>0</v>
      </c>
      <c r="P120" s="86">
        <f>IF('Medical equipment-NSP'!L128="Да", 1, 0)</f>
        <v>0</v>
      </c>
      <c r="Q120" s="86">
        <f t="shared" si="25"/>
        <v>0</v>
      </c>
      <c r="R120" s="86">
        <f>IF('Medical equipment-NSP'!T128="Да", 'Service providers'!G130, 1)</f>
        <v>1</v>
      </c>
      <c r="S120" s="86" t="str">
        <f>IFERROR(('Medical equipment-NSP'!U128*R120)/Y120, "0")</f>
        <v>0</v>
      </c>
      <c r="T120" s="86">
        <f>IF('Medical equipment-NSP'!T128="Да", 'Service providers'!H130, 1)</f>
        <v>1</v>
      </c>
      <c r="U120" s="86" t="str">
        <f>IFERROR(('Medical equipment-NSP'!V128*T120)/Y120, "0")</f>
        <v>0</v>
      </c>
      <c r="V120" s="86">
        <f>IF('Medical equipment-NSP'!Q128="Да", 1, 0)</f>
        <v>0</v>
      </c>
      <c r="W120" s="86">
        <f>IF('Medical equipment-NSP'!R128="Да", 1, 0)</f>
        <v>0</v>
      </c>
      <c r="X120" s="86">
        <f>IF('Medical equipment-NSP'!S128="Да", 1, 0)</f>
        <v>0</v>
      </c>
      <c r="Y120" s="86">
        <f t="shared" si="26"/>
        <v>0</v>
      </c>
      <c r="Z120" s="86">
        <f>IF('Medical equipment-NSP'!AA128="Да", 'Service providers'!G130, 1)</f>
        <v>1</v>
      </c>
      <c r="AA120" s="86" t="str">
        <f>IFERROR(('Medical equipment-NSP'!AB128*Z120)/AG120, "0")</f>
        <v>0</v>
      </c>
      <c r="AB120" s="86">
        <f>IF('Medical equipment-NSP'!AA128="Да", 'Service providers'!H130, 1)</f>
        <v>1</v>
      </c>
      <c r="AC120" s="86" t="str">
        <f>IFERROR(('Medical equipment-NSP'!AC128*AB120)/AG120, "0")</f>
        <v>0</v>
      </c>
      <c r="AD120" s="86">
        <f>IF('Medical equipment-NSP'!X128="Да", 1, 0)</f>
        <v>0</v>
      </c>
      <c r="AE120" s="86">
        <f>IF('Medical equipment-NSP'!Y128="Да", 1, 0)</f>
        <v>0</v>
      </c>
      <c r="AF120" s="86">
        <f>IF('Medical equipment-NSP'!Z128="Да", 1, 0)</f>
        <v>0</v>
      </c>
      <c r="AG120" s="86">
        <f t="shared" si="27"/>
        <v>0</v>
      </c>
      <c r="AH120" s="86">
        <f>IF('Medical equipment-NSP'!AH128="Да", 'Service providers'!G130, 1)</f>
        <v>1</v>
      </c>
      <c r="AI120" s="86" t="str">
        <f>IFERROR(('Medical equipment-NSP'!AI128*AH120)/AO120, "0")</f>
        <v>0</v>
      </c>
      <c r="AJ120" s="86">
        <f>IF('Medical equipment-NSP'!AH128="Да", 'Service providers'!H130, 1)</f>
        <v>1</v>
      </c>
      <c r="AK120" s="86" t="str">
        <f>IFERROR(('Medical equipment-NSP'!AJ128*AJ120)/AO120, "0")</f>
        <v>0</v>
      </c>
      <c r="AL120" s="86">
        <f>IF('Medical equipment-NSP'!AE128="Да", 1, 0)</f>
        <v>0</v>
      </c>
      <c r="AM120" s="86">
        <f>IF('Medical equipment-NSP'!AF128="Да", 1, 0)</f>
        <v>0</v>
      </c>
      <c r="AN120" s="86">
        <f>IF('Medical equipment-NSP'!AG128="Да", 1, 0)</f>
        <v>0</v>
      </c>
      <c r="AO120" s="86">
        <f t="shared" si="28"/>
        <v>0</v>
      </c>
      <c r="AP120" s="86">
        <f>IF('Medical equipment-NSP'!AO128="Да", 'Service providers'!G130, 1)</f>
        <v>1</v>
      </c>
      <c r="AQ120" s="86" t="str">
        <f>IFERROR(('Medical equipment-NSP'!AP128*AP120)/AW120, "0")</f>
        <v>0</v>
      </c>
      <c r="AR120" s="86">
        <f>IF('Medical equipment-NSP'!AO128="Да", 'Service providers'!H130, 1)</f>
        <v>1</v>
      </c>
      <c r="AS120" s="86" t="str">
        <f>IFERROR(('Medical equipment-NSP'!AQ128*AR120)/AW120, "0")</f>
        <v>0</v>
      </c>
      <c r="AT120" s="86">
        <f>IF('Medical equipment-NSP'!AL128="Да", 1, 0)</f>
        <v>0</v>
      </c>
      <c r="AU120" s="86">
        <f>IF('Medical equipment-NSP'!AM128="Да", 1, 0)</f>
        <v>0</v>
      </c>
      <c r="AV120" s="86">
        <f>IF('Medical equipment-NSP'!AN128="Да", 1, 0)</f>
        <v>0</v>
      </c>
      <c r="AW120" s="86">
        <f t="shared" si="29"/>
        <v>0</v>
      </c>
      <c r="AX120" s="86">
        <f>IF('Medical equipment-NSP'!AV128="Да", 'Service providers'!G130, 1)</f>
        <v>1</v>
      </c>
      <c r="AY120" s="86" t="str">
        <f>IFERROR(('Medical equipment-NSP'!AW128*AX120)/BE120, "0")</f>
        <v>0</v>
      </c>
      <c r="AZ120" s="86">
        <f>IF('Medical equipment-NSP'!AV128="Да", 'Service providers'!H130, 1)</f>
        <v>1</v>
      </c>
      <c r="BA120" s="86" t="str">
        <f>IFERROR(('Medical equipment-NSP'!AX128*AZ120)/BE120, "0")</f>
        <v>0</v>
      </c>
      <c r="BB120" s="86">
        <f>IF('Medical equipment-NSP'!AS128="Да", 1, 0)</f>
        <v>0</v>
      </c>
      <c r="BC120" s="86">
        <f>IF('Medical equipment-NSP'!AT128="Да", 1, 0)</f>
        <v>0</v>
      </c>
      <c r="BD120" s="86">
        <f>IF('Medical equipment-NSP'!AU128="Да", 1, 0)</f>
        <v>0</v>
      </c>
      <c r="BE120" s="86">
        <f t="shared" si="30"/>
        <v>0</v>
      </c>
      <c r="BF120" s="86">
        <f>IF('Medical equipment-NSP'!BC128="Да", 'Service providers'!G130, 1)</f>
        <v>1</v>
      </c>
      <c r="BG120" s="86" t="str">
        <f>IFERROR(('Medical equipment-NSP'!BD128*BF120)/BM120, "0")</f>
        <v>0</v>
      </c>
      <c r="BH120" s="86">
        <f>IF('Medical equipment-NSP'!BC128="Да", 'Service providers'!H130, 1)</f>
        <v>1</v>
      </c>
      <c r="BI120" s="86" t="str">
        <f>IFERROR(('Medical equipment-NSP'!BE128*BH120)/BM120, "0")</f>
        <v>0</v>
      </c>
      <c r="BJ120" s="86">
        <f>IF('Medical equipment-NSP'!AZ128="Да", 1, 0)</f>
        <v>0</v>
      </c>
      <c r="BK120" s="86">
        <f>IF('Medical equipment-NSP'!BA128="Да", 1, 0)</f>
        <v>0</v>
      </c>
      <c r="BL120" s="86">
        <f>IF('Medical equipment-NSP'!BB128="Да", 1, 0)</f>
        <v>0</v>
      </c>
      <c r="BM120" s="86">
        <f t="shared" si="31"/>
        <v>0</v>
      </c>
    </row>
    <row r="121" spans="1:65" x14ac:dyDescent="0.25">
      <c r="A121" s="93" t="str">
        <f>'Service providers'!A131</f>
        <v>Указать название точки 13</v>
      </c>
      <c r="B121" s="86">
        <f>IF('Medical equipment-NSP'!F129="Да", 'Service providers'!G131, 1)</f>
        <v>1</v>
      </c>
      <c r="C121" s="86" t="str">
        <f>IFERROR(('Medical equipment-NSP'!G129*B121)/I121, "0")</f>
        <v>0</v>
      </c>
      <c r="D121" s="86">
        <f>IF('Medical equipment-NSP'!F129="Да", 'Service providers'!H131, 1)</f>
        <v>1</v>
      </c>
      <c r="E121" s="86" t="str">
        <f>IFERROR(('Medical equipment-NSP'!H129*D121)/I121, "0")</f>
        <v>0</v>
      </c>
      <c r="F121" s="86">
        <f>IF('Medical equipment-NSP'!C129="Да", 1, 0)</f>
        <v>0</v>
      </c>
      <c r="G121" s="86">
        <f>IF('Medical equipment-NSP'!D129="Да", 1, 0)</f>
        <v>0</v>
      </c>
      <c r="H121" s="86">
        <f>IF('Medical equipment-NSP'!E129="Да", 1, 0)</f>
        <v>0</v>
      </c>
      <c r="I121" s="86">
        <f t="shared" si="24"/>
        <v>0</v>
      </c>
      <c r="J121" s="86">
        <f>IF('Medical equipment-NSP'!M129="Да", 'Service providers'!G131, 1)</f>
        <v>1</v>
      </c>
      <c r="K121" s="86" t="str">
        <f>IFERROR(('Medical equipment-NSP'!N129*J121)/Q121, "0")</f>
        <v>0</v>
      </c>
      <c r="L121" s="86">
        <f>IF('Medical equipment-NSP'!M129="Да", 'Service providers'!H131, 1)</f>
        <v>1</v>
      </c>
      <c r="M121" s="86" t="str">
        <f>IFERROR(('Medical equipment-NSP'!O129*L121)/Q121, "0")</f>
        <v>0</v>
      </c>
      <c r="N121" s="86">
        <f>IF('Medical equipment-NSP'!J129="Да", 1, 0)</f>
        <v>0</v>
      </c>
      <c r="O121" s="86">
        <f>IF('Medical equipment-NSP'!K129="Да", 1, 0)</f>
        <v>0</v>
      </c>
      <c r="P121" s="86">
        <f>IF('Medical equipment-NSP'!L129="Да", 1, 0)</f>
        <v>0</v>
      </c>
      <c r="Q121" s="86">
        <f t="shared" si="25"/>
        <v>0</v>
      </c>
      <c r="R121" s="86">
        <f>IF('Medical equipment-NSP'!T129="Да", 'Service providers'!G131, 1)</f>
        <v>1</v>
      </c>
      <c r="S121" s="86" t="str">
        <f>IFERROR(('Medical equipment-NSP'!U129*R121)/Y121, "0")</f>
        <v>0</v>
      </c>
      <c r="T121" s="86">
        <f>IF('Medical equipment-NSP'!T129="Да", 'Service providers'!H131, 1)</f>
        <v>1</v>
      </c>
      <c r="U121" s="86" t="str">
        <f>IFERROR(('Medical equipment-NSP'!V129*T121)/Y121, "0")</f>
        <v>0</v>
      </c>
      <c r="V121" s="86">
        <f>IF('Medical equipment-NSP'!Q129="Да", 1, 0)</f>
        <v>0</v>
      </c>
      <c r="W121" s="86">
        <f>IF('Medical equipment-NSP'!R129="Да", 1, 0)</f>
        <v>0</v>
      </c>
      <c r="X121" s="86">
        <f>IF('Medical equipment-NSP'!S129="Да", 1, 0)</f>
        <v>0</v>
      </c>
      <c r="Y121" s="86">
        <f t="shared" si="26"/>
        <v>0</v>
      </c>
      <c r="Z121" s="86">
        <f>IF('Medical equipment-NSP'!AA129="Да", 'Service providers'!G131, 1)</f>
        <v>1</v>
      </c>
      <c r="AA121" s="86" t="str">
        <f>IFERROR(('Medical equipment-NSP'!AB129*Z121)/AG121, "0")</f>
        <v>0</v>
      </c>
      <c r="AB121" s="86">
        <f>IF('Medical equipment-NSP'!AA129="Да", 'Service providers'!H131, 1)</f>
        <v>1</v>
      </c>
      <c r="AC121" s="86" t="str">
        <f>IFERROR(('Medical equipment-NSP'!AC129*AB121)/AG121, "0")</f>
        <v>0</v>
      </c>
      <c r="AD121" s="86">
        <f>IF('Medical equipment-NSP'!X129="Да", 1, 0)</f>
        <v>0</v>
      </c>
      <c r="AE121" s="86">
        <f>IF('Medical equipment-NSP'!Y129="Да", 1, 0)</f>
        <v>0</v>
      </c>
      <c r="AF121" s="86">
        <f>IF('Medical equipment-NSP'!Z129="Да", 1, 0)</f>
        <v>0</v>
      </c>
      <c r="AG121" s="86">
        <f t="shared" si="27"/>
        <v>0</v>
      </c>
      <c r="AH121" s="86">
        <f>IF('Medical equipment-NSP'!AH129="Да", 'Service providers'!G131, 1)</f>
        <v>1</v>
      </c>
      <c r="AI121" s="86" t="str">
        <f>IFERROR(('Medical equipment-NSP'!AI129*AH121)/AO121, "0")</f>
        <v>0</v>
      </c>
      <c r="AJ121" s="86">
        <f>IF('Medical equipment-NSP'!AH129="Да", 'Service providers'!H131, 1)</f>
        <v>1</v>
      </c>
      <c r="AK121" s="86" t="str">
        <f>IFERROR(('Medical equipment-NSP'!AJ129*AJ121)/AO121, "0")</f>
        <v>0</v>
      </c>
      <c r="AL121" s="86">
        <f>IF('Medical equipment-NSP'!AE129="Да", 1, 0)</f>
        <v>0</v>
      </c>
      <c r="AM121" s="86">
        <f>IF('Medical equipment-NSP'!AF129="Да", 1, 0)</f>
        <v>0</v>
      </c>
      <c r="AN121" s="86">
        <f>IF('Medical equipment-NSP'!AG129="Да", 1, 0)</f>
        <v>0</v>
      </c>
      <c r="AO121" s="86">
        <f t="shared" si="28"/>
        <v>0</v>
      </c>
      <c r="AP121" s="86">
        <f>IF('Medical equipment-NSP'!AO129="Да", 'Service providers'!G131, 1)</f>
        <v>1</v>
      </c>
      <c r="AQ121" s="86" t="str">
        <f>IFERROR(('Medical equipment-NSP'!AP129*AP121)/AW121, "0")</f>
        <v>0</v>
      </c>
      <c r="AR121" s="86">
        <f>IF('Medical equipment-NSP'!AO129="Да", 'Service providers'!H131, 1)</f>
        <v>1</v>
      </c>
      <c r="AS121" s="86" t="str">
        <f>IFERROR(('Medical equipment-NSP'!AQ129*AR121)/AW121, "0")</f>
        <v>0</v>
      </c>
      <c r="AT121" s="86">
        <f>IF('Medical equipment-NSP'!AL129="Да", 1, 0)</f>
        <v>0</v>
      </c>
      <c r="AU121" s="86">
        <f>IF('Medical equipment-NSP'!AM129="Да", 1, 0)</f>
        <v>0</v>
      </c>
      <c r="AV121" s="86">
        <f>IF('Medical equipment-NSP'!AN129="Да", 1, 0)</f>
        <v>0</v>
      </c>
      <c r="AW121" s="86">
        <f t="shared" si="29"/>
        <v>0</v>
      </c>
      <c r="AX121" s="86">
        <f>IF('Medical equipment-NSP'!AV129="Да", 'Service providers'!G131, 1)</f>
        <v>1</v>
      </c>
      <c r="AY121" s="86" t="str">
        <f>IFERROR(('Medical equipment-NSP'!AW129*AX121)/BE121, "0")</f>
        <v>0</v>
      </c>
      <c r="AZ121" s="86">
        <f>IF('Medical equipment-NSP'!AV129="Да", 'Service providers'!H131, 1)</f>
        <v>1</v>
      </c>
      <c r="BA121" s="86" t="str">
        <f>IFERROR(('Medical equipment-NSP'!AX129*AZ121)/BE121, "0")</f>
        <v>0</v>
      </c>
      <c r="BB121" s="86">
        <f>IF('Medical equipment-NSP'!AS129="Да", 1, 0)</f>
        <v>0</v>
      </c>
      <c r="BC121" s="86">
        <f>IF('Medical equipment-NSP'!AT129="Да", 1, 0)</f>
        <v>0</v>
      </c>
      <c r="BD121" s="86">
        <f>IF('Medical equipment-NSP'!AU129="Да", 1, 0)</f>
        <v>0</v>
      </c>
      <c r="BE121" s="86">
        <f t="shared" si="30"/>
        <v>0</v>
      </c>
      <c r="BF121" s="86">
        <f>IF('Medical equipment-NSP'!BC129="Да", 'Service providers'!G131, 1)</f>
        <v>1</v>
      </c>
      <c r="BG121" s="86" t="str">
        <f>IFERROR(('Medical equipment-NSP'!BD129*BF121)/BM121, "0")</f>
        <v>0</v>
      </c>
      <c r="BH121" s="86">
        <f>IF('Medical equipment-NSP'!BC129="Да", 'Service providers'!H131, 1)</f>
        <v>1</v>
      </c>
      <c r="BI121" s="86" t="str">
        <f>IFERROR(('Medical equipment-NSP'!BE129*BH121)/BM121, "0")</f>
        <v>0</v>
      </c>
      <c r="BJ121" s="86">
        <f>IF('Medical equipment-NSP'!AZ129="Да", 1, 0)</f>
        <v>0</v>
      </c>
      <c r="BK121" s="86">
        <f>IF('Medical equipment-NSP'!BA129="Да", 1, 0)</f>
        <v>0</v>
      </c>
      <c r="BL121" s="86">
        <f>IF('Medical equipment-NSP'!BB129="Да", 1, 0)</f>
        <v>0</v>
      </c>
      <c r="BM121" s="86">
        <f t="shared" si="31"/>
        <v>0</v>
      </c>
    </row>
    <row r="122" spans="1:65" x14ac:dyDescent="0.25">
      <c r="A122" s="93" t="str">
        <f>'Service providers'!A132</f>
        <v>Указать название точки 14</v>
      </c>
      <c r="B122" s="86">
        <f>IF('Medical equipment-NSP'!F130="Да", 'Service providers'!G132, 1)</f>
        <v>1</v>
      </c>
      <c r="C122" s="86" t="str">
        <f>IFERROR(('Medical equipment-NSP'!G130*B122)/I122, "0")</f>
        <v>0</v>
      </c>
      <c r="D122" s="86">
        <f>IF('Medical equipment-NSP'!F130="Да", 'Service providers'!H132, 1)</f>
        <v>1</v>
      </c>
      <c r="E122" s="86" t="str">
        <f>IFERROR(('Medical equipment-NSP'!H130*D122)/I122, "0")</f>
        <v>0</v>
      </c>
      <c r="F122" s="86">
        <f>IF('Medical equipment-NSP'!C130="Да", 1, 0)</f>
        <v>0</v>
      </c>
      <c r="G122" s="86">
        <f>IF('Medical equipment-NSP'!D130="Да", 1, 0)</f>
        <v>0</v>
      </c>
      <c r="H122" s="86">
        <f>IF('Medical equipment-NSP'!E130="Да", 1, 0)</f>
        <v>0</v>
      </c>
      <c r="I122" s="86">
        <f t="shared" si="24"/>
        <v>0</v>
      </c>
      <c r="J122" s="86">
        <f>IF('Medical equipment-NSP'!M130="Да", 'Service providers'!G132, 1)</f>
        <v>1</v>
      </c>
      <c r="K122" s="86" t="str">
        <f>IFERROR(('Medical equipment-NSP'!N130*J122)/Q122, "0")</f>
        <v>0</v>
      </c>
      <c r="L122" s="86">
        <f>IF('Medical equipment-NSP'!M130="Да", 'Service providers'!H132, 1)</f>
        <v>1</v>
      </c>
      <c r="M122" s="86" t="str">
        <f>IFERROR(('Medical equipment-NSP'!O130*L122)/Q122, "0")</f>
        <v>0</v>
      </c>
      <c r="N122" s="86">
        <f>IF('Medical equipment-NSP'!J130="Да", 1, 0)</f>
        <v>0</v>
      </c>
      <c r="O122" s="86">
        <f>IF('Medical equipment-NSP'!K130="Да", 1, 0)</f>
        <v>0</v>
      </c>
      <c r="P122" s="86">
        <f>IF('Medical equipment-NSP'!L130="Да", 1, 0)</f>
        <v>0</v>
      </c>
      <c r="Q122" s="86">
        <f t="shared" si="25"/>
        <v>0</v>
      </c>
      <c r="R122" s="86">
        <f>IF('Medical equipment-NSP'!T130="Да", 'Service providers'!G132, 1)</f>
        <v>1</v>
      </c>
      <c r="S122" s="86" t="str">
        <f>IFERROR(('Medical equipment-NSP'!U130*R122)/Y122, "0")</f>
        <v>0</v>
      </c>
      <c r="T122" s="86">
        <f>IF('Medical equipment-NSP'!T130="Да", 'Service providers'!H132, 1)</f>
        <v>1</v>
      </c>
      <c r="U122" s="86" t="str">
        <f>IFERROR(('Medical equipment-NSP'!V130*T122)/Y122, "0")</f>
        <v>0</v>
      </c>
      <c r="V122" s="86">
        <f>IF('Medical equipment-NSP'!Q130="Да", 1, 0)</f>
        <v>0</v>
      </c>
      <c r="W122" s="86">
        <f>IF('Medical equipment-NSP'!R130="Да", 1, 0)</f>
        <v>0</v>
      </c>
      <c r="X122" s="86">
        <f>IF('Medical equipment-NSP'!S130="Да", 1, 0)</f>
        <v>0</v>
      </c>
      <c r="Y122" s="86">
        <f t="shared" si="26"/>
        <v>0</v>
      </c>
      <c r="Z122" s="86">
        <f>IF('Medical equipment-NSP'!AA130="Да", 'Service providers'!G132, 1)</f>
        <v>1</v>
      </c>
      <c r="AA122" s="86" t="str">
        <f>IFERROR(('Medical equipment-NSP'!AB130*Z122)/AG122, "0")</f>
        <v>0</v>
      </c>
      <c r="AB122" s="86">
        <f>IF('Medical equipment-NSP'!AA130="Да", 'Service providers'!H132, 1)</f>
        <v>1</v>
      </c>
      <c r="AC122" s="86" t="str">
        <f>IFERROR(('Medical equipment-NSP'!AC130*AB122)/AG122, "0")</f>
        <v>0</v>
      </c>
      <c r="AD122" s="86">
        <f>IF('Medical equipment-NSP'!X130="Да", 1, 0)</f>
        <v>0</v>
      </c>
      <c r="AE122" s="86">
        <f>IF('Medical equipment-NSP'!Y130="Да", 1, 0)</f>
        <v>0</v>
      </c>
      <c r="AF122" s="86">
        <f>IF('Medical equipment-NSP'!Z130="Да", 1, 0)</f>
        <v>0</v>
      </c>
      <c r="AG122" s="86">
        <f t="shared" si="27"/>
        <v>0</v>
      </c>
      <c r="AH122" s="86">
        <f>IF('Medical equipment-NSP'!AH130="Да", 'Service providers'!G132, 1)</f>
        <v>1</v>
      </c>
      <c r="AI122" s="86" t="str">
        <f>IFERROR(('Medical equipment-NSP'!AI130*AH122)/AO122, "0")</f>
        <v>0</v>
      </c>
      <c r="AJ122" s="86">
        <f>IF('Medical equipment-NSP'!AH130="Да", 'Service providers'!H132, 1)</f>
        <v>1</v>
      </c>
      <c r="AK122" s="86" t="str">
        <f>IFERROR(('Medical equipment-NSP'!AJ130*AJ122)/AO122, "0")</f>
        <v>0</v>
      </c>
      <c r="AL122" s="86">
        <f>IF('Medical equipment-NSP'!AE130="Да", 1, 0)</f>
        <v>0</v>
      </c>
      <c r="AM122" s="86">
        <f>IF('Medical equipment-NSP'!AF130="Да", 1, 0)</f>
        <v>0</v>
      </c>
      <c r="AN122" s="86">
        <f>IF('Medical equipment-NSP'!AG130="Да", 1, 0)</f>
        <v>0</v>
      </c>
      <c r="AO122" s="86">
        <f t="shared" si="28"/>
        <v>0</v>
      </c>
      <c r="AP122" s="86">
        <f>IF('Medical equipment-NSP'!AO130="Да", 'Service providers'!G132, 1)</f>
        <v>1</v>
      </c>
      <c r="AQ122" s="86" t="str">
        <f>IFERROR(('Medical equipment-NSP'!AP130*AP122)/AW122, "0")</f>
        <v>0</v>
      </c>
      <c r="AR122" s="86">
        <f>IF('Medical equipment-NSP'!AO130="Да", 'Service providers'!H132, 1)</f>
        <v>1</v>
      </c>
      <c r="AS122" s="86" t="str">
        <f>IFERROR(('Medical equipment-NSP'!AQ130*AR122)/AW122, "0")</f>
        <v>0</v>
      </c>
      <c r="AT122" s="86">
        <f>IF('Medical equipment-NSP'!AL130="Да", 1, 0)</f>
        <v>0</v>
      </c>
      <c r="AU122" s="86">
        <f>IF('Medical equipment-NSP'!AM130="Да", 1, 0)</f>
        <v>0</v>
      </c>
      <c r="AV122" s="86">
        <f>IF('Medical equipment-NSP'!AN130="Да", 1, 0)</f>
        <v>0</v>
      </c>
      <c r="AW122" s="86">
        <f t="shared" si="29"/>
        <v>0</v>
      </c>
      <c r="AX122" s="86">
        <f>IF('Medical equipment-NSP'!AV130="Да", 'Service providers'!G132, 1)</f>
        <v>1</v>
      </c>
      <c r="AY122" s="86" t="str">
        <f>IFERROR(('Medical equipment-NSP'!AW130*AX122)/BE122, "0")</f>
        <v>0</v>
      </c>
      <c r="AZ122" s="86">
        <f>IF('Medical equipment-NSP'!AV130="Да", 'Service providers'!H132, 1)</f>
        <v>1</v>
      </c>
      <c r="BA122" s="86" t="str">
        <f>IFERROR(('Medical equipment-NSP'!AX130*AZ122)/BE122, "0")</f>
        <v>0</v>
      </c>
      <c r="BB122" s="86">
        <f>IF('Medical equipment-NSP'!AS130="Да", 1, 0)</f>
        <v>0</v>
      </c>
      <c r="BC122" s="86">
        <f>IF('Medical equipment-NSP'!AT130="Да", 1, 0)</f>
        <v>0</v>
      </c>
      <c r="BD122" s="86">
        <f>IF('Medical equipment-NSP'!AU130="Да", 1, 0)</f>
        <v>0</v>
      </c>
      <c r="BE122" s="86">
        <f t="shared" si="30"/>
        <v>0</v>
      </c>
      <c r="BF122" s="86">
        <f>IF('Medical equipment-NSP'!BC130="Да", 'Service providers'!G132, 1)</f>
        <v>1</v>
      </c>
      <c r="BG122" s="86" t="str">
        <f>IFERROR(('Medical equipment-NSP'!BD130*BF122)/BM122, "0")</f>
        <v>0</v>
      </c>
      <c r="BH122" s="86">
        <f>IF('Medical equipment-NSP'!BC130="Да", 'Service providers'!H132, 1)</f>
        <v>1</v>
      </c>
      <c r="BI122" s="86" t="str">
        <f>IFERROR(('Medical equipment-NSP'!BE130*BH122)/BM122, "0")</f>
        <v>0</v>
      </c>
      <c r="BJ122" s="86">
        <f>IF('Medical equipment-NSP'!AZ130="Да", 1, 0)</f>
        <v>0</v>
      </c>
      <c r="BK122" s="86">
        <f>IF('Medical equipment-NSP'!BA130="Да", 1, 0)</f>
        <v>0</v>
      </c>
      <c r="BL122" s="86">
        <f>IF('Medical equipment-NSP'!BB130="Да", 1, 0)</f>
        <v>0</v>
      </c>
      <c r="BM122" s="86">
        <f t="shared" si="31"/>
        <v>0</v>
      </c>
    </row>
    <row r="123" spans="1:65" x14ac:dyDescent="0.25">
      <c r="A123" s="93" t="str">
        <f>'Service providers'!A133</f>
        <v>Указать название точки 15</v>
      </c>
      <c r="B123" s="86">
        <f>IF('Medical equipment-NSP'!F131="Да", 'Service providers'!G133, 1)</f>
        <v>1</v>
      </c>
      <c r="C123" s="86" t="str">
        <f>IFERROR(('Medical equipment-NSP'!G131*B123)/I123, "0")</f>
        <v>0</v>
      </c>
      <c r="D123" s="86">
        <f>IF('Medical equipment-NSP'!F131="Да", 'Service providers'!H133, 1)</f>
        <v>1</v>
      </c>
      <c r="E123" s="86" t="str">
        <f>IFERROR(('Medical equipment-NSP'!H131*D123)/I123, "0")</f>
        <v>0</v>
      </c>
      <c r="F123" s="86">
        <f>IF('Medical equipment-NSP'!C131="Да", 1, 0)</f>
        <v>0</v>
      </c>
      <c r="G123" s="86">
        <f>IF('Medical equipment-NSP'!D131="Да", 1, 0)</f>
        <v>0</v>
      </c>
      <c r="H123" s="86">
        <f>IF('Medical equipment-NSP'!E131="Да", 1, 0)</f>
        <v>0</v>
      </c>
      <c r="I123" s="86">
        <f t="shared" si="24"/>
        <v>0</v>
      </c>
      <c r="J123" s="86">
        <f>IF('Medical equipment-NSP'!M131="Да", 'Service providers'!G133, 1)</f>
        <v>1</v>
      </c>
      <c r="K123" s="86" t="str">
        <f>IFERROR(('Medical equipment-NSP'!N131*J123)/Q123, "0")</f>
        <v>0</v>
      </c>
      <c r="L123" s="86">
        <f>IF('Medical equipment-NSP'!M131="Да", 'Service providers'!H133, 1)</f>
        <v>1</v>
      </c>
      <c r="M123" s="86" t="str">
        <f>IFERROR(('Medical equipment-NSP'!O131*L123)/Q123, "0")</f>
        <v>0</v>
      </c>
      <c r="N123" s="86">
        <f>IF('Medical equipment-NSP'!J131="Да", 1, 0)</f>
        <v>0</v>
      </c>
      <c r="O123" s="86">
        <f>IF('Medical equipment-NSP'!K131="Да", 1, 0)</f>
        <v>0</v>
      </c>
      <c r="P123" s="86">
        <f>IF('Medical equipment-NSP'!L131="Да", 1, 0)</f>
        <v>0</v>
      </c>
      <c r="Q123" s="86">
        <f t="shared" si="25"/>
        <v>0</v>
      </c>
      <c r="R123" s="86">
        <f>IF('Medical equipment-NSP'!T131="Да", 'Service providers'!G133, 1)</f>
        <v>1</v>
      </c>
      <c r="S123" s="86" t="str">
        <f>IFERROR(('Medical equipment-NSP'!U131*R123)/Y123, "0")</f>
        <v>0</v>
      </c>
      <c r="T123" s="86">
        <f>IF('Medical equipment-NSP'!T131="Да", 'Service providers'!H133, 1)</f>
        <v>1</v>
      </c>
      <c r="U123" s="86" t="str">
        <f>IFERROR(('Medical equipment-NSP'!V131*T123)/Y123, "0")</f>
        <v>0</v>
      </c>
      <c r="V123" s="86">
        <f>IF('Medical equipment-NSP'!Q131="Да", 1, 0)</f>
        <v>0</v>
      </c>
      <c r="W123" s="86">
        <f>IF('Medical equipment-NSP'!R131="Да", 1, 0)</f>
        <v>0</v>
      </c>
      <c r="X123" s="86">
        <f>IF('Medical equipment-NSP'!S131="Да", 1, 0)</f>
        <v>0</v>
      </c>
      <c r="Y123" s="86">
        <f t="shared" si="26"/>
        <v>0</v>
      </c>
      <c r="Z123" s="86">
        <f>IF('Medical equipment-NSP'!AA131="Да", 'Service providers'!G133, 1)</f>
        <v>1</v>
      </c>
      <c r="AA123" s="86" t="str">
        <f>IFERROR(('Medical equipment-NSP'!AB131*Z123)/AG123, "0")</f>
        <v>0</v>
      </c>
      <c r="AB123" s="86">
        <f>IF('Medical equipment-NSP'!AA131="Да", 'Service providers'!H133, 1)</f>
        <v>1</v>
      </c>
      <c r="AC123" s="86" t="str">
        <f>IFERROR(('Medical equipment-NSP'!AC131*AB123)/AG123, "0")</f>
        <v>0</v>
      </c>
      <c r="AD123" s="86">
        <f>IF('Medical equipment-NSP'!X131="Да", 1, 0)</f>
        <v>0</v>
      </c>
      <c r="AE123" s="86">
        <f>IF('Medical equipment-NSP'!Y131="Да", 1, 0)</f>
        <v>0</v>
      </c>
      <c r="AF123" s="86">
        <f>IF('Medical equipment-NSP'!Z131="Да", 1, 0)</f>
        <v>0</v>
      </c>
      <c r="AG123" s="86">
        <f t="shared" si="27"/>
        <v>0</v>
      </c>
      <c r="AH123" s="86">
        <f>IF('Medical equipment-NSP'!AH131="Да", 'Service providers'!G133, 1)</f>
        <v>1</v>
      </c>
      <c r="AI123" s="86" t="str">
        <f>IFERROR(('Medical equipment-NSP'!AI131*AH123)/AO123, "0")</f>
        <v>0</v>
      </c>
      <c r="AJ123" s="86">
        <f>IF('Medical equipment-NSP'!AH131="Да", 'Service providers'!H133, 1)</f>
        <v>1</v>
      </c>
      <c r="AK123" s="86" t="str">
        <f>IFERROR(('Medical equipment-NSP'!AJ131*AJ123)/AO123, "0")</f>
        <v>0</v>
      </c>
      <c r="AL123" s="86">
        <f>IF('Medical equipment-NSP'!AE131="Да", 1, 0)</f>
        <v>0</v>
      </c>
      <c r="AM123" s="86">
        <f>IF('Medical equipment-NSP'!AF131="Да", 1, 0)</f>
        <v>0</v>
      </c>
      <c r="AN123" s="86">
        <f>IF('Medical equipment-NSP'!AG131="Да", 1, 0)</f>
        <v>0</v>
      </c>
      <c r="AO123" s="86">
        <f t="shared" si="28"/>
        <v>0</v>
      </c>
      <c r="AP123" s="86">
        <f>IF('Medical equipment-NSP'!AO131="Да", 'Service providers'!G133, 1)</f>
        <v>1</v>
      </c>
      <c r="AQ123" s="86" t="str">
        <f>IFERROR(('Medical equipment-NSP'!AP131*AP123)/AW123, "0")</f>
        <v>0</v>
      </c>
      <c r="AR123" s="86">
        <f>IF('Medical equipment-NSP'!AO131="Да", 'Service providers'!H133, 1)</f>
        <v>1</v>
      </c>
      <c r="AS123" s="86" t="str">
        <f>IFERROR(('Medical equipment-NSP'!AQ131*AR123)/AW123, "0")</f>
        <v>0</v>
      </c>
      <c r="AT123" s="86">
        <f>IF('Medical equipment-NSP'!AL131="Да", 1, 0)</f>
        <v>0</v>
      </c>
      <c r="AU123" s="86">
        <f>IF('Medical equipment-NSP'!AM131="Да", 1, 0)</f>
        <v>0</v>
      </c>
      <c r="AV123" s="86">
        <f>IF('Medical equipment-NSP'!AN131="Да", 1, 0)</f>
        <v>0</v>
      </c>
      <c r="AW123" s="86">
        <f t="shared" si="29"/>
        <v>0</v>
      </c>
      <c r="AX123" s="86">
        <f>IF('Medical equipment-NSP'!AV131="Да", 'Service providers'!G133, 1)</f>
        <v>1</v>
      </c>
      <c r="AY123" s="86" t="str">
        <f>IFERROR(('Medical equipment-NSP'!AW131*AX123)/BE123, "0")</f>
        <v>0</v>
      </c>
      <c r="AZ123" s="86">
        <f>IF('Medical equipment-NSP'!AV131="Да", 'Service providers'!H133, 1)</f>
        <v>1</v>
      </c>
      <c r="BA123" s="86" t="str">
        <f>IFERROR(('Medical equipment-NSP'!AX131*AZ123)/BE123, "0")</f>
        <v>0</v>
      </c>
      <c r="BB123" s="86">
        <f>IF('Medical equipment-NSP'!AS131="Да", 1, 0)</f>
        <v>0</v>
      </c>
      <c r="BC123" s="86">
        <f>IF('Medical equipment-NSP'!AT131="Да", 1, 0)</f>
        <v>0</v>
      </c>
      <c r="BD123" s="86">
        <f>IF('Medical equipment-NSP'!AU131="Да", 1, 0)</f>
        <v>0</v>
      </c>
      <c r="BE123" s="86">
        <f t="shared" si="30"/>
        <v>0</v>
      </c>
      <c r="BF123" s="86">
        <f>IF('Medical equipment-NSP'!BC131="Да", 'Service providers'!G133, 1)</f>
        <v>1</v>
      </c>
      <c r="BG123" s="86" t="str">
        <f>IFERROR(('Medical equipment-NSP'!BD131*BF123)/BM123, "0")</f>
        <v>0</v>
      </c>
      <c r="BH123" s="86">
        <f>IF('Medical equipment-NSP'!BC131="Да", 'Service providers'!H133, 1)</f>
        <v>1</v>
      </c>
      <c r="BI123" s="86" t="str">
        <f>IFERROR(('Medical equipment-NSP'!BE131*BH123)/BM123, "0")</f>
        <v>0</v>
      </c>
      <c r="BJ123" s="86">
        <f>IF('Medical equipment-NSP'!AZ131="Да", 1, 0)</f>
        <v>0</v>
      </c>
      <c r="BK123" s="86">
        <f>IF('Medical equipment-NSP'!BA131="Да", 1, 0)</f>
        <v>0</v>
      </c>
      <c r="BL123" s="86">
        <f>IF('Medical equipment-NSP'!BB131="Да", 1, 0)</f>
        <v>0</v>
      </c>
      <c r="BM123" s="86">
        <f t="shared" si="31"/>
        <v>0</v>
      </c>
    </row>
    <row r="124" spans="1:65" x14ac:dyDescent="0.25">
      <c r="A124" s="93" t="str">
        <f>'Service providers'!A134</f>
        <v>Указать название точки 16</v>
      </c>
      <c r="B124" s="86">
        <f>IF('Medical equipment-NSP'!F132="Да", 'Service providers'!G134, 1)</f>
        <v>1</v>
      </c>
      <c r="C124" s="86" t="str">
        <f>IFERROR(('Medical equipment-NSP'!G132*B124)/I124, "0")</f>
        <v>0</v>
      </c>
      <c r="D124" s="86">
        <f>IF('Medical equipment-NSP'!F132="Да", 'Service providers'!H134, 1)</f>
        <v>1</v>
      </c>
      <c r="E124" s="86" t="str">
        <f>IFERROR(('Medical equipment-NSP'!H132*D124)/I124, "0")</f>
        <v>0</v>
      </c>
      <c r="F124" s="86">
        <f>IF('Medical equipment-NSP'!C132="Да", 1, 0)</f>
        <v>0</v>
      </c>
      <c r="G124" s="86">
        <f>IF('Medical equipment-NSP'!D132="Да", 1, 0)</f>
        <v>0</v>
      </c>
      <c r="H124" s="86">
        <f>IF('Medical equipment-NSP'!E132="Да", 1, 0)</f>
        <v>0</v>
      </c>
      <c r="I124" s="86">
        <f t="shared" si="24"/>
        <v>0</v>
      </c>
      <c r="J124" s="86">
        <f>IF('Medical equipment-NSP'!M132="Да", 'Service providers'!G134, 1)</f>
        <v>1</v>
      </c>
      <c r="K124" s="86" t="str">
        <f>IFERROR(('Medical equipment-NSP'!N132*J124)/Q124, "0")</f>
        <v>0</v>
      </c>
      <c r="L124" s="86">
        <f>IF('Medical equipment-NSP'!M132="Да", 'Service providers'!H134, 1)</f>
        <v>1</v>
      </c>
      <c r="M124" s="86" t="str">
        <f>IFERROR(('Medical equipment-NSP'!O132*L124)/Q124, "0")</f>
        <v>0</v>
      </c>
      <c r="N124" s="86">
        <f>IF('Medical equipment-NSP'!J132="Да", 1, 0)</f>
        <v>0</v>
      </c>
      <c r="O124" s="86">
        <f>IF('Medical equipment-NSP'!K132="Да", 1, 0)</f>
        <v>0</v>
      </c>
      <c r="P124" s="86">
        <f>IF('Medical equipment-NSP'!L132="Да", 1, 0)</f>
        <v>0</v>
      </c>
      <c r="Q124" s="86">
        <f t="shared" si="25"/>
        <v>0</v>
      </c>
      <c r="R124" s="86">
        <f>IF('Medical equipment-NSP'!T132="Да", 'Service providers'!G134, 1)</f>
        <v>1</v>
      </c>
      <c r="S124" s="86" t="str">
        <f>IFERROR(('Medical equipment-NSP'!U132*R124)/Y124, "0")</f>
        <v>0</v>
      </c>
      <c r="T124" s="86">
        <f>IF('Medical equipment-NSP'!T132="Да", 'Service providers'!H134, 1)</f>
        <v>1</v>
      </c>
      <c r="U124" s="86" t="str">
        <f>IFERROR(('Medical equipment-NSP'!V132*T124)/Y124, "0")</f>
        <v>0</v>
      </c>
      <c r="V124" s="86">
        <f>IF('Medical equipment-NSP'!Q132="Да", 1, 0)</f>
        <v>0</v>
      </c>
      <c r="W124" s="86">
        <f>IF('Medical equipment-NSP'!R132="Да", 1, 0)</f>
        <v>0</v>
      </c>
      <c r="X124" s="86">
        <f>IF('Medical equipment-NSP'!S132="Да", 1, 0)</f>
        <v>0</v>
      </c>
      <c r="Y124" s="86">
        <f t="shared" si="26"/>
        <v>0</v>
      </c>
      <c r="Z124" s="86">
        <f>IF('Medical equipment-NSP'!AA132="Да", 'Service providers'!G134, 1)</f>
        <v>1</v>
      </c>
      <c r="AA124" s="86" t="str">
        <f>IFERROR(('Medical equipment-NSP'!AB132*Z124)/AG124, "0")</f>
        <v>0</v>
      </c>
      <c r="AB124" s="86">
        <f>IF('Medical equipment-NSP'!AA132="Да", 'Service providers'!H134, 1)</f>
        <v>1</v>
      </c>
      <c r="AC124" s="86" t="str">
        <f>IFERROR(('Medical equipment-NSP'!AC132*AB124)/AG124, "0")</f>
        <v>0</v>
      </c>
      <c r="AD124" s="86">
        <f>IF('Medical equipment-NSP'!X132="Да", 1, 0)</f>
        <v>0</v>
      </c>
      <c r="AE124" s="86">
        <f>IF('Medical equipment-NSP'!Y132="Да", 1, 0)</f>
        <v>0</v>
      </c>
      <c r="AF124" s="86">
        <f>IF('Medical equipment-NSP'!Z132="Да", 1, 0)</f>
        <v>0</v>
      </c>
      <c r="AG124" s="86">
        <f t="shared" si="27"/>
        <v>0</v>
      </c>
      <c r="AH124" s="86">
        <f>IF('Medical equipment-NSP'!AH132="Да", 'Service providers'!G134, 1)</f>
        <v>1</v>
      </c>
      <c r="AI124" s="86" t="str">
        <f>IFERROR(('Medical equipment-NSP'!AI132*AH124)/AO124, "0")</f>
        <v>0</v>
      </c>
      <c r="AJ124" s="86">
        <f>IF('Medical equipment-NSP'!AH132="Да", 'Service providers'!H134, 1)</f>
        <v>1</v>
      </c>
      <c r="AK124" s="86" t="str">
        <f>IFERROR(('Medical equipment-NSP'!AJ132*AJ124)/AO124, "0")</f>
        <v>0</v>
      </c>
      <c r="AL124" s="86">
        <f>IF('Medical equipment-NSP'!AE132="Да", 1, 0)</f>
        <v>0</v>
      </c>
      <c r="AM124" s="86">
        <f>IF('Medical equipment-NSP'!AF132="Да", 1, 0)</f>
        <v>0</v>
      </c>
      <c r="AN124" s="86">
        <f>IF('Medical equipment-NSP'!AG132="Да", 1, 0)</f>
        <v>0</v>
      </c>
      <c r="AO124" s="86">
        <f t="shared" si="28"/>
        <v>0</v>
      </c>
      <c r="AP124" s="86">
        <f>IF('Medical equipment-NSP'!AO132="Да", 'Service providers'!G134, 1)</f>
        <v>1</v>
      </c>
      <c r="AQ124" s="86" t="str">
        <f>IFERROR(('Medical equipment-NSP'!AP132*AP124)/AW124, "0")</f>
        <v>0</v>
      </c>
      <c r="AR124" s="86">
        <f>IF('Medical equipment-NSP'!AO132="Да", 'Service providers'!H134, 1)</f>
        <v>1</v>
      </c>
      <c r="AS124" s="86" t="str">
        <f>IFERROR(('Medical equipment-NSP'!AQ132*AR124)/AW124, "0")</f>
        <v>0</v>
      </c>
      <c r="AT124" s="86">
        <f>IF('Medical equipment-NSP'!AL132="Да", 1, 0)</f>
        <v>0</v>
      </c>
      <c r="AU124" s="86">
        <f>IF('Medical equipment-NSP'!AM132="Да", 1, 0)</f>
        <v>0</v>
      </c>
      <c r="AV124" s="86">
        <f>IF('Medical equipment-NSP'!AN132="Да", 1, 0)</f>
        <v>0</v>
      </c>
      <c r="AW124" s="86">
        <f t="shared" si="29"/>
        <v>0</v>
      </c>
      <c r="AX124" s="86">
        <f>IF('Medical equipment-NSP'!AV132="Да", 'Service providers'!G134, 1)</f>
        <v>1</v>
      </c>
      <c r="AY124" s="86" t="str">
        <f>IFERROR(('Medical equipment-NSP'!AW132*AX124)/BE124, "0")</f>
        <v>0</v>
      </c>
      <c r="AZ124" s="86">
        <f>IF('Medical equipment-NSP'!AV132="Да", 'Service providers'!H134, 1)</f>
        <v>1</v>
      </c>
      <c r="BA124" s="86" t="str">
        <f>IFERROR(('Medical equipment-NSP'!AX132*AZ124)/BE124, "0")</f>
        <v>0</v>
      </c>
      <c r="BB124" s="86">
        <f>IF('Medical equipment-NSP'!AS132="Да", 1, 0)</f>
        <v>0</v>
      </c>
      <c r="BC124" s="86">
        <f>IF('Medical equipment-NSP'!AT132="Да", 1, 0)</f>
        <v>0</v>
      </c>
      <c r="BD124" s="86">
        <f>IF('Medical equipment-NSP'!AU132="Да", 1, 0)</f>
        <v>0</v>
      </c>
      <c r="BE124" s="86">
        <f t="shared" si="30"/>
        <v>0</v>
      </c>
      <c r="BF124" s="86">
        <f>IF('Medical equipment-NSP'!BC132="Да", 'Service providers'!G134, 1)</f>
        <v>1</v>
      </c>
      <c r="BG124" s="86" t="str">
        <f>IFERROR(('Medical equipment-NSP'!BD132*BF124)/BM124, "0")</f>
        <v>0</v>
      </c>
      <c r="BH124" s="86">
        <f>IF('Medical equipment-NSP'!BC132="Да", 'Service providers'!H134, 1)</f>
        <v>1</v>
      </c>
      <c r="BI124" s="86" t="str">
        <f>IFERROR(('Medical equipment-NSP'!BE132*BH124)/BM124, "0")</f>
        <v>0</v>
      </c>
      <c r="BJ124" s="86">
        <f>IF('Medical equipment-NSP'!AZ132="Да", 1, 0)</f>
        <v>0</v>
      </c>
      <c r="BK124" s="86">
        <f>IF('Medical equipment-NSP'!BA132="Да", 1, 0)</f>
        <v>0</v>
      </c>
      <c r="BL124" s="86">
        <f>IF('Medical equipment-NSP'!BB132="Да", 1, 0)</f>
        <v>0</v>
      </c>
      <c r="BM124" s="86">
        <f t="shared" si="31"/>
        <v>0</v>
      </c>
    </row>
    <row r="125" spans="1:65" x14ac:dyDescent="0.25">
      <c r="A125" s="93" t="str">
        <f>'Service providers'!A135</f>
        <v>Указать название точки 17</v>
      </c>
      <c r="B125" s="86">
        <f>IF('Medical equipment-NSP'!F133="Да", 'Service providers'!G135, 1)</f>
        <v>1</v>
      </c>
      <c r="C125" s="86" t="str">
        <f>IFERROR(('Medical equipment-NSP'!G133*B125)/I125, "0")</f>
        <v>0</v>
      </c>
      <c r="D125" s="86">
        <f>IF('Medical equipment-NSP'!F133="Да", 'Service providers'!H135, 1)</f>
        <v>1</v>
      </c>
      <c r="E125" s="86" t="str">
        <f>IFERROR(('Medical equipment-NSP'!H133*D125)/I125, "0")</f>
        <v>0</v>
      </c>
      <c r="F125" s="86">
        <f>IF('Medical equipment-NSP'!C133="Да", 1, 0)</f>
        <v>0</v>
      </c>
      <c r="G125" s="86">
        <f>IF('Medical equipment-NSP'!D133="Да", 1, 0)</f>
        <v>0</v>
      </c>
      <c r="H125" s="86">
        <f>IF('Medical equipment-NSP'!E133="Да", 1, 0)</f>
        <v>0</v>
      </c>
      <c r="I125" s="86">
        <f t="shared" si="24"/>
        <v>0</v>
      </c>
      <c r="J125" s="86">
        <f>IF('Medical equipment-NSP'!M133="Да", 'Service providers'!G135, 1)</f>
        <v>1</v>
      </c>
      <c r="K125" s="86" t="str">
        <f>IFERROR(('Medical equipment-NSP'!N133*J125)/Q125, "0")</f>
        <v>0</v>
      </c>
      <c r="L125" s="86">
        <f>IF('Medical equipment-NSP'!M133="Да", 'Service providers'!H135, 1)</f>
        <v>1</v>
      </c>
      <c r="M125" s="86" t="str">
        <f>IFERROR(('Medical equipment-NSP'!O133*L125)/Q125, "0")</f>
        <v>0</v>
      </c>
      <c r="N125" s="86">
        <f>IF('Medical equipment-NSP'!J133="Да", 1, 0)</f>
        <v>0</v>
      </c>
      <c r="O125" s="86">
        <f>IF('Medical equipment-NSP'!K133="Да", 1, 0)</f>
        <v>0</v>
      </c>
      <c r="P125" s="86">
        <f>IF('Medical equipment-NSP'!L133="Да", 1, 0)</f>
        <v>0</v>
      </c>
      <c r="Q125" s="86">
        <f t="shared" si="25"/>
        <v>0</v>
      </c>
      <c r="R125" s="86">
        <f>IF('Medical equipment-NSP'!T133="Да", 'Service providers'!G135, 1)</f>
        <v>1</v>
      </c>
      <c r="S125" s="86" t="str">
        <f>IFERROR(('Medical equipment-NSP'!U133*R125)/Y125, "0")</f>
        <v>0</v>
      </c>
      <c r="T125" s="86">
        <f>IF('Medical equipment-NSP'!T133="Да", 'Service providers'!H135, 1)</f>
        <v>1</v>
      </c>
      <c r="U125" s="86" t="str">
        <f>IFERROR(('Medical equipment-NSP'!V133*T125)/Y125, "0")</f>
        <v>0</v>
      </c>
      <c r="V125" s="86">
        <f>IF('Medical equipment-NSP'!Q133="Да", 1, 0)</f>
        <v>0</v>
      </c>
      <c r="W125" s="86">
        <f>IF('Medical equipment-NSP'!R133="Да", 1, 0)</f>
        <v>0</v>
      </c>
      <c r="X125" s="86">
        <f>IF('Medical equipment-NSP'!S133="Да", 1, 0)</f>
        <v>0</v>
      </c>
      <c r="Y125" s="86">
        <f t="shared" si="26"/>
        <v>0</v>
      </c>
      <c r="Z125" s="86">
        <f>IF('Medical equipment-NSP'!AA133="Да", 'Service providers'!G135, 1)</f>
        <v>1</v>
      </c>
      <c r="AA125" s="86" t="str">
        <f>IFERROR(('Medical equipment-NSP'!AB133*Z125)/AG125, "0")</f>
        <v>0</v>
      </c>
      <c r="AB125" s="86">
        <f>IF('Medical equipment-NSP'!AA133="Да", 'Service providers'!H135, 1)</f>
        <v>1</v>
      </c>
      <c r="AC125" s="86" t="str">
        <f>IFERROR(('Medical equipment-NSP'!AC133*AB125)/AG125, "0")</f>
        <v>0</v>
      </c>
      <c r="AD125" s="86">
        <f>IF('Medical equipment-NSP'!X133="Да", 1, 0)</f>
        <v>0</v>
      </c>
      <c r="AE125" s="86">
        <f>IF('Medical equipment-NSP'!Y133="Да", 1, 0)</f>
        <v>0</v>
      </c>
      <c r="AF125" s="86">
        <f>IF('Medical equipment-NSP'!Z133="Да", 1, 0)</f>
        <v>0</v>
      </c>
      <c r="AG125" s="86">
        <f t="shared" si="27"/>
        <v>0</v>
      </c>
      <c r="AH125" s="86">
        <f>IF('Medical equipment-NSP'!AH133="Да", 'Service providers'!G135, 1)</f>
        <v>1</v>
      </c>
      <c r="AI125" s="86" t="str">
        <f>IFERROR(('Medical equipment-NSP'!AI133*AH125)/AO125, "0")</f>
        <v>0</v>
      </c>
      <c r="AJ125" s="86">
        <f>IF('Medical equipment-NSP'!AH133="Да", 'Service providers'!H135, 1)</f>
        <v>1</v>
      </c>
      <c r="AK125" s="86" t="str">
        <f>IFERROR(('Medical equipment-NSP'!AJ133*AJ125)/AO125, "0")</f>
        <v>0</v>
      </c>
      <c r="AL125" s="86">
        <f>IF('Medical equipment-NSP'!AE133="Да", 1, 0)</f>
        <v>0</v>
      </c>
      <c r="AM125" s="86">
        <f>IF('Medical equipment-NSP'!AF133="Да", 1, 0)</f>
        <v>0</v>
      </c>
      <c r="AN125" s="86">
        <f>IF('Medical equipment-NSP'!AG133="Да", 1, 0)</f>
        <v>0</v>
      </c>
      <c r="AO125" s="86">
        <f t="shared" si="28"/>
        <v>0</v>
      </c>
      <c r="AP125" s="86">
        <f>IF('Medical equipment-NSP'!AO133="Да", 'Service providers'!G135, 1)</f>
        <v>1</v>
      </c>
      <c r="AQ125" s="86" t="str">
        <f>IFERROR(('Medical equipment-NSP'!AP133*AP125)/AW125, "0")</f>
        <v>0</v>
      </c>
      <c r="AR125" s="86">
        <f>IF('Medical equipment-NSP'!AO133="Да", 'Service providers'!H135, 1)</f>
        <v>1</v>
      </c>
      <c r="AS125" s="86" t="str">
        <f>IFERROR(('Medical equipment-NSP'!AQ133*AR125)/AW125, "0")</f>
        <v>0</v>
      </c>
      <c r="AT125" s="86">
        <f>IF('Medical equipment-NSP'!AL133="Да", 1, 0)</f>
        <v>0</v>
      </c>
      <c r="AU125" s="86">
        <f>IF('Medical equipment-NSP'!AM133="Да", 1, 0)</f>
        <v>0</v>
      </c>
      <c r="AV125" s="86">
        <f>IF('Medical equipment-NSP'!AN133="Да", 1, 0)</f>
        <v>0</v>
      </c>
      <c r="AW125" s="86">
        <f t="shared" si="29"/>
        <v>0</v>
      </c>
      <c r="AX125" s="86">
        <f>IF('Medical equipment-NSP'!AV133="Да", 'Service providers'!G135, 1)</f>
        <v>1</v>
      </c>
      <c r="AY125" s="86" t="str">
        <f>IFERROR(('Medical equipment-NSP'!AW133*AX125)/BE125, "0")</f>
        <v>0</v>
      </c>
      <c r="AZ125" s="86">
        <f>IF('Medical equipment-NSP'!AV133="Да", 'Service providers'!H135, 1)</f>
        <v>1</v>
      </c>
      <c r="BA125" s="86" t="str">
        <f>IFERROR(('Medical equipment-NSP'!AX133*AZ125)/BE125, "0")</f>
        <v>0</v>
      </c>
      <c r="BB125" s="86">
        <f>IF('Medical equipment-NSP'!AS133="Да", 1, 0)</f>
        <v>0</v>
      </c>
      <c r="BC125" s="86">
        <f>IF('Medical equipment-NSP'!AT133="Да", 1, 0)</f>
        <v>0</v>
      </c>
      <c r="BD125" s="86">
        <f>IF('Medical equipment-NSP'!AU133="Да", 1, 0)</f>
        <v>0</v>
      </c>
      <c r="BE125" s="86">
        <f t="shared" si="30"/>
        <v>0</v>
      </c>
      <c r="BF125" s="86">
        <f>IF('Medical equipment-NSP'!BC133="Да", 'Service providers'!G135, 1)</f>
        <v>1</v>
      </c>
      <c r="BG125" s="86" t="str">
        <f>IFERROR(('Medical equipment-NSP'!BD133*BF125)/BM125, "0")</f>
        <v>0</v>
      </c>
      <c r="BH125" s="86">
        <f>IF('Medical equipment-NSP'!BC133="Да", 'Service providers'!H135, 1)</f>
        <v>1</v>
      </c>
      <c r="BI125" s="86" t="str">
        <f>IFERROR(('Medical equipment-NSP'!BE133*BH125)/BM125, "0")</f>
        <v>0</v>
      </c>
      <c r="BJ125" s="86">
        <f>IF('Medical equipment-NSP'!AZ133="Да", 1, 0)</f>
        <v>0</v>
      </c>
      <c r="BK125" s="86">
        <f>IF('Medical equipment-NSP'!BA133="Да", 1, 0)</f>
        <v>0</v>
      </c>
      <c r="BL125" s="86">
        <f>IF('Medical equipment-NSP'!BB133="Да", 1, 0)</f>
        <v>0</v>
      </c>
      <c r="BM125" s="86">
        <f t="shared" si="31"/>
        <v>0</v>
      </c>
    </row>
    <row r="126" spans="1:65" x14ac:dyDescent="0.25">
      <c r="A126" s="93" t="str">
        <f>'Service providers'!A136</f>
        <v>Указать название точки 18</v>
      </c>
      <c r="B126" s="86">
        <f>IF('Medical equipment-NSP'!F134="Да", 'Service providers'!G136, 1)</f>
        <v>1</v>
      </c>
      <c r="C126" s="86" t="str">
        <f>IFERROR(('Medical equipment-NSP'!G134*B126)/I126, "0")</f>
        <v>0</v>
      </c>
      <c r="D126" s="86">
        <f>IF('Medical equipment-NSP'!F134="Да", 'Service providers'!H136, 1)</f>
        <v>1</v>
      </c>
      <c r="E126" s="86" t="str">
        <f>IFERROR(('Medical equipment-NSP'!H134*D126)/I126, "0")</f>
        <v>0</v>
      </c>
      <c r="F126" s="86">
        <f>IF('Medical equipment-NSP'!C134="Да", 1, 0)</f>
        <v>0</v>
      </c>
      <c r="G126" s="86">
        <f>IF('Medical equipment-NSP'!D134="Да", 1, 0)</f>
        <v>0</v>
      </c>
      <c r="H126" s="86">
        <f>IF('Medical equipment-NSP'!E134="Да", 1, 0)</f>
        <v>0</v>
      </c>
      <c r="I126" s="86">
        <f t="shared" si="24"/>
        <v>0</v>
      </c>
      <c r="J126" s="86">
        <f>IF('Medical equipment-NSP'!M134="Да", 'Service providers'!G136, 1)</f>
        <v>1</v>
      </c>
      <c r="K126" s="86" t="str">
        <f>IFERROR(('Medical equipment-NSP'!N134*J126)/Q126, "0")</f>
        <v>0</v>
      </c>
      <c r="L126" s="86">
        <f>IF('Medical equipment-NSP'!M134="Да", 'Service providers'!H136, 1)</f>
        <v>1</v>
      </c>
      <c r="M126" s="86" t="str">
        <f>IFERROR(('Medical equipment-NSP'!O134*L126)/Q126, "0")</f>
        <v>0</v>
      </c>
      <c r="N126" s="86">
        <f>IF('Medical equipment-NSP'!J134="Да", 1, 0)</f>
        <v>0</v>
      </c>
      <c r="O126" s="86">
        <f>IF('Medical equipment-NSP'!K134="Да", 1, 0)</f>
        <v>0</v>
      </c>
      <c r="P126" s="86">
        <f>IF('Medical equipment-NSP'!L134="Да", 1, 0)</f>
        <v>0</v>
      </c>
      <c r="Q126" s="86">
        <f t="shared" si="25"/>
        <v>0</v>
      </c>
      <c r="R126" s="86">
        <f>IF('Medical equipment-NSP'!T134="Да", 'Service providers'!G136, 1)</f>
        <v>1</v>
      </c>
      <c r="S126" s="86" t="str">
        <f>IFERROR(('Medical equipment-NSP'!U134*R126)/Y126, "0")</f>
        <v>0</v>
      </c>
      <c r="T126" s="86">
        <f>IF('Medical equipment-NSP'!T134="Да", 'Service providers'!H136, 1)</f>
        <v>1</v>
      </c>
      <c r="U126" s="86" t="str">
        <f>IFERROR(('Medical equipment-NSP'!V134*T126)/Y126, "0")</f>
        <v>0</v>
      </c>
      <c r="V126" s="86">
        <f>IF('Medical equipment-NSP'!Q134="Да", 1, 0)</f>
        <v>0</v>
      </c>
      <c r="W126" s="86">
        <f>IF('Medical equipment-NSP'!R134="Да", 1, 0)</f>
        <v>0</v>
      </c>
      <c r="X126" s="86">
        <f>IF('Medical equipment-NSP'!S134="Да", 1, 0)</f>
        <v>0</v>
      </c>
      <c r="Y126" s="86">
        <f t="shared" si="26"/>
        <v>0</v>
      </c>
      <c r="Z126" s="86">
        <f>IF('Medical equipment-NSP'!AA134="Да", 'Service providers'!G136, 1)</f>
        <v>1</v>
      </c>
      <c r="AA126" s="86" t="str">
        <f>IFERROR(('Medical equipment-NSP'!AB134*Z126)/AG126, "0")</f>
        <v>0</v>
      </c>
      <c r="AB126" s="86">
        <f>IF('Medical equipment-NSP'!AA134="Да", 'Service providers'!H136, 1)</f>
        <v>1</v>
      </c>
      <c r="AC126" s="86" t="str">
        <f>IFERROR(('Medical equipment-NSP'!AC134*AB126)/AG126, "0")</f>
        <v>0</v>
      </c>
      <c r="AD126" s="86">
        <f>IF('Medical equipment-NSP'!X134="Да", 1, 0)</f>
        <v>0</v>
      </c>
      <c r="AE126" s="86">
        <f>IF('Medical equipment-NSP'!Y134="Да", 1, 0)</f>
        <v>0</v>
      </c>
      <c r="AF126" s="86">
        <f>IF('Medical equipment-NSP'!Z134="Да", 1, 0)</f>
        <v>0</v>
      </c>
      <c r="AG126" s="86">
        <f t="shared" si="27"/>
        <v>0</v>
      </c>
      <c r="AH126" s="86">
        <f>IF('Medical equipment-NSP'!AH134="Да", 'Service providers'!G136, 1)</f>
        <v>1</v>
      </c>
      <c r="AI126" s="86" t="str">
        <f>IFERROR(('Medical equipment-NSP'!AI134*AH126)/AO126, "0")</f>
        <v>0</v>
      </c>
      <c r="AJ126" s="86">
        <f>IF('Medical equipment-NSP'!AH134="Да", 'Service providers'!H136, 1)</f>
        <v>1</v>
      </c>
      <c r="AK126" s="86" t="str">
        <f>IFERROR(('Medical equipment-NSP'!AJ134*AJ126)/AO126, "0")</f>
        <v>0</v>
      </c>
      <c r="AL126" s="86">
        <f>IF('Medical equipment-NSP'!AE134="Да", 1, 0)</f>
        <v>0</v>
      </c>
      <c r="AM126" s="86">
        <f>IF('Medical equipment-NSP'!AF134="Да", 1, 0)</f>
        <v>0</v>
      </c>
      <c r="AN126" s="86">
        <f>IF('Medical equipment-NSP'!AG134="Да", 1, 0)</f>
        <v>0</v>
      </c>
      <c r="AO126" s="86">
        <f t="shared" si="28"/>
        <v>0</v>
      </c>
      <c r="AP126" s="86">
        <f>IF('Medical equipment-NSP'!AO134="Да", 'Service providers'!G136, 1)</f>
        <v>1</v>
      </c>
      <c r="AQ126" s="86" t="str">
        <f>IFERROR(('Medical equipment-NSP'!AP134*AP126)/AW126, "0")</f>
        <v>0</v>
      </c>
      <c r="AR126" s="86">
        <f>IF('Medical equipment-NSP'!AO134="Да", 'Service providers'!H136, 1)</f>
        <v>1</v>
      </c>
      <c r="AS126" s="86" t="str">
        <f>IFERROR(('Medical equipment-NSP'!AQ134*AR126)/AW126, "0")</f>
        <v>0</v>
      </c>
      <c r="AT126" s="86">
        <f>IF('Medical equipment-NSP'!AL134="Да", 1, 0)</f>
        <v>0</v>
      </c>
      <c r="AU126" s="86">
        <f>IF('Medical equipment-NSP'!AM134="Да", 1, 0)</f>
        <v>0</v>
      </c>
      <c r="AV126" s="86">
        <f>IF('Medical equipment-NSP'!AN134="Да", 1, 0)</f>
        <v>0</v>
      </c>
      <c r="AW126" s="86">
        <f t="shared" si="29"/>
        <v>0</v>
      </c>
      <c r="AX126" s="86">
        <f>IF('Medical equipment-NSP'!AV134="Да", 'Service providers'!G136, 1)</f>
        <v>1</v>
      </c>
      <c r="AY126" s="86" t="str">
        <f>IFERROR(('Medical equipment-NSP'!AW134*AX126)/BE126, "0")</f>
        <v>0</v>
      </c>
      <c r="AZ126" s="86">
        <f>IF('Medical equipment-NSP'!AV134="Да", 'Service providers'!H136, 1)</f>
        <v>1</v>
      </c>
      <c r="BA126" s="86" t="str">
        <f>IFERROR(('Medical equipment-NSP'!AX134*AZ126)/BE126, "0")</f>
        <v>0</v>
      </c>
      <c r="BB126" s="86">
        <f>IF('Medical equipment-NSP'!AS134="Да", 1, 0)</f>
        <v>0</v>
      </c>
      <c r="BC126" s="86">
        <f>IF('Medical equipment-NSP'!AT134="Да", 1, 0)</f>
        <v>0</v>
      </c>
      <c r="BD126" s="86">
        <f>IF('Medical equipment-NSP'!AU134="Да", 1, 0)</f>
        <v>0</v>
      </c>
      <c r="BE126" s="86">
        <f t="shared" si="30"/>
        <v>0</v>
      </c>
      <c r="BF126" s="86">
        <f>IF('Medical equipment-NSP'!BC134="Да", 'Service providers'!G136, 1)</f>
        <v>1</v>
      </c>
      <c r="BG126" s="86" t="str">
        <f>IFERROR(('Medical equipment-NSP'!BD134*BF126)/BM126, "0")</f>
        <v>0</v>
      </c>
      <c r="BH126" s="86">
        <f>IF('Medical equipment-NSP'!BC134="Да", 'Service providers'!H136, 1)</f>
        <v>1</v>
      </c>
      <c r="BI126" s="86" t="str">
        <f>IFERROR(('Medical equipment-NSP'!BE134*BH126)/BM126, "0")</f>
        <v>0</v>
      </c>
      <c r="BJ126" s="86">
        <f>IF('Medical equipment-NSP'!AZ134="Да", 1, 0)</f>
        <v>0</v>
      </c>
      <c r="BK126" s="86">
        <f>IF('Medical equipment-NSP'!BA134="Да", 1, 0)</f>
        <v>0</v>
      </c>
      <c r="BL126" s="86">
        <f>IF('Medical equipment-NSP'!BB134="Да", 1, 0)</f>
        <v>0</v>
      </c>
      <c r="BM126" s="86">
        <f t="shared" si="31"/>
        <v>0</v>
      </c>
    </row>
    <row r="127" spans="1:65" x14ac:dyDescent="0.25">
      <c r="A127" s="93" t="str">
        <f>'Service providers'!A137</f>
        <v>Указать название точки 19</v>
      </c>
      <c r="B127" s="86">
        <f>IF('Medical equipment-NSP'!F135="Да", 'Service providers'!G137, 1)</f>
        <v>1</v>
      </c>
      <c r="C127" s="86" t="str">
        <f>IFERROR(('Medical equipment-NSP'!G135*B127)/I127, "0")</f>
        <v>0</v>
      </c>
      <c r="D127" s="86">
        <f>IF('Medical equipment-NSP'!F135="Да", 'Service providers'!H137, 1)</f>
        <v>1</v>
      </c>
      <c r="E127" s="86" t="str">
        <f>IFERROR(('Medical equipment-NSP'!H135*D127)/I127, "0")</f>
        <v>0</v>
      </c>
      <c r="F127" s="86">
        <f>IF('Medical equipment-NSP'!C135="Да", 1, 0)</f>
        <v>0</v>
      </c>
      <c r="G127" s="86">
        <f>IF('Medical equipment-NSP'!D135="Да", 1, 0)</f>
        <v>0</v>
      </c>
      <c r="H127" s="86">
        <f>IF('Medical equipment-NSP'!E135="Да", 1, 0)</f>
        <v>0</v>
      </c>
      <c r="I127" s="86">
        <f t="shared" si="24"/>
        <v>0</v>
      </c>
      <c r="J127" s="86">
        <f>IF('Medical equipment-NSP'!M135="Да", 'Service providers'!G137, 1)</f>
        <v>1</v>
      </c>
      <c r="K127" s="86" t="str">
        <f>IFERROR(('Medical equipment-NSP'!N135*J127)/Q127, "0")</f>
        <v>0</v>
      </c>
      <c r="L127" s="86">
        <f>IF('Medical equipment-NSP'!M135="Да", 'Service providers'!H137, 1)</f>
        <v>1</v>
      </c>
      <c r="M127" s="86" t="str">
        <f>IFERROR(('Medical equipment-NSP'!O135*L127)/Q127, "0")</f>
        <v>0</v>
      </c>
      <c r="N127" s="86">
        <f>IF('Medical equipment-NSP'!J135="Да", 1, 0)</f>
        <v>0</v>
      </c>
      <c r="O127" s="86">
        <f>IF('Medical equipment-NSP'!K135="Да", 1, 0)</f>
        <v>0</v>
      </c>
      <c r="P127" s="86">
        <f>IF('Medical equipment-NSP'!L135="Да", 1, 0)</f>
        <v>0</v>
      </c>
      <c r="Q127" s="86">
        <f t="shared" si="25"/>
        <v>0</v>
      </c>
      <c r="R127" s="86">
        <f>IF('Medical equipment-NSP'!T135="Да", 'Service providers'!G137, 1)</f>
        <v>1</v>
      </c>
      <c r="S127" s="86" t="str">
        <f>IFERROR(('Medical equipment-NSP'!U135*R127)/Y127, "0")</f>
        <v>0</v>
      </c>
      <c r="T127" s="86">
        <f>IF('Medical equipment-NSP'!T135="Да", 'Service providers'!H137, 1)</f>
        <v>1</v>
      </c>
      <c r="U127" s="86" t="str">
        <f>IFERROR(('Medical equipment-NSP'!V135*T127)/Y127, "0")</f>
        <v>0</v>
      </c>
      <c r="V127" s="86">
        <f>IF('Medical equipment-NSP'!Q135="Да", 1, 0)</f>
        <v>0</v>
      </c>
      <c r="W127" s="86">
        <f>IF('Medical equipment-NSP'!R135="Да", 1, 0)</f>
        <v>0</v>
      </c>
      <c r="X127" s="86">
        <f>IF('Medical equipment-NSP'!S135="Да", 1, 0)</f>
        <v>0</v>
      </c>
      <c r="Y127" s="86">
        <f t="shared" si="26"/>
        <v>0</v>
      </c>
      <c r="Z127" s="86">
        <f>IF('Medical equipment-NSP'!AA135="Да", 'Service providers'!G137, 1)</f>
        <v>1</v>
      </c>
      <c r="AA127" s="86" t="str">
        <f>IFERROR(('Medical equipment-NSP'!AB135*Z127)/AG127, "0")</f>
        <v>0</v>
      </c>
      <c r="AB127" s="86">
        <f>IF('Medical equipment-NSP'!AA135="Да", 'Service providers'!H137, 1)</f>
        <v>1</v>
      </c>
      <c r="AC127" s="86" t="str">
        <f>IFERROR(('Medical equipment-NSP'!AC135*AB127)/AG127, "0")</f>
        <v>0</v>
      </c>
      <c r="AD127" s="86">
        <f>IF('Medical equipment-NSP'!X135="Да", 1, 0)</f>
        <v>0</v>
      </c>
      <c r="AE127" s="86">
        <f>IF('Medical equipment-NSP'!Y135="Да", 1, 0)</f>
        <v>0</v>
      </c>
      <c r="AF127" s="86">
        <f>IF('Medical equipment-NSP'!Z135="Да", 1, 0)</f>
        <v>0</v>
      </c>
      <c r="AG127" s="86">
        <f t="shared" si="27"/>
        <v>0</v>
      </c>
      <c r="AH127" s="86">
        <f>IF('Medical equipment-NSP'!AH135="Да", 'Service providers'!G137, 1)</f>
        <v>1</v>
      </c>
      <c r="AI127" s="86" t="str">
        <f>IFERROR(('Medical equipment-NSP'!AI135*AH127)/AO127, "0")</f>
        <v>0</v>
      </c>
      <c r="AJ127" s="86">
        <f>IF('Medical equipment-NSP'!AH135="Да", 'Service providers'!H137, 1)</f>
        <v>1</v>
      </c>
      <c r="AK127" s="86" t="str">
        <f>IFERROR(('Medical equipment-NSP'!AJ135*AJ127)/AO127, "0")</f>
        <v>0</v>
      </c>
      <c r="AL127" s="86">
        <f>IF('Medical equipment-NSP'!AE135="Да", 1, 0)</f>
        <v>0</v>
      </c>
      <c r="AM127" s="86">
        <f>IF('Medical equipment-NSP'!AF135="Да", 1, 0)</f>
        <v>0</v>
      </c>
      <c r="AN127" s="86">
        <f>IF('Medical equipment-NSP'!AG135="Да", 1, 0)</f>
        <v>0</v>
      </c>
      <c r="AO127" s="86">
        <f t="shared" si="28"/>
        <v>0</v>
      </c>
      <c r="AP127" s="86">
        <f>IF('Medical equipment-NSP'!AO135="Да", 'Service providers'!G137, 1)</f>
        <v>1</v>
      </c>
      <c r="AQ127" s="86" t="str">
        <f>IFERROR(('Medical equipment-NSP'!AP135*AP127)/AW127, "0")</f>
        <v>0</v>
      </c>
      <c r="AR127" s="86">
        <f>IF('Medical equipment-NSP'!AO135="Да", 'Service providers'!H137, 1)</f>
        <v>1</v>
      </c>
      <c r="AS127" s="86" t="str">
        <f>IFERROR(('Medical equipment-NSP'!AQ135*AR127)/AW127, "0")</f>
        <v>0</v>
      </c>
      <c r="AT127" s="86">
        <f>IF('Medical equipment-NSP'!AL135="Да", 1, 0)</f>
        <v>0</v>
      </c>
      <c r="AU127" s="86">
        <f>IF('Medical equipment-NSP'!AM135="Да", 1, 0)</f>
        <v>0</v>
      </c>
      <c r="AV127" s="86">
        <f>IF('Medical equipment-NSP'!AN135="Да", 1, 0)</f>
        <v>0</v>
      </c>
      <c r="AW127" s="86">
        <f t="shared" si="29"/>
        <v>0</v>
      </c>
      <c r="AX127" s="86">
        <f>IF('Medical equipment-NSP'!AV135="Да", 'Service providers'!G137, 1)</f>
        <v>1</v>
      </c>
      <c r="AY127" s="86" t="str">
        <f>IFERROR(('Medical equipment-NSP'!AW135*AX127)/BE127, "0")</f>
        <v>0</v>
      </c>
      <c r="AZ127" s="86">
        <f>IF('Medical equipment-NSP'!AV135="Да", 'Service providers'!H137, 1)</f>
        <v>1</v>
      </c>
      <c r="BA127" s="86" t="str">
        <f>IFERROR(('Medical equipment-NSP'!AX135*AZ127)/BE127, "0")</f>
        <v>0</v>
      </c>
      <c r="BB127" s="86">
        <f>IF('Medical equipment-NSP'!AS135="Да", 1, 0)</f>
        <v>0</v>
      </c>
      <c r="BC127" s="86">
        <f>IF('Medical equipment-NSP'!AT135="Да", 1, 0)</f>
        <v>0</v>
      </c>
      <c r="BD127" s="86">
        <f>IF('Medical equipment-NSP'!AU135="Да", 1, 0)</f>
        <v>0</v>
      </c>
      <c r="BE127" s="86">
        <f t="shared" si="30"/>
        <v>0</v>
      </c>
      <c r="BF127" s="86">
        <f>IF('Medical equipment-NSP'!BC135="Да", 'Service providers'!G137, 1)</f>
        <v>1</v>
      </c>
      <c r="BG127" s="86" t="str">
        <f>IFERROR(('Medical equipment-NSP'!BD135*BF127)/BM127, "0")</f>
        <v>0</v>
      </c>
      <c r="BH127" s="86">
        <f>IF('Medical equipment-NSP'!BC135="Да", 'Service providers'!H137, 1)</f>
        <v>1</v>
      </c>
      <c r="BI127" s="86" t="str">
        <f>IFERROR(('Medical equipment-NSP'!BE135*BH127)/BM127, "0")</f>
        <v>0</v>
      </c>
      <c r="BJ127" s="86">
        <f>IF('Medical equipment-NSP'!AZ135="Да", 1, 0)</f>
        <v>0</v>
      </c>
      <c r="BK127" s="86">
        <f>IF('Medical equipment-NSP'!BA135="Да", 1, 0)</f>
        <v>0</v>
      </c>
      <c r="BL127" s="86">
        <f>IF('Medical equipment-NSP'!BB135="Да", 1, 0)</f>
        <v>0</v>
      </c>
      <c r="BM127" s="86">
        <f t="shared" si="31"/>
        <v>0</v>
      </c>
    </row>
    <row r="128" spans="1:65" x14ac:dyDescent="0.25">
      <c r="A128" s="93" t="str">
        <f>'Service providers'!A138</f>
        <v>Указать название точки 20</v>
      </c>
      <c r="B128" s="86">
        <f>IF('Medical equipment-NSP'!F136="Да", 'Service providers'!G138, 1)</f>
        <v>1</v>
      </c>
      <c r="C128" s="86" t="str">
        <f>IFERROR(('Medical equipment-NSP'!G136*B128)/I128, "0")</f>
        <v>0</v>
      </c>
      <c r="D128" s="86">
        <f>IF('Medical equipment-NSP'!F136="Да", 'Service providers'!H138, 1)</f>
        <v>1</v>
      </c>
      <c r="E128" s="86" t="str">
        <f>IFERROR(('Medical equipment-NSP'!H136*D128)/I128, "0")</f>
        <v>0</v>
      </c>
      <c r="F128" s="86">
        <f>IF('Medical equipment-NSP'!C136="Да", 1, 0)</f>
        <v>0</v>
      </c>
      <c r="G128" s="86">
        <f>IF('Medical equipment-NSP'!D136="Да", 1, 0)</f>
        <v>0</v>
      </c>
      <c r="H128" s="86">
        <f>IF('Medical equipment-NSP'!E136="Да", 1, 0)</f>
        <v>0</v>
      </c>
      <c r="I128" s="86">
        <f t="shared" si="24"/>
        <v>0</v>
      </c>
      <c r="J128" s="86">
        <f>IF('Medical equipment-NSP'!M136="Да", 'Service providers'!G138, 1)</f>
        <v>1</v>
      </c>
      <c r="K128" s="86" t="str">
        <f>IFERROR(('Medical equipment-NSP'!N136*J128)/Q128, "0")</f>
        <v>0</v>
      </c>
      <c r="L128" s="86">
        <f>IF('Medical equipment-NSP'!M136="Да", 'Service providers'!H138, 1)</f>
        <v>1</v>
      </c>
      <c r="M128" s="86" t="str">
        <f>IFERROR(('Medical equipment-NSP'!O136*L128)/Q128, "0")</f>
        <v>0</v>
      </c>
      <c r="N128" s="86">
        <f>IF('Medical equipment-NSP'!J136="Да", 1, 0)</f>
        <v>0</v>
      </c>
      <c r="O128" s="86">
        <f>IF('Medical equipment-NSP'!K136="Да", 1, 0)</f>
        <v>0</v>
      </c>
      <c r="P128" s="86">
        <f>IF('Medical equipment-NSP'!L136="Да", 1, 0)</f>
        <v>0</v>
      </c>
      <c r="Q128" s="86">
        <f t="shared" si="25"/>
        <v>0</v>
      </c>
      <c r="R128" s="86">
        <f>IF('Medical equipment-NSP'!T136="Да", 'Service providers'!G138, 1)</f>
        <v>1</v>
      </c>
      <c r="S128" s="86" t="str">
        <f>IFERROR(('Medical equipment-NSP'!U136*R128)/Y128, "0")</f>
        <v>0</v>
      </c>
      <c r="T128" s="86">
        <f>IF('Medical equipment-NSP'!T136="Да", 'Service providers'!H138, 1)</f>
        <v>1</v>
      </c>
      <c r="U128" s="86" t="str">
        <f>IFERROR(('Medical equipment-NSP'!V136*T128)/Y128, "0")</f>
        <v>0</v>
      </c>
      <c r="V128" s="86">
        <f>IF('Medical equipment-NSP'!Q136="Да", 1, 0)</f>
        <v>0</v>
      </c>
      <c r="W128" s="86">
        <f>IF('Medical equipment-NSP'!R136="Да", 1, 0)</f>
        <v>0</v>
      </c>
      <c r="X128" s="86">
        <f>IF('Medical equipment-NSP'!S136="Да", 1, 0)</f>
        <v>0</v>
      </c>
      <c r="Y128" s="86">
        <f t="shared" si="26"/>
        <v>0</v>
      </c>
      <c r="Z128" s="86">
        <f>IF('Medical equipment-NSP'!AA136="Да", 'Service providers'!G138, 1)</f>
        <v>1</v>
      </c>
      <c r="AA128" s="86" t="str">
        <f>IFERROR(('Medical equipment-NSP'!AB136*Z128)/AG128, "0")</f>
        <v>0</v>
      </c>
      <c r="AB128" s="86">
        <f>IF('Medical equipment-NSP'!AA136="Да", 'Service providers'!H138, 1)</f>
        <v>1</v>
      </c>
      <c r="AC128" s="86" t="str">
        <f>IFERROR(('Medical equipment-NSP'!AC136*AB128)/AG128, "0")</f>
        <v>0</v>
      </c>
      <c r="AD128" s="86">
        <f>IF('Medical equipment-NSP'!X136="Да", 1, 0)</f>
        <v>0</v>
      </c>
      <c r="AE128" s="86">
        <f>IF('Medical equipment-NSP'!Y136="Да", 1, 0)</f>
        <v>0</v>
      </c>
      <c r="AF128" s="86">
        <f>IF('Medical equipment-NSP'!Z136="Да", 1, 0)</f>
        <v>0</v>
      </c>
      <c r="AG128" s="86">
        <f t="shared" si="27"/>
        <v>0</v>
      </c>
      <c r="AH128" s="86">
        <f>IF('Medical equipment-NSP'!AH136="Да", 'Service providers'!G138, 1)</f>
        <v>1</v>
      </c>
      <c r="AI128" s="86" t="str">
        <f>IFERROR(('Medical equipment-NSP'!AI136*AH128)/AO128, "0")</f>
        <v>0</v>
      </c>
      <c r="AJ128" s="86">
        <f>IF('Medical equipment-NSP'!AH136="Да", 'Service providers'!H138, 1)</f>
        <v>1</v>
      </c>
      <c r="AK128" s="86" t="str">
        <f>IFERROR(('Medical equipment-NSP'!AJ136*AJ128)/AO128, "0")</f>
        <v>0</v>
      </c>
      <c r="AL128" s="86">
        <f>IF('Medical equipment-NSP'!AE136="Да", 1, 0)</f>
        <v>0</v>
      </c>
      <c r="AM128" s="86">
        <f>IF('Medical equipment-NSP'!AF136="Да", 1, 0)</f>
        <v>0</v>
      </c>
      <c r="AN128" s="86">
        <f>IF('Medical equipment-NSP'!AG136="Да", 1, 0)</f>
        <v>0</v>
      </c>
      <c r="AO128" s="86">
        <f t="shared" si="28"/>
        <v>0</v>
      </c>
      <c r="AP128" s="86">
        <f>IF('Medical equipment-NSP'!AO136="Да", 'Service providers'!G138, 1)</f>
        <v>1</v>
      </c>
      <c r="AQ128" s="86" t="str">
        <f>IFERROR(('Medical equipment-NSP'!AP136*AP128)/AW128, "0")</f>
        <v>0</v>
      </c>
      <c r="AR128" s="86">
        <f>IF('Medical equipment-NSP'!AO136="Да", 'Service providers'!H138, 1)</f>
        <v>1</v>
      </c>
      <c r="AS128" s="86" t="str">
        <f>IFERROR(('Medical equipment-NSP'!AQ136*AR128)/AW128, "0")</f>
        <v>0</v>
      </c>
      <c r="AT128" s="86">
        <f>IF('Medical equipment-NSP'!AL136="Да", 1, 0)</f>
        <v>0</v>
      </c>
      <c r="AU128" s="86">
        <f>IF('Medical equipment-NSP'!AM136="Да", 1, 0)</f>
        <v>0</v>
      </c>
      <c r="AV128" s="86">
        <f>IF('Medical equipment-NSP'!AN136="Да", 1, 0)</f>
        <v>0</v>
      </c>
      <c r="AW128" s="86">
        <f t="shared" si="29"/>
        <v>0</v>
      </c>
      <c r="AX128" s="86">
        <f>IF('Medical equipment-NSP'!AV136="Да", 'Service providers'!G138, 1)</f>
        <v>1</v>
      </c>
      <c r="AY128" s="86" t="str">
        <f>IFERROR(('Medical equipment-NSP'!AW136*AX128)/BE128, "0")</f>
        <v>0</v>
      </c>
      <c r="AZ128" s="86">
        <f>IF('Medical equipment-NSP'!AV136="Да", 'Service providers'!H138, 1)</f>
        <v>1</v>
      </c>
      <c r="BA128" s="86" t="str">
        <f>IFERROR(('Medical equipment-NSP'!AX136*AZ128)/BE128, "0")</f>
        <v>0</v>
      </c>
      <c r="BB128" s="86">
        <f>IF('Medical equipment-NSP'!AS136="Да", 1, 0)</f>
        <v>0</v>
      </c>
      <c r="BC128" s="86">
        <f>IF('Medical equipment-NSP'!AT136="Да", 1, 0)</f>
        <v>0</v>
      </c>
      <c r="BD128" s="86">
        <f>IF('Medical equipment-NSP'!AU136="Да", 1, 0)</f>
        <v>0</v>
      </c>
      <c r="BE128" s="86">
        <f t="shared" si="30"/>
        <v>0</v>
      </c>
      <c r="BF128" s="86">
        <f>IF('Medical equipment-NSP'!BC136="Да", 'Service providers'!G138, 1)</f>
        <v>1</v>
      </c>
      <c r="BG128" s="86" t="str">
        <f>IFERROR(('Medical equipment-NSP'!BD136*BF128)/BM128, "0")</f>
        <v>0</v>
      </c>
      <c r="BH128" s="86">
        <f>IF('Medical equipment-NSP'!BC136="Да", 'Service providers'!H138, 1)</f>
        <v>1</v>
      </c>
      <c r="BI128" s="86" t="str">
        <f>IFERROR(('Medical equipment-NSP'!BE136*BH128)/BM128, "0")</f>
        <v>0</v>
      </c>
      <c r="BJ128" s="86">
        <f>IF('Medical equipment-NSP'!AZ136="Да", 1, 0)</f>
        <v>0</v>
      </c>
      <c r="BK128" s="86">
        <f>IF('Medical equipment-NSP'!BA136="Да", 1, 0)</f>
        <v>0</v>
      </c>
      <c r="BL128" s="86">
        <f>IF('Medical equipment-NSP'!BB136="Да", 1, 0)</f>
        <v>0</v>
      </c>
      <c r="BM128" s="86">
        <f t="shared" si="31"/>
        <v>0</v>
      </c>
    </row>
    <row r="129" spans="1:65" x14ac:dyDescent="0.25">
      <c r="A129" s="92" t="str">
        <f>'Service providers'!A139</f>
        <v>Указать название</v>
      </c>
      <c r="B129" s="86">
        <f>IF('Medical equipment-NSP'!F137="Да", 'Service providers'!G139, 1)</f>
        <v>1</v>
      </c>
      <c r="C129" s="86" t="str">
        <f>IFERROR(('Medical equipment-NSP'!G137*B129)/I129, "0")</f>
        <v>0</v>
      </c>
      <c r="D129" s="86">
        <f>IF('Medical equipment-NSP'!F137="Да", 'Service providers'!H139, 1)</f>
        <v>1</v>
      </c>
      <c r="E129" s="86" t="str">
        <f>IFERROR(('Medical equipment-NSP'!H137*D129)/I129, "0")</f>
        <v>0</v>
      </c>
      <c r="F129" s="86">
        <f>IF('Medical equipment-NSP'!C137="Да", 1, 0)</f>
        <v>0</v>
      </c>
      <c r="G129" s="86">
        <f>IF('Medical equipment-NSP'!D137="Да", 1, 0)</f>
        <v>0</v>
      </c>
      <c r="H129" s="86">
        <f>IF('Medical equipment-NSP'!E137="Да", 1, 0)</f>
        <v>0</v>
      </c>
      <c r="I129" s="86">
        <f t="shared" si="24"/>
        <v>0</v>
      </c>
      <c r="J129" s="86">
        <f>IF('Medical equipment-NSP'!M137="Да", 'Service providers'!G139, 1)</f>
        <v>1</v>
      </c>
      <c r="K129" s="86" t="str">
        <f>IFERROR(('Medical equipment-NSP'!N137*J129)/Q129, "0")</f>
        <v>0</v>
      </c>
      <c r="L129" s="86">
        <f>IF('Medical equipment-NSP'!M137="Да", 'Service providers'!H139, 1)</f>
        <v>1</v>
      </c>
      <c r="M129" s="86" t="str">
        <f>IFERROR(('Medical equipment-NSP'!O137*L129)/Q129, "0")</f>
        <v>0</v>
      </c>
      <c r="N129" s="86">
        <f>IF('Medical equipment-NSP'!J137="Да", 1, 0)</f>
        <v>0</v>
      </c>
      <c r="O129" s="86">
        <f>IF('Medical equipment-NSP'!K137="Да", 1, 0)</f>
        <v>0</v>
      </c>
      <c r="P129" s="86">
        <f>IF('Medical equipment-NSP'!L137="Да", 1, 0)</f>
        <v>0</v>
      </c>
      <c r="Q129" s="86">
        <f t="shared" si="25"/>
        <v>0</v>
      </c>
      <c r="R129" s="86">
        <f>IF('Medical equipment-NSP'!T137="Да", 'Service providers'!G139, 1)</f>
        <v>1</v>
      </c>
      <c r="S129" s="86" t="str">
        <f>IFERROR(('Medical equipment-NSP'!U137*R129)/Y129, "0")</f>
        <v>0</v>
      </c>
      <c r="T129" s="86">
        <f>IF('Medical equipment-NSP'!T137="Да", 'Service providers'!H139, 1)</f>
        <v>1</v>
      </c>
      <c r="U129" s="86" t="str">
        <f>IFERROR(('Medical equipment-NSP'!V137*T129)/Y129, "0")</f>
        <v>0</v>
      </c>
      <c r="V129" s="86">
        <f>IF('Medical equipment-NSP'!Q137="Да", 1, 0)</f>
        <v>0</v>
      </c>
      <c r="W129" s="86">
        <f>IF('Medical equipment-NSP'!R137="Да", 1, 0)</f>
        <v>0</v>
      </c>
      <c r="X129" s="86">
        <f>IF('Medical equipment-NSP'!S137="Да", 1, 0)</f>
        <v>0</v>
      </c>
      <c r="Y129" s="86">
        <f t="shared" si="26"/>
        <v>0</v>
      </c>
      <c r="Z129" s="86">
        <f>IF('Medical equipment-NSP'!AA137="Да", 'Service providers'!G139, 1)</f>
        <v>1</v>
      </c>
      <c r="AA129" s="86" t="str">
        <f>IFERROR(('Medical equipment-NSP'!AB137*Z129)/AG129, "0")</f>
        <v>0</v>
      </c>
      <c r="AB129" s="86">
        <f>IF('Medical equipment-NSP'!AA137="Да", 'Service providers'!H139, 1)</f>
        <v>1</v>
      </c>
      <c r="AC129" s="86" t="str">
        <f>IFERROR(('Medical equipment-NSP'!AC137*AB129)/AG129, "0")</f>
        <v>0</v>
      </c>
      <c r="AD129" s="86">
        <f>IF('Medical equipment-NSP'!X137="Да", 1, 0)</f>
        <v>0</v>
      </c>
      <c r="AE129" s="86">
        <f>IF('Medical equipment-NSP'!Y137="Да", 1, 0)</f>
        <v>0</v>
      </c>
      <c r="AF129" s="86">
        <f>IF('Medical equipment-NSP'!Z137="Да", 1, 0)</f>
        <v>0</v>
      </c>
      <c r="AG129" s="86">
        <f t="shared" si="27"/>
        <v>0</v>
      </c>
      <c r="AH129" s="86">
        <f>IF('Medical equipment-NSP'!AH137="Да", 'Service providers'!G139, 1)</f>
        <v>1</v>
      </c>
      <c r="AI129" s="86" t="str">
        <f>IFERROR(('Medical equipment-NSP'!AI137*AH129)/AO129, "0")</f>
        <v>0</v>
      </c>
      <c r="AJ129" s="86">
        <f>IF('Medical equipment-NSP'!AH137="Да", 'Service providers'!H139, 1)</f>
        <v>1</v>
      </c>
      <c r="AK129" s="86" t="str">
        <f>IFERROR(('Medical equipment-NSP'!AJ137*AJ129)/AO129, "0")</f>
        <v>0</v>
      </c>
      <c r="AL129" s="86">
        <f>IF('Medical equipment-NSP'!AE137="Да", 1, 0)</f>
        <v>0</v>
      </c>
      <c r="AM129" s="86">
        <f>IF('Medical equipment-NSP'!AF137="Да", 1, 0)</f>
        <v>0</v>
      </c>
      <c r="AN129" s="86">
        <f>IF('Medical equipment-NSP'!AG137="Да", 1, 0)</f>
        <v>0</v>
      </c>
      <c r="AO129" s="86">
        <f t="shared" si="28"/>
        <v>0</v>
      </c>
      <c r="AP129" s="86">
        <f>IF('Medical equipment-NSP'!AO137="Да", 'Service providers'!G139, 1)</f>
        <v>1</v>
      </c>
      <c r="AQ129" s="86" t="str">
        <f>IFERROR(('Medical equipment-NSP'!AP137*AP129)/AW129, "0")</f>
        <v>0</v>
      </c>
      <c r="AR129" s="86">
        <f>IF('Medical equipment-NSP'!AO137="Да", 'Service providers'!H139, 1)</f>
        <v>1</v>
      </c>
      <c r="AS129" s="86" t="str">
        <f>IFERROR(('Medical equipment-NSP'!AQ137*AR129)/AW129, "0")</f>
        <v>0</v>
      </c>
      <c r="AT129" s="86">
        <f>IF('Medical equipment-NSP'!AL137="Да", 1, 0)</f>
        <v>0</v>
      </c>
      <c r="AU129" s="86">
        <f>IF('Medical equipment-NSP'!AM137="Да", 1, 0)</f>
        <v>0</v>
      </c>
      <c r="AV129" s="86">
        <f>IF('Medical equipment-NSP'!AN137="Да", 1, 0)</f>
        <v>0</v>
      </c>
      <c r="AW129" s="86">
        <f t="shared" si="29"/>
        <v>0</v>
      </c>
      <c r="AX129" s="86">
        <f>IF('Medical equipment-NSP'!AV137="Да", 'Service providers'!G139, 1)</f>
        <v>1</v>
      </c>
      <c r="AY129" s="86" t="str">
        <f>IFERROR(('Medical equipment-NSP'!AW137*AX129)/BE129, "0")</f>
        <v>0</v>
      </c>
      <c r="AZ129" s="86">
        <f>IF('Medical equipment-NSP'!AV137="Да", 'Service providers'!H139, 1)</f>
        <v>1</v>
      </c>
      <c r="BA129" s="86" t="str">
        <f>IFERROR(('Medical equipment-NSP'!AX137*AZ129)/BE129, "0")</f>
        <v>0</v>
      </c>
      <c r="BB129" s="86">
        <f>IF('Medical equipment-NSP'!AS137="Да", 1, 0)</f>
        <v>0</v>
      </c>
      <c r="BC129" s="86">
        <f>IF('Medical equipment-NSP'!AT137="Да", 1, 0)</f>
        <v>0</v>
      </c>
      <c r="BD129" s="86">
        <f>IF('Medical equipment-NSP'!AU137="Да", 1, 0)</f>
        <v>0</v>
      </c>
      <c r="BE129" s="86">
        <f t="shared" si="30"/>
        <v>0</v>
      </c>
      <c r="BF129" s="86">
        <f>IF('Medical equipment-NSP'!BC137="Да", 'Service providers'!G139, 1)</f>
        <v>1</v>
      </c>
      <c r="BG129" s="86" t="str">
        <f>IFERROR(('Medical equipment-NSP'!BD137*BF129)/BM129, "0")</f>
        <v>0</v>
      </c>
      <c r="BH129" s="86">
        <f>IF('Medical equipment-NSP'!BC137="Да", 'Service providers'!H139, 1)</f>
        <v>1</v>
      </c>
      <c r="BI129" s="86" t="str">
        <f>IFERROR(('Medical equipment-NSP'!BE137*BH129)/BM129, "0")</f>
        <v>0</v>
      </c>
      <c r="BJ129" s="86">
        <f>IF('Medical equipment-NSP'!AZ137="Да", 1, 0)</f>
        <v>0</v>
      </c>
      <c r="BK129" s="86">
        <f>IF('Medical equipment-NSP'!BA137="Да", 1, 0)</f>
        <v>0</v>
      </c>
      <c r="BL129" s="86">
        <f>IF('Medical equipment-NSP'!BB137="Да", 1, 0)</f>
        <v>0</v>
      </c>
      <c r="BM129" s="86">
        <f t="shared" si="31"/>
        <v>0</v>
      </c>
    </row>
    <row r="130" spans="1:65" x14ac:dyDescent="0.25">
      <c r="A130" s="93" t="str">
        <f>'Service providers'!A140</f>
        <v>Указать название точки 1</v>
      </c>
      <c r="B130" s="86">
        <f>IF('Medical equipment-NSP'!F138="Да", 'Service providers'!G140, 1)</f>
        <v>1</v>
      </c>
      <c r="C130" s="86" t="str">
        <f>IFERROR(('Medical equipment-NSP'!G138*B130)/I130, "0")</f>
        <v>0</v>
      </c>
      <c r="D130" s="86">
        <f>IF('Medical equipment-NSP'!F138="Да", 'Service providers'!H140, 1)</f>
        <v>1</v>
      </c>
      <c r="E130" s="86" t="str">
        <f>IFERROR(('Medical equipment-NSP'!H138*D130)/I130, "0")</f>
        <v>0</v>
      </c>
      <c r="F130" s="86">
        <f>IF('Medical equipment-NSP'!C138="Да", 1, 0)</f>
        <v>0</v>
      </c>
      <c r="G130" s="86">
        <f>IF('Medical equipment-NSP'!D138="Да", 1, 0)</f>
        <v>0</v>
      </c>
      <c r="H130" s="86">
        <f>IF('Medical equipment-NSP'!E138="Да", 1, 0)</f>
        <v>0</v>
      </c>
      <c r="I130" s="86">
        <f t="shared" si="24"/>
        <v>0</v>
      </c>
      <c r="J130" s="86">
        <f>IF('Medical equipment-NSP'!M138="Да", 'Service providers'!G140, 1)</f>
        <v>1</v>
      </c>
      <c r="K130" s="86" t="str">
        <f>IFERROR(('Medical equipment-NSP'!N138*J130)/Q130, "0")</f>
        <v>0</v>
      </c>
      <c r="L130" s="86">
        <f>IF('Medical equipment-NSP'!M138="Да", 'Service providers'!H140, 1)</f>
        <v>1</v>
      </c>
      <c r="M130" s="86" t="str">
        <f>IFERROR(('Medical equipment-NSP'!O138*L130)/Q130, "0")</f>
        <v>0</v>
      </c>
      <c r="N130" s="86">
        <f>IF('Medical equipment-NSP'!J138="Да", 1, 0)</f>
        <v>0</v>
      </c>
      <c r="O130" s="86">
        <f>IF('Medical equipment-NSP'!K138="Да", 1, 0)</f>
        <v>0</v>
      </c>
      <c r="P130" s="86">
        <f>IF('Medical equipment-NSP'!L138="Да", 1, 0)</f>
        <v>0</v>
      </c>
      <c r="Q130" s="86">
        <f t="shared" si="25"/>
        <v>0</v>
      </c>
      <c r="R130" s="86">
        <f>IF('Medical equipment-NSP'!T138="Да", 'Service providers'!G140, 1)</f>
        <v>1</v>
      </c>
      <c r="S130" s="86" t="str">
        <f>IFERROR(('Medical equipment-NSP'!U138*R130)/Y130, "0")</f>
        <v>0</v>
      </c>
      <c r="T130" s="86">
        <f>IF('Medical equipment-NSP'!T138="Да", 'Service providers'!H140, 1)</f>
        <v>1</v>
      </c>
      <c r="U130" s="86" t="str">
        <f>IFERROR(('Medical equipment-NSP'!V138*T130)/Y130, "0")</f>
        <v>0</v>
      </c>
      <c r="V130" s="86">
        <f>IF('Medical equipment-NSP'!Q138="Да", 1, 0)</f>
        <v>0</v>
      </c>
      <c r="W130" s="86">
        <f>IF('Medical equipment-NSP'!R138="Да", 1, 0)</f>
        <v>0</v>
      </c>
      <c r="X130" s="86">
        <f>IF('Medical equipment-NSP'!S138="Да", 1, 0)</f>
        <v>0</v>
      </c>
      <c r="Y130" s="86">
        <f t="shared" si="26"/>
        <v>0</v>
      </c>
      <c r="Z130" s="86">
        <f>IF('Medical equipment-NSP'!AA138="Да", 'Service providers'!G140, 1)</f>
        <v>1</v>
      </c>
      <c r="AA130" s="86" t="str">
        <f>IFERROR(('Medical equipment-NSP'!AB138*Z130)/AG130, "0")</f>
        <v>0</v>
      </c>
      <c r="AB130" s="86">
        <f>IF('Medical equipment-NSP'!AA138="Да", 'Service providers'!H140, 1)</f>
        <v>1</v>
      </c>
      <c r="AC130" s="86" t="str">
        <f>IFERROR(('Medical equipment-NSP'!AC138*AB130)/AG130, "0")</f>
        <v>0</v>
      </c>
      <c r="AD130" s="86">
        <f>IF('Medical equipment-NSP'!X138="Да", 1, 0)</f>
        <v>0</v>
      </c>
      <c r="AE130" s="86">
        <f>IF('Medical equipment-NSP'!Y138="Да", 1, 0)</f>
        <v>0</v>
      </c>
      <c r="AF130" s="86">
        <f>IF('Medical equipment-NSP'!Z138="Да", 1, 0)</f>
        <v>0</v>
      </c>
      <c r="AG130" s="86">
        <f t="shared" si="27"/>
        <v>0</v>
      </c>
      <c r="AH130" s="86">
        <f>IF('Medical equipment-NSP'!AH138="Да", 'Service providers'!G140, 1)</f>
        <v>1</v>
      </c>
      <c r="AI130" s="86" t="str">
        <f>IFERROR(('Medical equipment-NSP'!AI138*AH130)/AO130, "0")</f>
        <v>0</v>
      </c>
      <c r="AJ130" s="86">
        <f>IF('Medical equipment-NSP'!AH138="Да", 'Service providers'!H140, 1)</f>
        <v>1</v>
      </c>
      <c r="AK130" s="86" t="str">
        <f>IFERROR(('Medical equipment-NSP'!AJ138*AJ130)/AO130, "0")</f>
        <v>0</v>
      </c>
      <c r="AL130" s="86">
        <f>IF('Medical equipment-NSP'!AE138="Да", 1, 0)</f>
        <v>0</v>
      </c>
      <c r="AM130" s="86">
        <f>IF('Medical equipment-NSP'!AF138="Да", 1, 0)</f>
        <v>0</v>
      </c>
      <c r="AN130" s="86">
        <f>IF('Medical equipment-NSP'!AG138="Да", 1, 0)</f>
        <v>0</v>
      </c>
      <c r="AO130" s="86">
        <f t="shared" si="28"/>
        <v>0</v>
      </c>
      <c r="AP130" s="86">
        <f>IF('Medical equipment-NSP'!AO138="Да", 'Service providers'!G140, 1)</f>
        <v>1</v>
      </c>
      <c r="AQ130" s="86" t="str">
        <f>IFERROR(('Medical equipment-NSP'!AP138*AP130)/AW130, "0")</f>
        <v>0</v>
      </c>
      <c r="AR130" s="86">
        <f>IF('Medical equipment-NSP'!AO138="Да", 'Service providers'!H140, 1)</f>
        <v>1</v>
      </c>
      <c r="AS130" s="86" t="str">
        <f>IFERROR(('Medical equipment-NSP'!AQ138*AR130)/AW130, "0")</f>
        <v>0</v>
      </c>
      <c r="AT130" s="86">
        <f>IF('Medical equipment-NSP'!AL138="Да", 1, 0)</f>
        <v>0</v>
      </c>
      <c r="AU130" s="86">
        <f>IF('Medical equipment-NSP'!AM138="Да", 1, 0)</f>
        <v>0</v>
      </c>
      <c r="AV130" s="86">
        <f>IF('Medical equipment-NSP'!AN138="Да", 1, 0)</f>
        <v>0</v>
      </c>
      <c r="AW130" s="86">
        <f t="shared" si="29"/>
        <v>0</v>
      </c>
      <c r="AX130" s="86">
        <f>IF('Medical equipment-NSP'!AV138="Да", 'Service providers'!G140, 1)</f>
        <v>1</v>
      </c>
      <c r="AY130" s="86" t="str">
        <f>IFERROR(('Medical equipment-NSP'!AW138*AX130)/BE130, "0")</f>
        <v>0</v>
      </c>
      <c r="AZ130" s="86">
        <f>IF('Medical equipment-NSP'!AV138="Да", 'Service providers'!H140, 1)</f>
        <v>1</v>
      </c>
      <c r="BA130" s="86" t="str">
        <f>IFERROR(('Medical equipment-NSP'!AX138*AZ130)/BE130, "0")</f>
        <v>0</v>
      </c>
      <c r="BB130" s="86">
        <f>IF('Medical equipment-NSP'!AS138="Да", 1, 0)</f>
        <v>0</v>
      </c>
      <c r="BC130" s="86">
        <f>IF('Medical equipment-NSP'!AT138="Да", 1, 0)</f>
        <v>0</v>
      </c>
      <c r="BD130" s="86">
        <f>IF('Medical equipment-NSP'!AU138="Да", 1, 0)</f>
        <v>0</v>
      </c>
      <c r="BE130" s="86">
        <f t="shared" si="30"/>
        <v>0</v>
      </c>
      <c r="BF130" s="86">
        <f>IF('Medical equipment-NSP'!BC138="Да", 'Service providers'!G140, 1)</f>
        <v>1</v>
      </c>
      <c r="BG130" s="86" t="str">
        <f>IFERROR(('Medical equipment-NSP'!BD138*BF130)/BM130, "0")</f>
        <v>0</v>
      </c>
      <c r="BH130" s="86">
        <f>IF('Medical equipment-NSP'!BC138="Да", 'Service providers'!H140, 1)</f>
        <v>1</v>
      </c>
      <c r="BI130" s="86" t="str">
        <f>IFERROR(('Medical equipment-NSP'!BE138*BH130)/BM130, "0")</f>
        <v>0</v>
      </c>
      <c r="BJ130" s="86">
        <f>IF('Medical equipment-NSP'!AZ138="Да", 1, 0)</f>
        <v>0</v>
      </c>
      <c r="BK130" s="86">
        <f>IF('Medical equipment-NSP'!BA138="Да", 1, 0)</f>
        <v>0</v>
      </c>
      <c r="BL130" s="86">
        <f>IF('Medical equipment-NSP'!BB138="Да", 1, 0)</f>
        <v>0</v>
      </c>
      <c r="BM130" s="86">
        <f t="shared" si="31"/>
        <v>0</v>
      </c>
    </row>
    <row r="131" spans="1:65" x14ac:dyDescent="0.25">
      <c r="A131" s="93" t="str">
        <f>'Service providers'!A141</f>
        <v>Указать название точки 2</v>
      </c>
      <c r="B131" s="86">
        <f>IF('Medical equipment-NSP'!F139="Да", 'Service providers'!G141, 1)</f>
        <v>1</v>
      </c>
      <c r="C131" s="86" t="str">
        <f>IFERROR(('Medical equipment-NSP'!G139*B131)/I131, "0")</f>
        <v>0</v>
      </c>
      <c r="D131" s="86">
        <f>IF('Medical equipment-NSP'!F139="Да", 'Service providers'!H141, 1)</f>
        <v>1</v>
      </c>
      <c r="E131" s="86" t="str">
        <f>IFERROR(('Medical equipment-NSP'!H139*D131)/I131, "0")</f>
        <v>0</v>
      </c>
      <c r="F131" s="86">
        <f>IF('Medical equipment-NSP'!C139="Да", 1, 0)</f>
        <v>0</v>
      </c>
      <c r="G131" s="86">
        <f>IF('Medical equipment-NSP'!D139="Да", 1, 0)</f>
        <v>0</v>
      </c>
      <c r="H131" s="86">
        <f>IF('Medical equipment-NSP'!E139="Да", 1, 0)</f>
        <v>0</v>
      </c>
      <c r="I131" s="86">
        <f t="shared" si="24"/>
        <v>0</v>
      </c>
      <c r="J131" s="86">
        <f>IF('Medical equipment-NSP'!M139="Да", 'Service providers'!G141, 1)</f>
        <v>1</v>
      </c>
      <c r="K131" s="86" t="str">
        <f>IFERROR(('Medical equipment-NSP'!N139*J131)/Q131, "0")</f>
        <v>0</v>
      </c>
      <c r="L131" s="86">
        <f>IF('Medical equipment-NSP'!M139="Да", 'Service providers'!H141, 1)</f>
        <v>1</v>
      </c>
      <c r="M131" s="86" t="str">
        <f>IFERROR(('Medical equipment-NSP'!O139*L131)/Q131, "0")</f>
        <v>0</v>
      </c>
      <c r="N131" s="86">
        <f>IF('Medical equipment-NSP'!J139="Да", 1, 0)</f>
        <v>0</v>
      </c>
      <c r="O131" s="86">
        <f>IF('Medical equipment-NSP'!K139="Да", 1, 0)</f>
        <v>0</v>
      </c>
      <c r="P131" s="86">
        <f>IF('Medical equipment-NSP'!L139="Да", 1, 0)</f>
        <v>0</v>
      </c>
      <c r="Q131" s="86">
        <f t="shared" si="25"/>
        <v>0</v>
      </c>
      <c r="R131" s="86">
        <f>IF('Medical equipment-NSP'!T139="Да", 'Service providers'!G141, 1)</f>
        <v>1</v>
      </c>
      <c r="S131" s="86" t="str">
        <f>IFERROR(('Medical equipment-NSP'!U139*R131)/Y131, "0")</f>
        <v>0</v>
      </c>
      <c r="T131" s="86">
        <f>IF('Medical equipment-NSP'!T139="Да", 'Service providers'!H141, 1)</f>
        <v>1</v>
      </c>
      <c r="U131" s="86" t="str">
        <f>IFERROR(('Medical equipment-NSP'!V139*T131)/Y131, "0")</f>
        <v>0</v>
      </c>
      <c r="V131" s="86">
        <f>IF('Medical equipment-NSP'!Q139="Да", 1, 0)</f>
        <v>0</v>
      </c>
      <c r="W131" s="86">
        <f>IF('Medical equipment-NSP'!R139="Да", 1, 0)</f>
        <v>0</v>
      </c>
      <c r="X131" s="86">
        <f>IF('Medical equipment-NSP'!S139="Да", 1, 0)</f>
        <v>0</v>
      </c>
      <c r="Y131" s="86">
        <f t="shared" si="26"/>
        <v>0</v>
      </c>
      <c r="Z131" s="86">
        <f>IF('Medical equipment-NSP'!AA139="Да", 'Service providers'!G141, 1)</f>
        <v>1</v>
      </c>
      <c r="AA131" s="86" t="str">
        <f>IFERROR(('Medical equipment-NSP'!AB139*Z131)/AG131, "0")</f>
        <v>0</v>
      </c>
      <c r="AB131" s="86">
        <f>IF('Medical equipment-NSP'!AA139="Да", 'Service providers'!H141, 1)</f>
        <v>1</v>
      </c>
      <c r="AC131" s="86" t="str">
        <f>IFERROR(('Medical equipment-NSP'!AC139*AB131)/AG131, "0")</f>
        <v>0</v>
      </c>
      <c r="AD131" s="86">
        <f>IF('Medical equipment-NSP'!X139="Да", 1, 0)</f>
        <v>0</v>
      </c>
      <c r="AE131" s="86">
        <f>IF('Medical equipment-NSP'!Y139="Да", 1, 0)</f>
        <v>0</v>
      </c>
      <c r="AF131" s="86">
        <f>IF('Medical equipment-NSP'!Z139="Да", 1, 0)</f>
        <v>0</v>
      </c>
      <c r="AG131" s="86">
        <f t="shared" si="27"/>
        <v>0</v>
      </c>
      <c r="AH131" s="86">
        <f>IF('Medical equipment-NSP'!AH139="Да", 'Service providers'!G141, 1)</f>
        <v>1</v>
      </c>
      <c r="AI131" s="86" t="str">
        <f>IFERROR(('Medical equipment-NSP'!AI139*AH131)/AO131, "0")</f>
        <v>0</v>
      </c>
      <c r="AJ131" s="86">
        <f>IF('Medical equipment-NSP'!AH139="Да", 'Service providers'!H141, 1)</f>
        <v>1</v>
      </c>
      <c r="AK131" s="86" t="str">
        <f>IFERROR(('Medical equipment-NSP'!AJ139*AJ131)/AO131, "0")</f>
        <v>0</v>
      </c>
      <c r="AL131" s="86">
        <f>IF('Medical equipment-NSP'!AE139="Да", 1, 0)</f>
        <v>0</v>
      </c>
      <c r="AM131" s="86">
        <f>IF('Medical equipment-NSP'!AF139="Да", 1, 0)</f>
        <v>0</v>
      </c>
      <c r="AN131" s="86">
        <f>IF('Medical equipment-NSP'!AG139="Да", 1, 0)</f>
        <v>0</v>
      </c>
      <c r="AO131" s="86">
        <f t="shared" si="28"/>
        <v>0</v>
      </c>
      <c r="AP131" s="86">
        <f>IF('Medical equipment-NSP'!AO139="Да", 'Service providers'!G141, 1)</f>
        <v>1</v>
      </c>
      <c r="AQ131" s="86" t="str">
        <f>IFERROR(('Medical equipment-NSP'!AP139*AP131)/AW131, "0")</f>
        <v>0</v>
      </c>
      <c r="AR131" s="86">
        <f>IF('Medical equipment-NSP'!AO139="Да", 'Service providers'!H141, 1)</f>
        <v>1</v>
      </c>
      <c r="AS131" s="86" t="str">
        <f>IFERROR(('Medical equipment-NSP'!AQ139*AR131)/AW131, "0")</f>
        <v>0</v>
      </c>
      <c r="AT131" s="86">
        <f>IF('Medical equipment-NSP'!AL139="Да", 1, 0)</f>
        <v>0</v>
      </c>
      <c r="AU131" s="86">
        <f>IF('Medical equipment-NSP'!AM139="Да", 1, 0)</f>
        <v>0</v>
      </c>
      <c r="AV131" s="86">
        <f>IF('Medical equipment-NSP'!AN139="Да", 1, 0)</f>
        <v>0</v>
      </c>
      <c r="AW131" s="86">
        <f t="shared" si="29"/>
        <v>0</v>
      </c>
      <c r="AX131" s="86">
        <f>IF('Medical equipment-NSP'!AV139="Да", 'Service providers'!G141, 1)</f>
        <v>1</v>
      </c>
      <c r="AY131" s="86" t="str">
        <f>IFERROR(('Medical equipment-NSP'!AW139*AX131)/BE131, "0")</f>
        <v>0</v>
      </c>
      <c r="AZ131" s="86">
        <f>IF('Medical equipment-NSP'!AV139="Да", 'Service providers'!H141, 1)</f>
        <v>1</v>
      </c>
      <c r="BA131" s="86" t="str">
        <f>IFERROR(('Medical equipment-NSP'!AX139*AZ131)/BE131, "0")</f>
        <v>0</v>
      </c>
      <c r="BB131" s="86">
        <f>IF('Medical equipment-NSP'!AS139="Да", 1, 0)</f>
        <v>0</v>
      </c>
      <c r="BC131" s="86">
        <f>IF('Medical equipment-NSP'!AT139="Да", 1, 0)</f>
        <v>0</v>
      </c>
      <c r="BD131" s="86">
        <f>IF('Medical equipment-NSP'!AU139="Да", 1, 0)</f>
        <v>0</v>
      </c>
      <c r="BE131" s="86">
        <f t="shared" si="30"/>
        <v>0</v>
      </c>
      <c r="BF131" s="86">
        <f>IF('Medical equipment-NSP'!BC139="Да", 'Service providers'!G141, 1)</f>
        <v>1</v>
      </c>
      <c r="BG131" s="86" t="str">
        <f>IFERROR(('Medical equipment-NSP'!BD139*BF131)/BM131, "0")</f>
        <v>0</v>
      </c>
      <c r="BH131" s="86">
        <f>IF('Medical equipment-NSP'!BC139="Да", 'Service providers'!H141, 1)</f>
        <v>1</v>
      </c>
      <c r="BI131" s="86" t="str">
        <f>IFERROR(('Medical equipment-NSP'!BE139*BH131)/BM131, "0")</f>
        <v>0</v>
      </c>
      <c r="BJ131" s="86">
        <f>IF('Medical equipment-NSP'!AZ139="Да", 1, 0)</f>
        <v>0</v>
      </c>
      <c r="BK131" s="86">
        <f>IF('Medical equipment-NSP'!BA139="Да", 1, 0)</f>
        <v>0</v>
      </c>
      <c r="BL131" s="86">
        <f>IF('Medical equipment-NSP'!BB139="Да", 1, 0)</f>
        <v>0</v>
      </c>
      <c r="BM131" s="86">
        <f t="shared" si="31"/>
        <v>0</v>
      </c>
    </row>
    <row r="132" spans="1:65" x14ac:dyDescent="0.25">
      <c r="A132" s="93" t="str">
        <f>'Service providers'!A142</f>
        <v>Указать название точки 3</v>
      </c>
      <c r="B132" s="86">
        <f>IF('Medical equipment-NSP'!F140="Да", 'Service providers'!G142, 1)</f>
        <v>1</v>
      </c>
      <c r="C132" s="86" t="str">
        <f>IFERROR(('Medical equipment-NSP'!G140*B132)/I132, "0")</f>
        <v>0</v>
      </c>
      <c r="D132" s="86">
        <f>IF('Medical equipment-NSP'!F140="Да", 'Service providers'!H142, 1)</f>
        <v>1</v>
      </c>
      <c r="E132" s="86" t="str">
        <f>IFERROR(('Medical equipment-NSP'!H140*D132)/I132, "0")</f>
        <v>0</v>
      </c>
      <c r="F132" s="86">
        <f>IF('Medical equipment-NSP'!C140="Да", 1, 0)</f>
        <v>0</v>
      </c>
      <c r="G132" s="86">
        <f>IF('Medical equipment-NSP'!D140="Да", 1, 0)</f>
        <v>0</v>
      </c>
      <c r="H132" s="86">
        <f>IF('Medical equipment-NSP'!E140="Да", 1, 0)</f>
        <v>0</v>
      </c>
      <c r="I132" s="86">
        <f t="shared" si="24"/>
        <v>0</v>
      </c>
      <c r="J132" s="86">
        <f>IF('Medical equipment-NSP'!M140="Да", 'Service providers'!G142, 1)</f>
        <v>1</v>
      </c>
      <c r="K132" s="86" t="str">
        <f>IFERROR(('Medical equipment-NSP'!N140*J132)/Q132, "0")</f>
        <v>0</v>
      </c>
      <c r="L132" s="86">
        <f>IF('Medical equipment-NSP'!M140="Да", 'Service providers'!H142, 1)</f>
        <v>1</v>
      </c>
      <c r="M132" s="86" t="str">
        <f>IFERROR(('Medical equipment-NSP'!O140*L132)/Q132, "0")</f>
        <v>0</v>
      </c>
      <c r="N132" s="86">
        <f>IF('Medical equipment-NSP'!J140="Да", 1, 0)</f>
        <v>0</v>
      </c>
      <c r="O132" s="86">
        <f>IF('Medical equipment-NSP'!K140="Да", 1, 0)</f>
        <v>0</v>
      </c>
      <c r="P132" s="86">
        <f>IF('Medical equipment-NSP'!L140="Да", 1, 0)</f>
        <v>0</v>
      </c>
      <c r="Q132" s="86">
        <f t="shared" si="25"/>
        <v>0</v>
      </c>
      <c r="R132" s="86">
        <f>IF('Medical equipment-NSP'!T140="Да", 'Service providers'!G142, 1)</f>
        <v>1</v>
      </c>
      <c r="S132" s="86" t="str">
        <f>IFERROR(('Medical equipment-NSP'!U140*R132)/Y132, "0")</f>
        <v>0</v>
      </c>
      <c r="T132" s="86">
        <f>IF('Medical equipment-NSP'!T140="Да", 'Service providers'!H142, 1)</f>
        <v>1</v>
      </c>
      <c r="U132" s="86" t="str">
        <f>IFERROR(('Medical equipment-NSP'!V140*T132)/Y132, "0")</f>
        <v>0</v>
      </c>
      <c r="V132" s="86">
        <f>IF('Medical equipment-NSP'!Q140="Да", 1, 0)</f>
        <v>0</v>
      </c>
      <c r="W132" s="86">
        <f>IF('Medical equipment-NSP'!R140="Да", 1, 0)</f>
        <v>0</v>
      </c>
      <c r="X132" s="86">
        <f>IF('Medical equipment-NSP'!S140="Да", 1, 0)</f>
        <v>0</v>
      </c>
      <c r="Y132" s="86">
        <f t="shared" si="26"/>
        <v>0</v>
      </c>
      <c r="Z132" s="86">
        <f>IF('Medical equipment-NSP'!AA140="Да", 'Service providers'!G142, 1)</f>
        <v>1</v>
      </c>
      <c r="AA132" s="86" t="str">
        <f>IFERROR(('Medical equipment-NSP'!AB140*Z132)/AG132, "0")</f>
        <v>0</v>
      </c>
      <c r="AB132" s="86">
        <f>IF('Medical equipment-NSP'!AA140="Да", 'Service providers'!H142, 1)</f>
        <v>1</v>
      </c>
      <c r="AC132" s="86" t="str">
        <f>IFERROR(('Medical equipment-NSP'!AC140*AB132)/AG132, "0")</f>
        <v>0</v>
      </c>
      <c r="AD132" s="86">
        <f>IF('Medical equipment-NSP'!X140="Да", 1, 0)</f>
        <v>0</v>
      </c>
      <c r="AE132" s="86">
        <f>IF('Medical equipment-NSP'!Y140="Да", 1, 0)</f>
        <v>0</v>
      </c>
      <c r="AF132" s="86">
        <f>IF('Medical equipment-NSP'!Z140="Да", 1, 0)</f>
        <v>0</v>
      </c>
      <c r="AG132" s="86">
        <f t="shared" si="27"/>
        <v>0</v>
      </c>
      <c r="AH132" s="86">
        <f>IF('Medical equipment-NSP'!AH140="Да", 'Service providers'!G142, 1)</f>
        <v>1</v>
      </c>
      <c r="AI132" s="86" t="str">
        <f>IFERROR(('Medical equipment-NSP'!AI140*AH132)/AO132, "0")</f>
        <v>0</v>
      </c>
      <c r="AJ132" s="86">
        <f>IF('Medical equipment-NSP'!AH140="Да", 'Service providers'!H142, 1)</f>
        <v>1</v>
      </c>
      <c r="AK132" s="86" t="str">
        <f>IFERROR(('Medical equipment-NSP'!AJ140*AJ132)/AO132, "0")</f>
        <v>0</v>
      </c>
      <c r="AL132" s="86">
        <f>IF('Medical equipment-NSP'!AE140="Да", 1, 0)</f>
        <v>0</v>
      </c>
      <c r="AM132" s="86">
        <f>IF('Medical equipment-NSP'!AF140="Да", 1, 0)</f>
        <v>0</v>
      </c>
      <c r="AN132" s="86">
        <f>IF('Medical equipment-NSP'!AG140="Да", 1, 0)</f>
        <v>0</v>
      </c>
      <c r="AO132" s="86">
        <f t="shared" si="28"/>
        <v>0</v>
      </c>
      <c r="AP132" s="86">
        <f>IF('Medical equipment-NSP'!AO140="Да", 'Service providers'!G142, 1)</f>
        <v>1</v>
      </c>
      <c r="AQ132" s="86" t="str">
        <f>IFERROR(('Medical equipment-NSP'!AP140*AP132)/AW132, "0")</f>
        <v>0</v>
      </c>
      <c r="AR132" s="86">
        <f>IF('Medical equipment-NSP'!AO140="Да", 'Service providers'!H142, 1)</f>
        <v>1</v>
      </c>
      <c r="AS132" s="86" t="str">
        <f>IFERROR(('Medical equipment-NSP'!AQ140*AR132)/AW132, "0")</f>
        <v>0</v>
      </c>
      <c r="AT132" s="86">
        <f>IF('Medical equipment-NSP'!AL140="Да", 1, 0)</f>
        <v>0</v>
      </c>
      <c r="AU132" s="86">
        <f>IF('Medical equipment-NSP'!AM140="Да", 1, 0)</f>
        <v>0</v>
      </c>
      <c r="AV132" s="86">
        <f>IF('Medical equipment-NSP'!AN140="Да", 1, 0)</f>
        <v>0</v>
      </c>
      <c r="AW132" s="86">
        <f t="shared" si="29"/>
        <v>0</v>
      </c>
      <c r="AX132" s="86">
        <f>IF('Medical equipment-NSP'!AV140="Да", 'Service providers'!G142, 1)</f>
        <v>1</v>
      </c>
      <c r="AY132" s="86" t="str">
        <f>IFERROR(('Medical equipment-NSP'!AW140*AX132)/BE132, "0")</f>
        <v>0</v>
      </c>
      <c r="AZ132" s="86">
        <f>IF('Medical equipment-NSP'!AV140="Да", 'Service providers'!H142, 1)</f>
        <v>1</v>
      </c>
      <c r="BA132" s="86" t="str">
        <f>IFERROR(('Medical equipment-NSP'!AX140*AZ132)/BE132, "0")</f>
        <v>0</v>
      </c>
      <c r="BB132" s="86">
        <f>IF('Medical equipment-NSP'!AS140="Да", 1, 0)</f>
        <v>0</v>
      </c>
      <c r="BC132" s="86">
        <f>IF('Medical equipment-NSP'!AT140="Да", 1, 0)</f>
        <v>0</v>
      </c>
      <c r="BD132" s="86">
        <f>IF('Medical equipment-NSP'!AU140="Да", 1, 0)</f>
        <v>0</v>
      </c>
      <c r="BE132" s="86">
        <f t="shared" si="30"/>
        <v>0</v>
      </c>
      <c r="BF132" s="86">
        <f>IF('Medical equipment-NSP'!BC140="Да", 'Service providers'!G142, 1)</f>
        <v>1</v>
      </c>
      <c r="BG132" s="86" t="str">
        <f>IFERROR(('Medical equipment-NSP'!BD140*BF132)/BM132, "0")</f>
        <v>0</v>
      </c>
      <c r="BH132" s="86">
        <f>IF('Medical equipment-NSP'!BC140="Да", 'Service providers'!H142, 1)</f>
        <v>1</v>
      </c>
      <c r="BI132" s="86" t="str">
        <f>IFERROR(('Medical equipment-NSP'!BE140*BH132)/BM132, "0")</f>
        <v>0</v>
      </c>
      <c r="BJ132" s="86">
        <f>IF('Medical equipment-NSP'!AZ140="Да", 1, 0)</f>
        <v>0</v>
      </c>
      <c r="BK132" s="86">
        <f>IF('Medical equipment-NSP'!BA140="Да", 1, 0)</f>
        <v>0</v>
      </c>
      <c r="BL132" s="86">
        <f>IF('Medical equipment-NSP'!BB140="Да", 1, 0)</f>
        <v>0</v>
      </c>
      <c r="BM132" s="86">
        <f t="shared" si="31"/>
        <v>0</v>
      </c>
    </row>
    <row r="133" spans="1:65" x14ac:dyDescent="0.25">
      <c r="A133" s="93" t="str">
        <f>'Service providers'!A143</f>
        <v>Указать название точки 4</v>
      </c>
      <c r="B133" s="86">
        <f>IF('Medical equipment-NSP'!F141="Да", 'Service providers'!G143, 1)</f>
        <v>1</v>
      </c>
      <c r="C133" s="86" t="str">
        <f>IFERROR(('Medical equipment-NSP'!G141*B133)/I133, "0")</f>
        <v>0</v>
      </c>
      <c r="D133" s="86">
        <f>IF('Medical equipment-NSP'!F141="Да", 'Service providers'!H143, 1)</f>
        <v>1</v>
      </c>
      <c r="E133" s="86" t="str">
        <f>IFERROR(('Medical equipment-NSP'!H141*D133)/I133, "0")</f>
        <v>0</v>
      </c>
      <c r="F133" s="86">
        <f>IF('Medical equipment-NSP'!C141="Да", 1, 0)</f>
        <v>0</v>
      </c>
      <c r="G133" s="86">
        <f>IF('Medical equipment-NSP'!D141="Да", 1, 0)</f>
        <v>0</v>
      </c>
      <c r="H133" s="86">
        <f>IF('Medical equipment-NSP'!E141="Да", 1, 0)</f>
        <v>0</v>
      </c>
      <c r="I133" s="86">
        <f t="shared" si="24"/>
        <v>0</v>
      </c>
      <c r="J133" s="86">
        <f>IF('Medical equipment-NSP'!M141="Да", 'Service providers'!G143, 1)</f>
        <v>1</v>
      </c>
      <c r="K133" s="86" t="str">
        <f>IFERROR(('Medical equipment-NSP'!N141*J133)/Q133, "0")</f>
        <v>0</v>
      </c>
      <c r="L133" s="86">
        <f>IF('Medical equipment-NSP'!M141="Да", 'Service providers'!H143, 1)</f>
        <v>1</v>
      </c>
      <c r="M133" s="86" t="str">
        <f>IFERROR(('Medical equipment-NSP'!O141*L133)/Q133, "0")</f>
        <v>0</v>
      </c>
      <c r="N133" s="86">
        <f>IF('Medical equipment-NSP'!J141="Да", 1, 0)</f>
        <v>0</v>
      </c>
      <c r="O133" s="86">
        <f>IF('Medical equipment-NSP'!K141="Да", 1, 0)</f>
        <v>0</v>
      </c>
      <c r="P133" s="86">
        <f>IF('Medical equipment-NSP'!L141="Да", 1, 0)</f>
        <v>0</v>
      </c>
      <c r="Q133" s="86">
        <f t="shared" si="25"/>
        <v>0</v>
      </c>
      <c r="R133" s="86">
        <f>IF('Medical equipment-NSP'!T141="Да", 'Service providers'!G143, 1)</f>
        <v>1</v>
      </c>
      <c r="S133" s="86" t="str">
        <f>IFERROR(('Medical equipment-NSP'!U141*R133)/Y133, "0")</f>
        <v>0</v>
      </c>
      <c r="T133" s="86">
        <f>IF('Medical equipment-NSP'!T141="Да", 'Service providers'!H143, 1)</f>
        <v>1</v>
      </c>
      <c r="U133" s="86" t="str">
        <f>IFERROR(('Medical equipment-NSP'!V141*T133)/Y133, "0")</f>
        <v>0</v>
      </c>
      <c r="V133" s="86">
        <f>IF('Medical equipment-NSP'!Q141="Да", 1, 0)</f>
        <v>0</v>
      </c>
      <c r="W133" s="86">
        <f>IF('Medical equipment-NSP'!R141="Да", 1, 0)</f>
        <v>0</v>
      </c>
      <c r="X133" s="86">
        <f>IF('Medical equipment-NSP'!S141="Да", 1, 0)</f>
        <v>0</v>
      </c>
      <c r="Y133" s="86">
        <f t="shared" si="26"/>
        <v>0</v>
      </c>
      <c r="Z133" s="86">
        <f>IF('Medical equipment-NSP'!AA141="Да", 'Service providers'!G143, 1)</f>
        <v>1</v>
      </c>
      <c r="AA133" s="86" t="str">
        <f>IFERROR(('Medical equipment-NSP'!AB141*Z133)/AG133, "0")</f>
        <v>0</v>
      </c>
      <c r="AB133" s="86">
        <f>IF('Medical equipment-NSP'!AA141="Да", 'Service providers'!H143, 1)</f>
        <v>1</v>
      </c>
      <c r="AC133" s="86" t="str">
        <f>IFERROR(('Medical equipment-NSP'!AC141*AB133)/AG133, "0")</f>
        <v>0</v>
      </c>
      <c r="AD133" s="86">
        <f>IF('Medical equipment-NSP'!X141="Да", 1, 0)</f>
        <v>0</v>
      </c>
      <c r="AE133" s="86">
        <f>IF('Medical equipment-NSP'!Y141="Да", 1, 0)</f>
        <v>0</v>
      </c>
      <c r="AF133" s="86">
        <f>IF('Medical equipment-NSP'!Z141="Да", 1, 0)</f>
        <v>0</v>
      </c>
      <c r="AG133" s="86">
        <f t="shared" si="27"/>
        <v>0</v>
      </c>
      <c r="AH133" s="86">
        <f>IF('Medical equipment-NSP'!AH141="Да", 'Service providers'!G143, 1)</f>
        <v>1</v>
      </c>
      <c r="AI133" s="86" t="str">
        <f>IFERROR(('Medical equipment-NSP'!AI141*AH133)/AO133, "0")</f>
        <v>0</v>
      </c>
      <c r="AJ133" s="86">
        <f>IF('Medical equipment-NSP'!AH141="Да", 'Service providers'!H143, 1)</f>
        <v>1</v>
      </c>
      <c r="AK133" s="86" t="str">
        <f>IFERROR(('Medical equipment-NSP'!AJ141*AJ133)/AO133, "0")</f>
        <v>0</v>
      </c>
      <c r="AL133" s="86">
        <f>IF('Medical equipment-NSP'!AE141="Да", 1, 0)</f>
        <v>0</v>
      </c>
      <c r="AM133" s="86">
        <f>IF('Medical equipment-NSP'!AF141="Да", 1, 0)</f>
        <v>0</v>
      </c>
      <c r="AN133" s="86">
        <f>IF('Medical equipment-NSP'!AG141="Да", 1, 0)</f>
        <v>0</v>
      </c>
      <c r="AO133" s="86">
        <f t="shared" si="28"/>
        <v>0</v>
      </c>
      <c r="AP133" s="86">
        <f>IF('Medical equipment-NSP'!AO141="Да", 'Service providers'!G143, 1)</f>
        <v>1</v>
      </c>
      <c r="AQ133" s="86" t="str">
        <f>IFERROR(('Medical equipment-NSP'!AP141*AP133)/AW133, "0")</f>
        <v>0</v>
      </c>
      <c r="AR133" s="86">
        <f>IF('Medical equipment-NSP'!AO141="Да", 'Service providers'!H143, 1)</f>
        <v>1</v>
      </c>
      <c r="AS133" s="86" t="str">
        <f>IFERROR(('Medical equipment-NSP'!AQ141*AR133)/AW133, "0")</f>
        <v>0</v>
      </c>
      <c r="AT133" s="86">
        <f>IF('Medical equipment-NSP'!AL141="Да", 1, 0)</f>
        <v>0</v>
      </c>
      <c r="AU133" s="86">
        <f>IF('Medical equipment-NSP'!AM141="Да", 1, 0)</f>
        <v>0</v>
      </c>
      <c r="AV133" s="86">
        <f>IF('Medical equipment-NSP'!AN141="Да", 1, 0)</f>
        <v>0</v>
      </c>
      <c r="AW133" s="86">
        <f t="shared" si="29"/>
        <v>0</v>
      </c>
      <c r="AX133" s="86">
        <f>IF('Medical equipment-NSP'!AV141="Да", 'Service providers'!G143, 1)</f>
        <v>1</v>
      </c>
      <c r="AY133" s="86" t="str">
        <f>IFERROR(('Medical equipment-NSP'!AW141*AX133)/BE133, "0")</f>
        <v>0</v>
      </c>
      <c r="AZ133" s="86">
        <f>IF('Medical equipment-NSP'!AV141="Да", 'Service providers'!H143, 1)</f>
        <v>1</v>
      </c>
      <c r="BA133" s="86" t="str">
        <f>IFERROR(('Medical equipment-NSP'!AX141*AZ133)/BE133, "0")</f>
        <v>0</v>
      </c>
      <c r="BB133" s="86">
        <f>IF('Medical equipment-NSP'!AS141="Да", 1, 0)</f>
        <v>0</v>
      </c>
      <c r="BC133" s="86">
        <f>IF('Medical equipment-NSP'!AT141="Да", 1, 0)</f>
        <v>0</v>
      </c>
      <c r="BD133" s="86">
        <f>IF('Medical equipment-NSP'!AU141="Да", 1, 0)</f>
        <v>0</v>
      </c>
      <c r="BE133" s="86">
        <f t="shared" si="30"/>
        <v>0</v>
      </c>
      <c r="BF133" s="86">
        <f>IF('Medical equipment-NSP'!BC141="Да", 'Service providers'!G143, 1)</f>
        <v>1</v>
      </c>
      <c r="BG133" s="86" t="str">
        <f>IFERROR(('Medical equipment-NSP'!BD141*BF133)/BM133, "0")</f>
        <v>0</v>
      </c>
      <c r="BH133" s="86">
        <f>IF('Medical equipment-NSP'!BC141="Да", 'Service providers'!H143, 1)</f>
        <v>1</v>
      </c>
      <c r="BI133" s="86" t="str">
        <f>IFERROR(('Medical equipment-NSP'!BE141*BH133)/BM133, "0")</f>
        <v>0</v>
      </c>
      <c r="BJ133" s="86">
        <f>IF('Medical equipment-NSP'!AZ141="Да", 1, 0)</f>
        <v>0</v>
      </c>
      <c r="BK133" s="86">
        <f>IF('Medical equipment-NSP'!BA141="Да", 1, 0)</f>
        <v>0</v>
      </c>
      <c r="BL133" s="86">
        <f>IF('Medical equipment-NSP'!BB141="Да", 1, 0)</f>
        <v>0</v>
      </c>
      <c r="BM133" s="86">
        <f t="shared" si="31"/>
        <v>0</v>
      </c>
    </row>
    <row r="134" spans="1:65" x14ac:dyDescent="0.25">
      <c r="A134" s="93" t="str">
        <f>'Service providers'!A144</f>
        <v>Указать название точки 5</v>
      </c>
      <c r="B134" s="86">
        <f>IF('Medical equipment-NSP'!F142="Да", 'Service providers'!G144, 1)</f>
        <v>1</v>
      </c>
      <c r="C134" s="86" t="str">
        <f>IFERROR(('Medical equipment-NSP'!G142*B134)/I134, "0")</f>
        <v>0</v>
      </c>
      <c r="D134" s="86">
        <f>IF('Medical equipment-NSP'!F142="Да", 'Service providers'!H144, 1)</f>
        <v>1</v>
      </c>
      <c r="E134" s="86" t="str">
        <f>IFERROR(('Medical equipment-NSP'!H142*D134)/I134, "0")</f>
        <v>0</v>
      </c>
      <c r="F134" s="86">
        <f>IF('Medical equipment-NSP'!C142="Да", 1, 0)</f>
        <v>0</v>
      </c>
      <c r="G134" s="86">
        <f>IF('Medical equipment-NSP'!D142="Да", 1, 0)</f>
        <v>0</v>
      </c>
      <c r="H134" s="86">
        <f>IF('Medical equipment-NSP'!E142="Да", 1, 0)</f>
        <v>0</v>
      </c>
      <c r="I134" s="86">
        <f t="shared" si="24"/>
        <v>0</v>
      </c>
      <c r="J134" s="86">
        <f>IF('Medical equipment-NSP'!M142="Да", 'Service providers'!G144, 1)</f>
        <v>1</v>
      </c>
      <c r="K134" s="86" t="str">
        <f>IFERROR(('Medical equipment-NSP'!N142*J134)/Q134, "0")</f>
        <v>0</v>
      </c>
      <c r="L134" s="86">
        <f>IF('Medical equipment-NSP'!M142="Да", 'Service providers'!H144, 1)</f>
        <v>1</v>
      </c>
      <c r="M134" s="86" t="str">
        <f>IFERROR(('Medical equipment-NSP'!O142*L134)/Q134, "0")</f>
        <v>0</v>
      </c>
      <c r="N134" s="86">
        <f>IF('Medical equipment-NSP'!J142="Да", 1, 0)</f>
        <v>0</v>
      </c>
      <c r="O134" s="86">
        <f>IF('Medical equipment-NSP'!K142="Да", 1, 0)</f>
        <v>0</v>
      </c>
      <c r="P134" s="86">
        <f>IF('Medical equipment-NSP'!L142="Да", 1, 0)</f>
        <v>0</v>
      </c>
      <c r="Q134" s="86">
        <f t="shared" si="25"/>
        <v>0</v>
      </c>
      <c r="R134" s="86">
        <f>IF('Medical equipment-NSP'!T142="Да", 'Service providers'!G144, 1)</f>
        <v>1</v>
      </c>
      <c r="S134" s="86" t="str">
        <f>IFERROR(('Medical equipment-NSP'!U142*R134)/Y134, "0")</f>
        <v>0</v>
      </c>
      <c r="T134" s="86">
        <f>IF('Medical equipment-NSP'!T142="Да", 'Service providers'!H144, 1)</f>
        <v>1</v>
      </c>
      <c r="U134" s="86" t="str">
        <f>IFERROR(('Medical equipment-NSP'!V142*T134)/Y134, "0")</f>
        <v>0</v>
      </c>
      <c r="V134" s="86">
        <f>IF('Medical equipment-NSP'!Q142="Да", 1, 0)</f>
        <v>0</v>
      </c>
      <c r="W134" s="86">
        <f>IF('Medical equipment-NSP'!R142="Да", 1, 0)</f>
        <v>0</v>
      </c>
      <c r="X134" s="86">
        <f>IF('Medical equipment-NSP'!S142="Да", 1, 0)</f>
        <v>0</v>
      </c>
      <c r="Y134" s="86">
        <f t="shared" si="26"/>
        <v>0</v>
      </c>
      <c r="Z134" s="86">
        <f>IF('Medical equipment-NSP'!AA142="Да", 'Service providers'!G144, 1)</f>
        <v>1</v>
      </c>
      <c r="AA134" s="86" t="str">
        <f>IFERROR(('Medical equipment-NSP'!AB142*Z134)/AG134, "0")</f>
        <v>0</v>
      </c>
      <c r="AB134" s="86">
        <f>IF('Medical equipment-NSP'!AA142="Да", 'Service providers'!H144, 1)</f>
        <v>1</v>
      </c>
      <c r="AC134" s="86" t="str">
        <f>IFERROR(('Medical equipment-NSP'!AC142*AB134)/AG134, "0")</f>
        <v>0</v>
      </c>
      <c r="AD134" s="86">
        <f>IF('Medical equipment-NSP'!X142="Да", 1, 0)</f>
        <v>0</v>
      </c>
      <c r="AE134" s="86">
        <f>IF('Medical equipment-NSP'!Y142="Да", 1, 0)</f>
        <v>0</v>
      </c>
      <c r="AF134" s="86">
        <f>IF('Medical equipment-NSP'!Z142="Да", 1, 0)</f>
        <v>0</v>
      </c>
      <c r="AG134" s="86">
        <f t="shared" si="27"/>
        <v>0</v>
      </c>
      <c r="AH134" s="86">
        <f>IF('Medical equipment-NSP'!AH142="Да", 'Service providers'!G144, 1)</f>
        <v>1</v>
      </c>
      <c r="AI134" s="86" t="str">
        <f>IFERROR(('Medical equipment-NSP'!AI142*AH134)/AO134, "0")</f>
        <v>0</v>
      </c>
      <c r="AJ134" s="86">
        <f>IF('Medical equipment-NSP'!AH142="Да", 'Service providers'!H144, 1)</f>
        <v>1</v>
      </c>
      <c r="AK134" s="86" t="str">
        <f>IFERROR(('Medical equipment-NSP'!AJ142*AJ134)/AO134, "0")</f>
        <v>0</v>
      </c>
      <c r="AL134" s="86">
        <f>IF('Medical equipment-NSP'!AE142="Да", 1, 0)</f>
        <v>0</v>
      </c>
      <c r="AM134" s="86">
        <f>IF('Medical equipment-NSP'!AF142="Да", 1, 0)</f>
        <v>0</v>
      </c>
      <c r="AN134" s="86">
        <f>IF('Medical equipment-NSP'!AG142="Да", 1, 0)</f>
        <v>0</v>
      </c>
      <c r="AO134" s="86">
        <f t="shared" si="28"/>
        <v>0</v>
      </c>
      <c r="AP134" s="86">
        <f>IF('Medical equipment-NSP'!AO142="Да", 'Service providers'!G144, 1)</f>
        <v>1</v>
      </c>
      <c r="AQ134" s="86" t="str">
        <f>IFERROR(('Medical equipment-NSP'!AP142*AP134)/AW134, "0")</f>
        <v>0</v>
      </c>
      <c r="AR134" s="86">
        <f>IF('Medical equipment-NSP'!AO142="Да", 'Service providers'!H144, 1)</f>
        <v>1</v>
      </c>
      <c r="AS134" s="86" t="str">
        <f>IFERROR(('Medical equipment-NSP'!AQ142*AR134)/AW134, "0")</f>
        <v>0</v>
      </c>
      <c r="AT134" s="86">
        <f>IF('Medical equipment-NSP'!AL142="Да", 1, 0)</f>
        <v>0</v>
      </c>
      <c r="AU134" s="86">
        <f>IF('Medical equipment-NSP'!AM142="Да", 1, 0)</f>
        <v>0</v>
      </c>
      <c r="AV134" s="86">
        <f>IF('Medical equipment-NSP'!AN142="Да", 1, 0)</f>
        <v>0</v>
      </c>
      <c r="AW134" s="86">
        <f t="shared" si="29"/>
        <v>0</v>
      </c>
      <c r="AX134" s="86">
        <f>IF('Medical equipment-NSP'!AV142="Да", 'Service providers'!G144, 1)</f>
        <v>1</v>
      </c>
      <c r="AY134" s="86" t="str">
        <f>IFERROR(('Medical equipment-NSP'!AW142*AX134)/BE134, "0")</f>
        <v>0</v>
      </c>
      <c r="AZ134" s="86">
        <f>IF('Medical equipment-NSP'!AV142="Да", 'Service providers'!H144, 1)</f>
        <v>1</v>
      </c>
      <c r="BA134" s="86" t="str">
        <f>IFERROR(('Medical equipment-NSP'!AX142*AZ134)/BE134, "0")</f>
        <v>0</v>
      </c>
      <c r="BB134" s="86">
        <f>IF('Medical equipment-NSP'!AS142="Да", 1, 0)</f>
        <v>0</v>
      </c>
      <c r="BC134" s="86">
        <f>IF('Medical equipment-NSP'!AT142="Да", 1, 0)</f>
        <v>0</v>
      </c>
      <c r="BD134" s="86">
        <f>IF('Medical equipment-NSP'!AU142="Да", 1, 0)</f>
        <v>0</v>
      </c>
      <c r="BE134" s="86">
        <f t="shared" si="30"/>
        <v>0</v>
      </c>
      <c r="BF134" s="86">
        <f>IF('Medical equipment-NSP'!BC142="Да", 'Service providers'!G144, 1)</f>
        <v>1</v>
      </c>
      <c r="BG134" s="86" t="str">
        <f>IFERROR(('Medical equipment-NSP'!BD142*BF134)/BM134, "0")</f>
        <v>0</v>
      </c>
      <c r="BH134" s="86">
        <f>IF('Medical equipment-NSP'!BC142="Да", 'Service providers'!H144, 1)</f>
        <v>1</v>
      </c>
      <c r="BI134" s="86" t="str">
        <f>IFERROR(('Medical equipment-NSP'!BE142*BH134)/BM134, "0")</f>
        <v>0</v>
      </c>
      <c r="BJ134" s="86">
        <f>IF('Medical equipment-NSP'!AZ142="Да", 1, 0)</f>
        <v>0</v>
      </c>
      <c r="BK134" s="86">
        <f>IF('Medical equipment-NSP'!BA142="Да", 1, 0)</f>
        <v>0</v>
      </c>
      <c r="BL134" s="86">
        <f>IF('Medical equipment-NSP'!BB142="Да", 1, 0)</f>
        <v>0</v>
      </c>
      <c r="BM134" s="86">
        <f t="shared" si="31"/>
        <v>0</v>
      </c>
    </row>
    <row r="135" spans="1:65" x14ac:dyDescent="0.25">
      <c r="A135" s="93" t="str">
        <f>'Service providers'!A145</f>
        <v>Указать название точки 6</v>
      </c>
      <c r="B135" s="86">
        <f>IF('Medical equipment-NSP'!F143="Да", 'Service providers'!G145, 1)</f>
        <v>1</v>
      </c>
      <c r="C135" s="86" t="str">
        <f>IFERROR(('Medical equipment-NSP'!G143*B135)/I135, "0")</f>
        <v>0</v>
      </c>
      <c r="D135" s="86">
        <f>IF('Medical equipment-NSP'!F143="Да", 'Service providers'!H145, 1)</f>
        <v>1</v>
      </c>
      <c r="E135" s="86" t="str">
        <f>IFERROR(('Medical equipment-NSP'!H143*D135)/I135, "0")</f>
        <v>0</v>
      </c>
      <c r="F135" s="86">
        <f>IF('Medical equipment-NSP'!C143="Да", 1, 0)</f>
        <v>0</v>
      </c>
      <c r="G135" s="86">
        <f>IF('Medical equipment-NSP'!D143="Да", 1, 0)</f>
        <v>0</v>
      </c>
      <c r="H135" s="86">
        <f>IF('Medical equipment-NSP'!E143="Да", 1, 0)</f>
        <v>0</v>
      </c>
      <c r="I135" s="86">
        <f t="shared" si="24"/>
        <v>0</v>
      </c>
      <c r="J135" s="86">
        <f>IF('Medical equipment-NSP'!M143="Да", 'Service providers'!G145, 1)</f>
        <v>1</v>
      </c>
      <c r="K135" s="86" t="str">
        <f>IFERROR(('Medical equipment-NSP'!N143*J135)/Q135, "0")</f>
        <v>0</v>
      </c>
      <c r="L135" s="86">
        <f>IF('Medical equipment-NSP'!M143="Да", 'Service providers'!H145, 1)</f>
        <v>1</v>
      </c>
      <c r="M135" s="86" t="str">
        <f>IFERROR(('Medical equipment-NSP'!O143*L135)/Q135, "0")</f>
        <v>0</v>
      </c>
      <c r="N135" s="86">
        <f>IF('Medical equipment-NSP'!J143="Да", 1, 0)</f>
        <v>0</v>
      </c>
      <c r="O135" s="86">
        <f>IF('Medical equipment-NSP'!K143="Да", 1, 0)</f>
        <v>0</v>
      </c>
      <c r="P135" s="86">
        <f>IF('Medical equipment-NSP'!L143="Да", 1, 0)</f>
        <v>0</v>
      </c>
      <c r="Q135" s="86">
        <f t="shared" si="25"/>
        <v>0</v>
      </c>
      <c r="R135" s="86">
        <f>IF('Medical equipment-NSP'!T143="Да", 'Service providers'!G145, 1)</f>
        <v>1</v>
      </c>
      <c r="S135" s="86" t="str">
        <f>IFERROR(('Medical equipment-NSP'!U143*R135)/Y135, "0")</f>
        <v>0</v>
      </c>
      <c r="T135" s="86">
        <f>IF('Medical equipment-NSP'!T143="Да", 'Service providers'!H145, 1)</f>
        <v>1</v>
      </c>
      <c r="U135" s="86" t="str">
        <f>IFERROR(('Medical equipment-NSP'!V143*T135)/Y135, "0")</f>
        <v>0</v>
      </c>
      <c r="V135" s="86">
        <f>IF('Medical equipment-NSP'!Q143="Да", 1, 0)</f>
        <v>0</v>
      </c>
      <c r="W135" s="86">
        <f>IF('Medical equipment-NSP'!R143="Да", 1, 0)</f>
        <v>0</v>
      </c>
      <c r="X135" s="86">
        <f>IF('Medical equipment-NSP'!S143="Да", 1, 0)</f>
        <v>0</v>
      </c>
      <c r="Y135" s="86">
        <f t="shared" si="26"/>
        <v>0</v>
      </c>
      <c r="Z135" s="86">
        <f>IF('Medical equipment-NSP'!AA143="Да", 'Service providers'!G145, 1)</f>
        <v>1</v>
      </c>
      <c r="AA135" s="86" t="str">
        <f>IFERROR(('Medical equipment-NSP'!AB143*Z135)/AG135, "0")</f>
        <v>0</v>
      </c>
      <c r="AB135" s="86">
        <f>IF('Medical equipment-NSP'!AA143="Да", 'Service providers'!H145, 1)</f>
        <v>1</v>
      </c>
      <c r="AC135" s="86" t="str">
        <f>IFERROR(('Medical equipment-NSP'!AC143*AB135)/AG135, "0")</f>
        <v>0</v>
      </c>
      <c r="AD135" s="86">
        <f>IF('Medical equipment-NSP'!X143="Да", 1, 0)</f>
        <v>0</v>
      </c>
      <c r="AE135" s="86">
        <f>IF('Medical equipment-NSP'!Y143="Да", 1, 0)</f>
        <v>0</v>
      </c>
      <c r="AF135" s="86">
        <f>IF('Medical equipment-NSP'!Z143="Да", 1, 0)</f>
        <v>0</v>
      </c>
      <c r="AG135" s="86">
        <f t="shared" si="27"/>
        <v>0</v>
      </c>
      <c r="AH135" s="86">
        <f>IF('Medical equipment-NSP'!AH143="Да", 'Service providers'!G145, 1)</f>
        <v>1</v>
      </c>
      <c r="AI135" s="86" t="str">
        <f>IFERROR(('Medical equipment-NSP'!AI143*AH135)/AO135, "0")</f>
        <v>0</v>
      </c>
      <c r="AJ135" s="86">
        <f>IF('Medical equipment-NSP'!AH143="Да", 'Service providers'!H145, 1)</f>
        <v>1</v>
      </c>
      <c r="AK135" s="86" t="str">
        <f>IFERROR(('Medical equipment-NSP'!AJ143*AJ135)/AO135, "0")</f>
        <v>0</v>
      </c>
      <c r="AL135" s="86">
        <f>IF('Medical equipment-NSP'!AE143="Да", 1, 0)</f>
        <v>0</v>
      </c>
      <c r="AM135" s="86">
        <f>IF('Medical equipment-NSP'!AF143="Да", 1, 0)</f>
        <v>0</v>
      </c>
      <c r="AN135" s="86">
        <f>IF('Medical equipment-NSP'!AG143="Да", 1, 0)</f>
        <v>0</v>
      </c>
      <c r="AO135" s="86">
        <f t="shared" si="28"/>
        <v>0</v>
      </c>
      <c r="AP135" s="86">
        <f>IF('Medical equipment-NSP'!AO143="Да", 'Service providers'!G145, 1)</f>
        <v>1</v>
      </c>
      <c r="AQ135" s="86" t="str">
        <f>IFERROR(('Medical equipment-NSP'!AP143*AP135)/AW135, "0")</f>
        <v>0</v>
      </c>
      <c r="AR135" s="86">
        <f>IF('Medical equipment-NSP'!AO143="Да", 'Service providers'!H145, 1)</f>
        <v>1</v>
      </c>
      <c r="AS135" s="86" t="str">
        <f>IFERROR(('Medical equipment-NSP'!AQ143*AR135)/AW135, "0")</f>
        <v>0</v>
      </c>
      <c r="AT135" s="86">
        <f>IF('Medical equipment-NSP'!AL143="Да", 1, 0)</f>
        <v>0</v>
      </c>
      <c r="AU135" s="86">
        <f>IF('Medical equipment-NSP'!AM143="Да", 1, 0)</f>
        <v>0</v>
      </c>
      <c r="AV135" s="86">
        <f>IF('Medical equipment-NSP'!AN143="Да", 1, 0)</f>
        <v>0</v>
      </c>
      <c r="AW135" s="86">
        <f t="shared" si="29"/>
        <v>0</v>
      </c>
      <c r="AX135" s="86">
        <f>IF('Medical equipment-NSP'!AV143="Да", 'Service providers'!G145, 1)</f>
        <v>1</v>
      </c>
      <c r="AY135" s="86" t="str">
        <f>IFERROR(('Medical equipment-NSP'!AW143*AX135)/BE135, "0")</f>
        <v>0</v>
      </c>
      <c r="AZ135" s="86">
        <f>IF('Medical equipment-NSP'!AV143="Да", 'Service providers'!H145, 1)</f>
        <v>1</v>
      </c>
      <c r="BA135" s="86" t="str">
        <f>IFERROR(('Medical equipment-NSP'!AX143*AZ135)/BE135, "0")</f>
        <v>0</v>
      </c>
      <c r="BB135" s="86">
        <f>IF('Medical equipment-NSP'!AS143="Да", 1, 0)</f>
        <v>0</v>
      </c>
      <c r="BC135" s="86">
        <f>IF('Medical equipment-NSP'!AT143="Да", 1, 0)</f>
        <v>0</v>
      </c>
      <c r="BD135" s="86">
        <f>IF('Medical equipment-NSP'!AU143="Да", 1, 0)</f>
        <v>0</v>
      </c>
      <c r="BE135" s="86">
        <f t="shared" si="30"/>
        <v>0</v>
      </c>
      <c r="BF135" s="86">
        <f>IF('Medical equipment-NSP'!BC143="Да", 'Service providers'!G145, 1)</f>
        <v>1</v>
      </c>
      <c r="BG135" s="86" t="str">
        <f>IFERROR(('Medical equipment-NSP'!BD143*BF135)/BM135, "0")</f>
        <v>0</v>
      </c>
      <c r="BH135" s="86">
        <f>IF('Medical equipment-NSP'!BC143="Да", 'Service providers'!H145, 1)</f>
        <v>1</v>
      </c>
      <c r="BI135" s="86" t="str">
        <f>IFERROR(('Medical equipment-NSP'!BE143*BH135)/BM135, "0")</f>
        <v>0</v>
      </c>
      <c r="BJ135" s="86">
        <f>IF('Medical equipment-NSP'!AZ143="Да", 1, 0)</f>
        <v>0</v>
      </c>
      <c r="BK135" s="86">
        <f>IF('Medical equipment-NSP'!BA143="Да", 1, 0)</f>
        <v>0</v>
      </c>
      <c r="BL135" s="86">
        <f>IF('Medical equipment-NSP'!BB143="Да", 1, 0)</f>
        <v>0</v>
      </c>
      <c r="BM135" s="86">
        <f t="shared" si="31"/>
        <v>0</v>
      </c>
    </row>
    <row r="136" spans="1:65" x14ac:dyDescent="0.25">
      <c r="A136" s="93" t="str">
        <f>'Service providers'!A146</f>
        <v>Указать название точки 7</v>
      </c>
      <c r="B136" s="86">
        <f>IF('Medical equipment-NSP'!F144="Да", 'Service providers'!G146, 1)</f>
        <v>1</v>
      </c>
      <c r="C136" s="86" t="str">
        <f>IFERROR(('Medical equipment-NSP'!G144*B136)/I136, "0")</f>
        <v>0</v>
      </c>
      <c r="D136" s="86">
        <f>IF('Medical equipment-NSP'!F144="Да", 'Service providers'!H146, 1)</f>
        <v>1</v>
      </c>
      <c r="E136" s="86" t="str">
        <f>IFERROR(('Medical equipment-NSP'!H144*D136)/I136, "0")</f>
        <v>0</v>
      </c>
      <c r="F136" s="86">
        <f>IF('Medical equipment-NSP'!C144="Да", 1, 0)</f>
        <v>0</v>
      </c>
      <c r="G136" s="86">
        <f>IF('Medical equipment-NSP'!D144="Да", 1, 0)</f>
        <v>0</v>
      </c>
      <c r="H136" s="86">
        <f>IF('Medical equipment-NSP'!E144="Да", 1, 0)</f>
        <v>0</v>
      </c>
      <c r="I136" s="86">
        <f t="shared" si="24"/>
        <v>0</v>
      </c>
      <c r="J136" s="86">
        <f>IF('Medical equipment-NSP'!M144="Да", 'Service providers'!G146, 1)</f>
        <v>1</v>
      </c>
      <c r="K136" s="86" t="str">
        <f>IFERROR(('Medical equipment-NSP'!N144*J136)/Q136, "0")</f>
        <v>0</v>
      </c>
      <c r="L136" s="86">
        <f>IF('Medical equipment-NSP'!M144="Да", 'Service providers'!H146, 1)</f>
        <v>1</v>
      </c>
      <c r="M136" s="86" t="str">
        <f>IFERROR(('Medical equipment-NSP'!O144*L136)/Q136, "0")</f>
        <v>0</v>
      </c>
      <c r="N136" s="86">
        <f>IF('Medical equipment-NSP'!J144="Да", 1, 0)</f>
        <v>0</v>
      </c>
      <c r="O136" s="86">
        <f>IF('Medical equipment-NSP'!K144="Да", 1, 0)</f>
        <v>0</v>
      </c>
      <c r="P136" s="86">
        <f>IF('Medical equipment-NSP'!L144="Да", 1, 0)</f>
        <v>0</v>
      </c>
      <c r="Q136" s="86">
        <f t="shared" si="25"/>
        <v>0</v>
      </c>
      <c r="R136" s="86">
        <f>IF('Medical equipment-NSP'!T144="Да", 'Service providers'!G146, 1)</f>
        <v>1</v>
      </c>
      <c r="S136" s="86" t="str">
        <f>IFERROR(('Medical equipment-NSP'!U144*R136)/Y136, "0")</f>
        <v>0</v>
      </c>
      <c r="T136" s="86">
        <f>IF('Medical equipment-NSP'!T144="Да", 'Service providers'!H146, 1)</f>
        <v>1</v>
      </c>
      <c r="U136" s="86" t="str">
        <f>IFERROR(('Medical equipment-NSP'!V144*T136)/Y136, "0")</f>
        <v>0</v>
      </c>
      <c r="V136" s="86">
        <f>IF('Medical equipment-NSP'!Q144="Да", 1, 0)</f>
        <v>0</v>
      </c>
      <c r="W136" s="86">
        <f>IF('Medical equipment-NSP'!R144="Да", 1, 0)</f>
        <v>0</v>
      </c>
      <c r="X136" s="86">
        <f>IF('Medical equipment-NSP'!S144="Да", 1, 0)</f>
        <v>0</v>
      </c>
      <c r="Y136" s="86">
        <f t="shared" si="26"/>
        <v>0</v>
      </c>
      <c r="Z136" s="86">
        <f>IF('Medical equipment-NSP'!AA144="Да", 'Service providers'!G146, 1)</f>
        <v>1</v>
      </c>
      <c r="AA136" s="86" t="str">
        <f>IFERROR(('Medical equipment-NSP'!AB144*Z136)/AG136, "0")</f>
        <v>0</v>
      </c>
      <c r="AB136" s="86">
        <f>IF('Medical equipment-NSP'!AA144="Да", 'Service providers'!H146, 1)</f>
        <v>1</v>
      </c>
      <c r="AC136" s="86" t="str">
        <f>IFERROR(('Medical equipment-NSP'!AC144*AB136)/AG136, "0")</f>
        <v>0</v>
      </c>
      <c r="AD136" s="86">
        <f>IF('Medical equipment-NSP'!X144="Да", 1, 0)</f>
        <v>0</v>
      </c>
      <c r="AE136" s="86">
        <f>IF('Medical equipment-NSP'!Y144="Да", 1, 0)</f>
        <v>0</v>
      </c>
      <c r="AF136" s="86">
        <f>IF('Medical equipment-NSP'!Z144="Да", 1, 0)</f>
        <v>0</v>
      </c>
      <c r="AG136" s="86">
        <f t="shared" si="27"/>
        <v>0</v>
      </c>
      <c r="AH136" s="86">
        <f>IF('Medical equipment-NSP'!AH144="Да", 'Service providers'!G146, 1)</f>
        <v>1</v>
      </c>
      <c r="AI136" s="86" t="str">
        <f>IFERROR(('Medical equipment-NSP'!AI144*AH136)/AO136, "0")</f>
        <v>0</v>
      </c>
      <c r="AJ136" s="86">
        <f>IF('Medical equipment-NSP'!AH144="Да", 'Service providers'!H146, 1)</f>
        <v>1</v>
      </c>
      <c r="AK136" s="86" t="str">
        <f>IFERROR(('Medical equipment-NSP'!AJ144*AJ136)/AO136, "0")</f>
        <v>0</v>
      </c>
      <c r="AL136" s="86">
        <f>IF('Medical equipment-NSP'!AE144="Да", 1, 0)</f>
        <v>0</v>
      </c>
      <c r="AM136" s="86">
        <f>IF('Medical equipment-NSP'!AF144="Да", 1, 0)</f>
        <v>0</v>
      </c>
      <c r="AN136" s="86">
        <f>IF('Medical equipment-NSP'!AG144="Да", 1, 0)</f>
        <v>0</v>
      </c>
      <c r="AO136" s="86">
        <f t="shared" si="28"/>
        <v>0</v>
      </c>
      <c r="AP136" s="86">
        <f>IF('Medical equipment-NSP'!AO144="Да", 'Service providers'!G146, 1)</f>
        <v>1</v>
      </c>
      <c r="AQ136" s="86" t="str">
        <f>IFERROR(('Medical equipment-NSP'!AP144*AP136)/AW136, "0")</f>
        <v>0</v>
      </c>
      <c r="AR136" s="86">
        <f>IF('Medical equipment-NSP'!AO144="Да", 'Service providers'!H146, 1)</f>
        <v>1</v>
      </c>
      <c r="AS136" s="86" t="str">
        <f>IFERROR(('Medical equipment-NSP'!AQ144*AR136)/AW136, "0")</f>
        <v>0</v>
      </c>
      <c r="AT136" s="86">
        <f>IF('Medical equipment-NSP'!AL144="Да", 1, 0)</f>
        <v>0</v>
      </c>
      <c r="AU136" s="86">
        <f>IF('Medical equipment-NSP'!AM144="Да", 1, 0)</f>
        <v>0</v>
      </c>
      <c r="AV136" s="86">
        <f>IF('Medical equipment-NSP'!AN144="Да", 1, 0)</f>
        <v>0</v>
      </c>
      <c r="AW136" s="86">
        <f t="shared" si="29"/>
        <v>0</v>
      </c>
      <c r="AX136" s="86">
        <f>IF('Medical equipment-NSP'!AV144="Да", 'Service providers'!G146, 1)</f>
        <v>1</v>
      </c>
      <c r="AY136" s="86" t="str">
        <f>IFERROR(('Medical equipment-NSP'!AW144*AX136)/BE136, "0")</f>
        <v>0</v>
      </c>
      <c r="AZ136" s="86">
        <f>IF('Medical equipment-NSP'!AV144="Да", 'Service providers'!H146, 1)</f>
        <v>1</v>
      </c>
      <c r="BA136" s="86" t="str">
        <f>IFERROR(('Medical equipment-NSP'!AX144*AZ136)/BE136, "0")</f>
        <v>0</v>
      </c>
      <c r="BB136" s="86">
        <f>IF('Medical equipment-NSP'!AS144="Да", 1, 0)</f>
        <v>0</v>
      </c>
      <c r="BC136" s="86">
        <f>IF('Medical equipment-NSP'!AT144="Да", 1, 0)</f>
        <v>0</v>
      </c>
      <c r="BD136" s="86">
        <f>IF('Medical equipment-NSP'!AU144="Да", 1, 0)</f>
        <v>0</v>
      </c>
      <c r="BE136" s="86">
        <f t="shared" si="30"/>
        <v>0</v>
      </c>
      <c r="BF136" s="86">
        <f>IF('Medical equipment-NSP'!BC144="Да", 'Service providers'!G146, 1)</f>
        <v>1</v>
      </c>
      <c r="BG136" s="86" t="str">
        <f>IFERROR(('Medical equipment-NSP'!BD144*BF136)/BM136, "0")</f>
        <v>0</v>
      </c>
      <c r="BH136" s="86">
        <f>IF('Medical equipment-NSP'!BC144="Да", 'Service providers'!H146, 1)</f>
        <v>1</v>
      </c>
      <c r="BI136" s="86" t="str">
        <f>IFERROR(('Medical equipment-NSP'!BE144*BH136)/BM136, "0")</f>
        <v>0</v>
      </c>
      <c r="BJ136" s="86">
        <f>IF('Medical equipment-NSP'!AZ144="Да", 1, 0)</f>
        <v>0</v>
      </c>
      <c r="BK136" s="86">
        <f>IF('Medical equipment-NSP'!BA144="Да", 1, 0)</f>
        <v>0</v>
      </c>
      <c r="BL136" s="86">
        <f>IF('Medical equipment-NSP'!BB144="Да", 1, 0)</f>
        <v>0</v>
      </c>
      <c r="BM136" s="86">
        <f t="shared" si="31"/>
        <v>0</v>
      </c>
    </row>
    <row r="137" spans="1:65" x14ac:dyDescent="0.25">
      <c r="A137" s="93" t="str">
        <f>'Service providers'!A147</f>
        <v>Указать название точки 8</v>
      </c>
      <c r="B137" s="86">
        <f>IF('Medical equipment-NSP'!F145="Да", 'Service providers'!G147, 1)</f>
        <v>1</v>
      </c>
      <c r="C137" s="86" t="str">
        <f>IFERROR(('Medical equipment-NSP'!G145*B137)/I137, "0")</f>
        <v>0</v>
      </c>
      <c r="D137" s="86">
        <f>IF('Medical equipment-NSP'!F145="Да", 'Service providers'!H147, 1)</f>
        <v>1</v>
      </c>
      <c r="E137" s="86" t="str">
        <f>IFERROR(('Medical equipment-NSP'!H145*D137)/I137, "0")</f>
        <v>0</v>
      </c>
      <c r="F137" s="86">
        <f>IF('Medical equipment-NSP'!C145="Да", 1, 0)</f>
        <v>0</v>
      </c>
      <c r="G137" s="86">
        <f>IF('Medical equipment-NSP'!D145="Да", 1, 0)</f>
        <v>0</v>
      </c>
      <c r="H137" s="86">
        <f>IF('Medical equipment-NSP'!E145="Да", 1, 0)</f>
        <v>0</v>
      </c>
      <c r="I137" s="86">
        <f t="shared" si="24"/>
        <v>0</v>
      </c>
      <c r="J137" s="86">
        <f>IF('Medical equipment-NSP'!M145="Да", 'Service providers'!G147, 1)</f>
        <v>1</v>
      </c>
      <c r="K137" s="86" t="str">
        <f>IFERROR(('Medical equipment-NSP'!N145*J137)/Q137, "0")</f>
        <v>0</v>
      </c>
      <c r="L137" s="86">
        <f>IF('Medical equipment-NSP'!M145="Да", 'Service providers'!H147, 1)</f>
        <v>1</v>
      </c>
      <c r="M137" s="86" t="str">
        <f>IFERROR(('Medical equipment-NSP'!O145*L137)/Q137, "0")</f>
        <v>0</v>
      </c>
      <c r="N137" s="86">
        <f>IF('Medical equipment-NSP'!J145="Да", 1, 0)</f>
        <v>0</v>
      </c>
      <c r="O137" s="86">
        <f>IF('Medical equipment-NSP'!K145="Да", 1, 0)</f>
        <v>0</v>
      </c>
      <c r="P137" s="86">
        <f>IF('Medical equipment-NSP'!L145="Да", 1, 0)</f>
        <v>0</v>
      </c>
      <c r="Q137" s="86">
        <f t="shared" si="25"/>
        <v>0</v>
      </c>
      <c r="R137" s="86">
        <f>IF('Medical equipment-NSP'!T145="Да", 'Service providers'!G147, 1)</f>
        <v>1</v>
      </c>
      <c r="S137" s="86" t="str">
        <f>IFERROR(('Medical equipment-NSP'!U145*R137)/Y137, "0")</f>
        <v>0</v>
      </c>
      <c r="T137" s="86">
        <f>IF('Medical equipment-NSP'!T145="Да", 'Service providers'!H147, 1)</f>
        <v>1</v>
      </c>
      <c r="U137" s="86" t="str">
        <f>IFERROR(('Medical equipment-NSP'!V145*T137)/Y137, "0")</f>
        <v>0</v>
      </c>
      <c r="V137" s="86">
        <f>IF('Medical equipment-NSP'!Q145="Да", 1, 0)</f>
        <v>0</v>
      </c>
      <c r="W137" s="86">
        <f>IF('Medical equipment-NSP'!R145="Да", 1, 0)</f>
        <v>0</v>
      </c>
      <c r="X137" s="86">
        <f>IF('Medical equipment-NSP'!S145="Да", 1, 0)</f>
        <v>0</v>
      </c>
      <c r="Y137" s="86">
        <f t="shared" si="26"/>
        <v>0</v>
      </c>
      <c r="Z137" s="86">
        <f>IF('Medical equipment-NSP'!AA145="Да", 'Service providers'!G147, 1)</f>
        <v>1</v>
      </c>
      <c r="AA137" s="86" t="str">
        <f>IFERROR(('Medical equipment-NSP'!AB145*Z137)/AG137, "0")</f>
        <v>0</v>
      </c>
      <c r="AB137" s="86">
        <f>IF('Medical equipment-NSP'!AA145="Да", 'Service providers'!H147, 1)</f>
        <v>1</v>
      </c>
      <c r="AC137" s="86" t="str">
        <f>IFERROR(('Medical equipment-NSP'!AC145*AB137)/AG137, "0")</f>
        <v>0</v>
      </c>
      <c r="AD137" s="86">
        <f>IF('Medical equipment-NSP'!X145="Да", 1, 0)</f>
        <v>0</v>
      </c>
      <c r="AE137" s="86">
        <f>IF('Medical equipment-NSP'!Y145="Да", 1, 0)</f>
        <v>0</v>
      </c>
      <c r="AF137" s="86">
        <f>IF('Medical equipment-NSP'!Z145="Да", 1, 0)</f>
        <v>0</v>
      </c>
      <c r="AG137" s="86">
        <f t="shared" si="27"/>
        <v>0</v>
      </c>
      <c r="AH137" s="86">
        <f>IF('Medical equipment-NSP'!AH145="Да", 'Service providers'!G147, 1)</f>
        <v>1</v>
      </c>
      <c r="AI137" s="86" t="str">
        <f>IFERROR(('Medical equipment-NSP'!AI145*AH137)/AO137, "0")</f>
        <v>0</v>
      </c>
      <c r="AJ137" s="86">
        <f>IF('Medical equipment-NSP'!AH145="Да", 'Service providers'!H147, 1)</f>
        <v>1</v>
      </c>
      <c r="AK137" s="86" t="str">
        <f>IFERROR(('Medical equipment-NSP'!AJ145*AJ137)/AO137, "0")</f>
        <v>0</v>
      </c>
      <c r="AL137" s="86">
        <f>IF('Medical equipment-NSP'!AE145="Да", 1, 0)</f>
        <v>0</v>
      </c>
      <c r="AM137" s="86">
        <f>IF('Medical equipment-NSP'!AF145="Да", 1, 0)</f>
        <v>0</v>
      </c>
      <c r="AN137" s="86">
        <f>IF('Medical equipment-NSP'!AG145="Да", 1, 0)</f>
        <v>0</v>
      </c>
      <c r="AO137" s="86">
        <f t="shared" si="28"/>
        <v>0</v>
      </c>
      <c r="AP137" s="86">
        <f>IF('Medical equipment-NSP'!AO145="Да", 'Service providers'!G147, 1)</f>
        <v>1</v>
      </c>
      <c r="AQ137" s="86" t="str">
        <f>IFERROR(('Medical equipment-NSP'!AP145*AP137)/AW137, "0")</f>
        <v>0</v>
      </c>
      <c r="AR137" s="86">
        <f>IF('Medical equipment-NSP'!AO145="Да", 'Service providers'!H147, 1)</f>
        <v>1</v>
      </c>
      <c r="AS137" s="86" t="str">
        <f>IFERROR(('Medical equipment-NSP'!AQ145*AR137)/AW137, "0")</f>
        <v>0</v>
      </c>
      <c r="AT137" s="86">
        <f>IF('Medical equipment-NSP'!AL145="Да", 1, 0)</f>
        <v>0</v>
      </c>
      <c r="AU137" s="86">
        <f>IF('Medical equipment-NSP'!AM145="Да", 1, 0)</f>
        <v>0</v>
      </c>
      <c r="AV137" s="86">
        <f>IF('Medical equipment-NSP'!AN145="Да", 1, 0)</f>
        <v>0</v>
      </c>
      <c r="AW137" s="86">
        <f t="shared" si="29"/>
        <v>0</v>
      </c>
      <c r="AX137" s="86">
        <f>IF('Medical equipment-NSP'!AV145="Да", 'Service providers'!G147, 1)</f>
        <v>1</v>
      </c>
      <c r="AY137" s="86" t="str">
        <f>IFERROR(('Medical equipment-NSP'!AW145*AX137)/BE137, "0")</f>
        <v>0</v>
      </c>
      <c r="AZ137" s="86">
        <f>IF('Medical equipment-NSP'!AV145="Да", 'Service providers'!H147, 1)</f>
        <v>1</v>
      </c>
      <c r="BA137" s="86" t="str">
        <f>IFERROR(('Medical equipment-NSP'!AX145*AZ137)/BE137, "0")</f>
        <v>0</v>
      </c>
      <c r="BB137" s="86">
        <f>IF('Medical equipment-NSP'!AS145="Да", 1, 0)</f>
        <v>0</v>
      </c>
      <c r="BC137" s="86">
        <f>IF('Medical equipment-NSP'!AT145="Да", 1, 0)</f>
        <v>0</v>
      </c>
      <c r="BD137" s="86">
        <f>IF('Medical equipment-NSP'!AU145="Да", 1, 0)</f>
        <v>0</v>
      </c>
      <c r="BE137" s="86">
        <f t="shared" si="30"/>
        <v>0</v>
      </c>
      <c r="BF137" s="86">
        <f>IF('Medical equipment-NSP'!BC145="Да", 'Service providers'!G147, 1)</f>
        <v>1</v>
      </c>
      <c r="BG137" s="86" t="str">
        <f>IFERROR(('Medical equipment-NSP'!BD145*BF137)/BM137, "0")</f>
        <v>0</v>
      </c>
      <c r="BH137" s="86">
        <f>IF('Medical equipment-NSP'!BC145="Да", 'Service providers'!H147, 1)</f>
        <v>1</v>
      </c>
      <c r="BI137" s="86" t="str">
        <f>IFERROR(('Medical equipment-NSP'!BE145*BH137)/BM137, "0")</f>
        <v>0</v>
      </c>
      <c r="BJ137" s="86">
        <f>IF('Medical equipment-NSP'!AZ145="Да", 1, 0)</f>
        <v>0</v>
      </c>
      <c r="BK137" s="86">
        <f>IF('Medical equipment-NSP'!BA145="Да", 1, 0)</f>
        <v>0</v>
      </c>
      <c r="BL137" s="86">
        <f>IF('Medical equipment-NSP'!BB145="Да", 1, 0)</f>
        <v>0</v>
      </c>
      <c r="BM137" s="86">
        <f t="shared" si="31"/>
        <v>0</v>
      </c>
    </row>
    <row r="138" spans="1:65" x14ac:dyDescent="0.25">
      <c r="A138" s="93" t="str">
        <f>'Service providers'!A148</f>
        <v>Указать название точки 9</v>
      </c>
      <c r="B138" s="86">
        <f>IF('Medical equipment-NSP'!F146="Да", 'Service providers'!G148, 1)</f>
        <v>1</v>
      </c>
      <c r="C138" s="86" t="str">
        <f>IFERROR(('Medical equipment-NSP'!G146*B138)/I138, "0")</f>
        <v>0</v>
      </c>
      <c r="D138" s="86">
        <f>IF('Medical equipment-NSP'!F146="Да", 'Service providers'!H148, 1)</f>
        <v>1</v>
      </c>
      <c r="E138" s="86" t="str">
        <f>IFERROR(('Medical equipment-NSP'!H146*D138)/I138, "0")</f>
        <v>0</v>
      </c>
      <c r="F138" s="86">
        <f>IF('Medical equipment-NSP'!C146="Да", 1, 0)</f>
        <v>0</v>
      </c>
      <c r="G138" s="86">
        <f>IF('Medical equipment-NSP'!D146="Да", 1, 0)</f>
        <v>0</v>
      </c>
      <c r="H138" s="86">
        <f>IF('Medical equipment-NSP'!E146="Да", 1, 0)</f>
        <v>0</v>
      </c>
      <c r="I138" s="86">
        <f t="shared" si="24"/>
        <v>0</v>
      </c>
      <c r="J138" s="86">
        <f>IF('Medical equipment-NSP'!M146="Да", 'Service providers'!G148, 1)</f>
        <v>1</v>
      </c>
      <c r="K138" s="86" t="str">
        <f>IFERROR(('Medical equipment-NSP'!N146*J138)/Q138, "0")</f>
        <v>0</v>
      </c>
      <c r="L138" s="86">
        <f>IF('Medical equipment-NSP'!M146="Да", 'Service providers'!H148, 1)</f>
        <v>1</v>
      </c>
      <c r="M138" s="86" t="str">
        <f>IFERROR(('Medical equipment-NSP'!O146*L138)/Q138, "0")</f>
        <v>0</v>
      </c>
      <c r="N138" s="86">
        <f>IF('Medical equipment-NSP'!J146="Да", 1, 0)</f>
        <v>0</v>
      </c>
      <c r="O138" s="86">
        <f>IF('Medical equipment-NSP'!K146="Да", 1, 0)</f>
        <v>0</v>
      </c>
      <c r="P138" s="86">
        <f>IF('Medical equipment-NSP'!L146="Да", 1, 0)</f>
        <v>0</v>
      </c>
      <c r="Q138" s="86">
        <f t="shared" si="25"/>
        <v>0</v>
      </c>
      <c r="R138" s="86">
        <f>IF('Medical equipment-NSP'!T146="Да", 'Service providers'!G148, 1)</f>
        <v>1</v>
      </c>
      <c r="S138" s="86" t="str">
        <f>IFERROR(('Medical equipment-NSP'!U146*R138)/Y138, "0")</f>
        <v>0</v>
      </c>
      <c r="T138" s="86">
        <f>IF('Medical equipment-NSP'!T146="Да", 'Service providers'!H148, 1)</f>
        <v>1</v>
      </c>
      <c r="U138" s="86" t="str">
        <f>IFERROR(('Medical equipment-NSP'!V146*T138)/Y138, "0")</f>
        <v>0</v>
      </c>
      <c r="V138" s="86">
        <f>IF('Medical equipment-NSP'!Q146="Да", 1, 0)</f>
        <v>0</v>
      </c>
      <c r="W138" s="86">
        <f>IF('Medical equipment-NSP'!R146="Да", 1, 0)</f>
        <v>0</v>
      </c>
      <c r="X138" s="86">
        <f>IF('Medical equipment-NSP'!S146="Да", 1, 0)</f>
        <v>0</v>
      </c>
      <c r="Y138" s="86">
        <f t="shared" si="26"/>
        <v>0</v>
      </c>
      <c r="Z138" s="86">
        <f>IF('Medical equipment-NSP'!AA146="Да", 'Service providers'!G148, 1)</f>
        <v>1</v>
      </c>
      <c r="AA138" s="86" t="str">
        <f>IFERROR(('Medical equipment-NSP'!AB146*Z138)/AG138, "0")</f>
        <v>0</v>
      </c>
      <c r="AB138" s="86">
        <f>IF('Medical equipment-NSP'!AA146="Да", 'Service providers'!H148, 1)</f>
        <v>1</v>
      </c>
      <c r="AC138" s="86" t="str">
        <f>IFERROR(('Medical equipment-NSP'!AC146*AB138)/AG138, "0")</f>
        <v>0</v>
      </c>
      <c r="AD138" s="86">
        <f>IF('Medical equipment-NSP'!X146="Да", 1, 0)</f>
        <v>0</v>
      </c>
      <c r="AE138" s="86">
        <f>IF('Medical equipment-NSP'!Y146="Да", 1, 0)</f>
        <v>0</v>
      </c>
      <c r="AF138" s="86">
        <f>IF('Medical equipment-NSP'!Z146="Да", 1, 0)</f>
        <v>0</v>
      </c>
      <c r="AG138" s="86">
        <f t="shared" si="27"/>
        <v>0</v>
      </c>
      <c r="AH138" s="86">
        <f>IF('Medical equipment-NSP'!AH146="Да", 'Service providers'!G148, 1)</f>
        <v>1</v>
      </c>
      <c r="AI138" s="86" t="str">
        <f>IFERROR(('Medical equipment-NSP'!AI146*AH138)/AO138, "0")</f>
        <v>0</v>
      </c>
      <c r="AJ138" s="86">
        <f>IF('Medical equipment-NSP'!AH146="Да", 'Service providers'!H148, 1)</f>
        <v>1</v>
      </c>
      <c r="AK138" s="86" t="str">
        <f>IFERROR(('Medical equipment-NSP'!AJ146*AJ138)/AO138, "0")</f>
        <v>0</v>
      </c>
      <c r="AL138" s="86">
        <f>IF('Medical equipment-NSP'!AE146="Да", 1, 0)</f>
        <v>0</v>
      </c>
      <c r="AM138" s="86">
        <f>IF('Medical equipment-NSP'!AF146="Да", 1, 0)</f>
        <v>0</v>
      </c>
      <c r="AN138" s="86">
        <f>IF('Medical equipment-NSP'!AG146="Да", 1, 0)</f>
        <v>0</v>
      </c>
      <c r="AO138" s="86">
        <f t="shared" si="28"/>
        <v>0</v>
      </c>
      <c r="AP138" s="86">
        <f>IF('Medical equipment-NSP'!AO146="Да", 'Service providers'!G148, 1)</f>
        <v>1</v>
      </c>
      <c r="AQ138" s="86" t="str">
        <f>IFERROR(('Medical equipment-NSP'!AP146*AP138)/AW138, "0")</f>
        <v>0</v>
      </c>
      <c r="AR138" s="86">
        <f>IF('Medical equipment-NSP'!AO146="Да", 'Service providers'!H148, 1)</f>
        <v>1</v>
      </c>
      <c r="AS138" s="86" t="str">
        <f>IFERROR(('Medical equipment-NSP'!AQ146*AR138)/AW138, "0")</f>
        <v>0</v>
      </c>
      <c r="AT138" s="86">
        <f>IF('Medical equipment-NSP'!AL146="Да", 1, 0)</f>
        <v>0</v>
      </c>
      <c r="AU138" s="86">
        <f>IF('Medical equipment-NSP'!AM146="Да", 1, 0)</f>
        <v>0</v>
      </c>
      <c r="AV138" s="86">
        <f>IF('Medical equipment-NSP'!AN146="Да", 1, 0)</f>
        <v>0</v>
      </c>
      <c r="AW138" s="86">
        <f t="shared" si="29"/>
        <v>0</v>
      </c>
      <c r="AX138" s="86">
        <f>IF('Medical equipment-NSP'!AV146="Да", 'Service providers'!G148, 1)</f>
        <v>1</v>
      </c>
      <c r="AY138" s="86" t="str">
        <f>IFERROR(('Medical equipment-NSP'!AW146*AX138)/BE138, "0")</f>
        <v>0</v>
      </c>
      <c r="AZ138" s="86">
        <f>IF('Medical equipment-NSP'!AV146="Да", 'Service providers'!H148, 1)</f>
        <v>1</v>
      </c>
      <c r="BA138" s="86" t="str">
        <f>IFERROR(('Medical equipment-NSP'!AX146*AZ138)/BE138, "0")</f>
        <v>0</v>
      </c>
      <c r="BB138" s="86">
        <f>IF('Medical equipment-NSP'!AS146="Да", 1, 0)</f>
        <v>0</v>
      </c>
      <c r="BC138" s="86">
        <f>IF('Medical equipment-NSP'!AT146="Да", 1, 0)</f>
        <v>0</v>
      </c>
      <c r="BD138" s="86">
        <f>IF('Medical equipment-NSP'!AU146="Да", 1, 0)</f>
        <v>0</v>
      </c>
      <c r="BE138" s="86">
        <f t="shared" si="30"/>
        <v>0</v>
      </c>
      <c r="BF138" s="86">
        <f>IF('Medical equipment-NSP'!BC146="Да", 'Service providers'!G148, 1)</f>
        <v>1</v>
      </c>
      <c r="BG138" s="86" t="str">
        <f>IFERROR(('Medical equipment-NSP'!BD146*BF138)/BM138, "0")</f>
        <v>0</v>
      </c>
      <c r="BH138" s="86">
        <f>IF('Medical equipment-NSP'!BC146="Да", 'Service providers'!H148, 1)</f>
        <v>1</v>
      </c>
      <c r="BI138" s="86" t="str">
        <f>IFERROR(('Medical equipment-NSP'!BE146*BH138)/BM138, "0")</f>
        <v>0</v>
      </c>
      <c r="BJ138" s="86">
        <f>IF('Medical equipment-NSP'!AZ146="Да", 1, 0)</f>
        <v>0</v>
      </c>
      <c r="BK138" s="86">
        <f>IF('Medical equipment-NSP'!BA146="Да", 1, 0)</f>
        <v>0</v>
      </c>
      <c r="BL138" s="86">
        <f>IF('Medical equipment-NSP'!BB146="Да", 1, 0)</f>
        <v>0</v>
      </c>
      <c r="BM138" s="86">
        <f t="shared" si="31"/>
        <v>0</v>
      </c>
    </row>
    <row r="139" spans="1:65" x14ac:dyDescent="0.25">
      <c r="A139" s="93" t="str">
        <f>'Service providers'!A149</f>
        <v>Указать название точки 10</v>
      </c>
      <c r="B139" s="86">
        <f>IF('Medical equipment-NSP'!F147="Да", 'Service providers'!G149, 1)</f>
        <v>1</v>
      </c>
      <c r="C139" s="86" t="str">
        <f>IFERROR(('Medical equipment-NSP'!G147*B139)/I139, "0")</f>
        <v>0</v>
      </c>
      <c r="D139" s="86">
        <f>IF('Medical equipment-NSP'!F147="Да", 'Service providers'!H149, 1)</f>
        <v>1</v>
      </c>
      <c r="E139" s="86" t="str">
        <f>IFERROR(('Medical equipment-NSP'!H147*D139)/I139, "0")</f>
        <v>0</v>
      </c>
      <c r="F139" s="86">
        <f>IF('Medical equipment-NSP'!C147="Да", 1, 0)</f>
        <v>0</v>
      </c>
      <c r="G139" s="86">
        <f>IF('Medical equipment-NSP'!D147="Да", 1, 0)</f>
        <v>0</v>
      </c>
      <c r="H139" s="86">
        <f>IF('Medical equipment-NSP'!E147="Да", 1, 0)</f>
        <v>0</v>
      </c>
      <c r="I139" s="86">
        <f t="shared" si="24"/>
        <v>0</v>
      </c>
      <c r="J139" s="86">
        <f>IF('Medical equipment-NSP'!M147="Да", 'Service providers'!G149, 1)</f>
        <v>1</v>
      </c>
      <c r="K139" s="86" t="str">
        <f>IFERROR(('Medical equipment-NSP'!N147*J139)/Q139, "0")</f>
        <v>0</v>
      </c>
      <c r="L139" s="86">
        <f>IF('Medical equipment-NSP'!M147="Да", 'Service providers'!H149, 1)</f>
        <v>1</v>
      </c>
      <c r="M139" s="86" t="str">
        <f>IFERROR(('Medical equipment-NSP'!O147*L139)/Q139, "0")</f>
        <v>0</v>
      </c>
      <c r="N139" s="86">
        <f>IF('Medical equipment-NSP'!J147="Да", 1, 0)</f>
        <v>0</v>
      </c>
      <c r="O139" s="86">
        <f>IF('Medical equipment-NSP'!K147="Да", 1, 0)</f>
        <v>0</v>
      </c>
      <c r="P139" s="86">
        <f>IF('Medical equipment-NSP'!L147="Да", 1, 0)</f>
        <v>0</v>
      </c>
      <c r="Q139" s="86">
        <f t="shared" si="25"/>
        <v>0</v>
      </c>
      <c r="R139" s="86">
        <f>IF('Medical equipment-NSP'!T147="Да", 'Service providers'!G149, 1)</f>
        <v>1</v>
      </c>
      <c r="S139" s="86" t="str">
        <f>IFERROR(('Medical equipment-NSP'!U147*R139)/Y139, "0")</f>
        <v>0</v>
      </c>
      <c r="T139" s="86">
        <f>IF('Medical equipment-NSP'!T147="Да", 'Service providers'!H149, 1)</f>
        <v>1</v>
      </c>
      <c r="U139" s="86" t="str">
        <f>IFERROR(('Medical equipment-NSP'!V147*T139)/Y139, "0")</f>
        <v>0</v>
      </c>
      <c r="V139" s="86">
        <f>IF('Medical equipment-NSP'!Q147="Да", 1, 0)</f>
        <v>0</v>
      </c>
      <c r="W139" s="86">
        <f>IF('Medical equipment-NSP'!R147="Да", 1, 0)</f>
        <v>0</v>
      </c>
      <c r="X139" s="86">
        <f>IF('Medical equipment-NSP'!S147="Да", 1, 0)</f>
        <v>0</v>
      </c>
      <c r="Y139" s="86">
        <f t="shared" si="26"/>
        <v>0</v>
      </c>
      <c r="Z139" s="86">
        <f>IF('Medical equipment-NSP'!AA147="Да", 'Service providers'!G149, 1)</f>
        <v>1</v>
      </c>
      <c r="AA139" s="86" t="str">
        <f>IFERROR(('Medical equipment-NSP'!AB147*Z139)/AG139, "0")</f>
        <v>0</v>
      </c>
      <c r="AB139" s="86">
        <f>IF('Medical equipment-NSP'!AA147="Да", 'Service providers'!H149, 1)</f>
        <v>1</v>
      </c>
      <c r="AC139" s="86" t="str">
        <f>IFERROR(('Medical equipment-NSP'!AC147*AB139)/AG139, "0")</f>
        <v>0</v>
      </c>
      <c r="AD139" s="86">
        <f>IF('Medical equipment-NSP'!X147="Да", 1, 0)</f>
        <v>0</v>
      </c>
      <c r="AE139" s="86">
        <f>IF('Medical equipment-NSP'!Y147="Да", 1, 0)</f>
        <v>0</v>
      </c>
      <c r="AF139" s="86">
        <f>IF('Medical equipment-NSP'!Z147="Да", 1, 0)</f>
        <v>0</v>
      </c>
      <c r="AG139" s="86">
        <f t="shared" si="27"/>
        <v>0</v>
      </c>
      <c r="AH139" s="86">
        <f>IF('Medical equipment-NSP'!AH147="Да", 'Service providers'!G149, 1)</f>
        <v>1</v>
      </c>
      <c r="AI139" s="86" t="str">
        <f>IFERROR(('Medical equipment-NSP'!AI147*AH139)/AO139, "0")</f>
        <v>0</v>
      </c>
      <c r="AJ139" s="86">
        <f>IF('Medical equipment-NSP'!AH147="Да", 'Service providers'!H149, 1)</f>
        <v>1</v>
      </c>
      <c r="AK139" s="86" t="str">
        <f>IFERROR(('Medical equipment-NSP'!AJ147*AJ139)/AO139, "0")</f>
        <v>0</v>
      </c>
      <c r="AL139" s="86">
        <f>IF('Medical equipment-NSP'!AE147="Да", 1, 0)</f>
        <v>0</v>
      </c>
      <c r="AM139" s="86">
        <f>IF('Medical equipment-NSP'!AF147="Да", 1, 0)</f>
        <v>0</v>
      </c>
      <c r="AN139" s="86">
        <f>IF('Medical equipment-NSP'!AG147="Да", 1, 0)</f>
        <v>0</v>
      </c>
      <c r="AO139" s="86">
        <f t="shared" si="28"/>
        <v>0</v>
      </c>
      <c r="AP139" s="86">
        <f>IF('Medical equipment-NSP'!AO147="Да", 'Service providers'!G149, 1)</f>
        <v>1</v>
      </c>
      <c r="AQ139" s="86" t="str">
        <f>IFERROR(('Medical equipment-NSP'!AP147*AP139)/AW139, "0")</f>
        <v>0</v>
      </c>
      <c r="AR139" s="86">
        <f>IF('Medical equipment-NSP'!AO147="Да", 'Service providers'!H149, 1)</f>
        <v>1</v>
      </c>
      <c r="AS139" s="86" t="str">
        <f>IFERROR(('Medical equipment-NSP'!AQ147*AR139)/AW139, "0")</f>
        <v>0</v>
      </c>
      <c r="AT139" s="86">
        <f>IF('Medical equipment-NSP'!AL147="Да", 1, 0)</f>
        <v>0</v>
      </c>
      <c r="AU139" s="86">
        <f>IF('Medical equipment-NSP'!AM147="Да", 1, 0)</f>
        <v>0</v>
      </c>
      <c r="AV139" s="86">
        <f>IF('Medical equipment-NSP'!AN147="Да", 1, 0)</f>
        <v>0</v>
      </c>
      <c r="AW139" s="86">
        <f t="shared" si="29"/>
        <v>0</v>
      </c>
      <c r="AX139" s="86">
        <f>IF('Medical equipment-NSP'!AV147="Да", 'Service providers'!G149, 1)</f>
        <v>1</v>
      </c>
      <c r="AY139" s="86" t="str">
        <f>IFERROR(('Medical equipment-NSP'!AW147*AX139)/BE139, "0")</f>
        <v>0</v>
      </c>
      <c r="AZ139" s="86">
        <f>IF('Medical equipment-NSP'!AV147="Да", 'Service providers'!H149, 1)</f>
        <v>1</v>
      </c>
      <c r="BA139" s="86" t="str">
        <f>IFERROR(('Medical equipment-NSP'!AX147*AZ139)/BE139, "0")</f>
        <v>0</v>
      </c>
      <c r="BB139" s="86">
        <f>IF('Medical equipment-NSP'!AS147="Да", 1, 0)</f>
        <v>0</v>
      </c>
      <c r="BC139" s="86">
        <f>IF('Medical equipment-NSP'!AT147="Да", 1, 0)</f>
        <v>0</v>
      </c>
      <c r="BD139" s="86">
        <f>IF('Medical equipment-NSP'!AU147="Да", 1, 0)</f>
        <v>0</v>
      </c>
      <c r="BE139" s="86">
        <f t="shared" si="30"/>
        <v>0</v>
      </c>
      <c r="BF139" s="86">
        <f>IF('Medical equipment-NSP'!BC147="Да", 'Service providers'!G149, 1)</f>
        <v>1</v>
      </c>
      <c r="BG139" s="86" t="str">
        <f>IFERROR(('Medical equipment-NSP'!BD147*BF139)/BM139, "0")</f>
        <v>0</v>
      </c>
      <c r="BH139" s="86">
        <f>IF('Medical equipment-NSP'!BC147="Да", 'Service providers'!H149, 1)</f>
        <v>1</v>
      </c>
      <c r="BI139" s="86" t="str">
        <f>IFERROR(('Medical equipment-NSP'!BE147*BH139)/BM139, "0")</f>
        <v>0</v>
      </c>
      <c r="BJ139" s="86">
        <f>IF('Medical equipment-NSP'!AZ147="Да", 1, 0)</f>
        <v>0</v>
      </c>
      <c r="BK139" s="86">
        <f>IF('Medical equipment-NSP'!BA147="Да", 1, 0)</f>
        <v>0</v>
      </c>
      <c r="BL139" s="86">
        <f>IF('Medical equipment-NSP'!BB147="Да", 1, 0)</f>
        <v>0</v>
      </c>
      <c r="BM139" s="86">
        <f t="shared" si="31"/>
        <v>0</v>
      </c>
    </row>
    <row r="140" spans="1:65" x14ac:dyDescent="0.25">
      <c r="A140" s="93" t="str">
        <f>'Service providers'!A150</f>
        <v>Указать название точки 11</v>
      </c>
      <c r="B140" s="86">
        <f>IF('Medical equipment-NSP'!F148="Да", 'Service providers'!G150, 1)</f>
        <v>1</v>
      </c>
      <c r="C140" s="86" t="str">
        <f>IFERROR(('Medical equipment-NSP'!G148*B140)/I140, "0")</f>
        <v>0</v>
      </c>
      <c r="D140" s="86">
        <f>IF('Medical equipment-NSP'!F148="Да", 'Service providers'!H150, 1)</f>
        <v>1</v>
      </c>
      <c r="E140" s="86" t="str">
        <f>IFERROR(('Medical equipment-NSP'!H148*D140)/I140, "0")</f>
        <v>0</v>
      </c>
      <c r="F140" s="86">
        <f>IF('Medical equipment-NSP'!C148="Да", 1, 0)</f>
        <v>0</v>
      </c>
      <c r="G140" s="86">
        <f>IF('Medical equipment-NSP'!D148="Да", 1, 0)</f>
        <v>0</v>
      </c>
      <c r="H140" s="86">
        <f>IF('Medical equipment-NSP'!E148="Да", 1, 0)</f>
        <v>0</v>
      </c>
      <c r="I140" s="86">
        <f t="shared" si="24"/>
        <v>0</v>
      </c>
      <c r="J140" s="86">
        <f>IF('Medical equipment-NSP'!M148="Да", 'Service providers'!G150, 1)</f>
        <v>1</v>
      </c>
      <c r="K140" s="86" t="str">
        <f>IFERROR(('Medical equipment-NSP'!N148*J140)/Q140, "0")</f>
        <v>0</v>
      </c>
      <c r="L140" s="86">
        <f>IF('Medical equipment-NSP'!M148="Да", 'Service providers'!H150, 1)</f>
        <v>1</v>
      </c>
      <c r="M140" s="86" t="str">
        <f>IFERROR(('Medical equipment-NSP'!O148*L140)/Q140, "0")</f>
        <v>0</v>
      </c>
      <c r="N140" s="86">
        <f>IF('Medical equipment-NSP'!J148="Да", 1, 0)</f>
        <v>0</v>
      </c>
      <c r="O140" s="86">
        <f>IF('Medical equipment-NSP'!K148="Да", 1, 0)</f>
        <v>0</v>
      </c>
      <c r="P140" s="86">
        <f>IF('Medical equipment-NSP'!L148="Да", 1, 0)</f>
        <v>0</v>
      </c>
      <c r="Q140" s="86">
        <f t="shared" si="25"/>
        <v>0</v>
      </c>
      <c r="R140" s="86">
        <f>IF('Medical equipment-NSP'!T148="Да", 'Service providers'!G150, 1)</f>
        <v>1</v>
      </c>
      <c r="S140" s="86" t="str">
        <f>IFERROR(('Medical equipment-NSP'!U148*R140)/Y140, "0")</f>
        <v>0</v>
      </c>
      <c r="T140" s="86">
        <f>IF('Medical equipment-NSP'!T148="Да", 'Service providers'!H150, 1)</f>
        <v>1</v>
      </c>
      <c r="U140" s="86" t="str">
        <f>IFERROR(('Medical equipment-NSP'!V148*T140)/Y140, "0")</f>
        <v>0</v>
      </c>
      <c r="V140" s="86">
        <f>IF('Medical equipment-NSP'!Q148="Да", 1, 0)</f>
        <v>0</v>
      </c>
      <c r="W140" s="86">
        <f>IF('Medical equipment-NSP'!R148="Да", 1, 0)</f>
        <v>0</v>
      </c>
      <c r="X140" s="86">
        <f>IF('Medical equipment-NSP'!S148="Да", 1, 0)</f>
        <v>0</v>
      </c>
      <c r="Y140" s="86">
        <f t="shared" si="26"/>
        <v>0</v>
      </c>
      <c r="Z140" s="86">
        <f>IF('Medical equipment-NSP'!AA148="Да", 'Service providers'!G150, 1)</f>
        <v>1</v>
      </c>
      <c r="AA140" s="86" t="str">
        <f>IFERROR(('Medical equipment-NSP'!AB148*Z140)/AG140, "0")</f>
        <v>0</v>
      </c>
      <c r="AB140" s="86">
        <f>IF('Medical equipment-NSP'!AA148="Да", 'Service providers'!H150, 1)</f>
        <v>1</v>
      </c>
      <c r="AC140" s="86" t="str">
        <f>IFERROR(('Medical equipment-NSP'!AC148*AB140)/AG140, "0")</f>
        <v>0</v>
      </c>
      <c r="AD140" s="86">
        <f>IF('Medical equipment-NSP'!X148="Да", 1, 0)</f>
        <v>0</v>
      </c>
      <c r="AE140" s="86">
        <f>IF('Medical equipment-NSP'!Y148="Да", 1, 0)</f>
        <v>0</v>
      </c>
      <c r="AF140" s="86">
        <f>IF('Medical equipment-NSP'!Z148="Да", 1, 0)</f>
        <v>0</v>
      </c>
      <c r="AG140" s="86">
        <f t="shared" si="27"/>
        <v>0</v>
      </c>
      <c r="AH140" s="86">
        <f>IF('Medical equipment-NSP'!AH148="Да", 'Service providers'!G150, 1)</f>
        <v>1</v>
      </c>
      <c r="AI140" s="86" t="str">
        <f>IFERROR(('Medical equipment-NSP'!AI148*AH140)/AO140, "0")</f>
        <v>0</v>
      </c>
      <c r="AJ140" s="86">
        <f>IF('Medical equipment-NSP'!AH148="Да", 'Service providers'!H150, 1)</f>
        <v>1</v>
      </c>
      <c r="AK140" s="86" t="str">
        <f>IFERROR(('Medical equipment-NSP'!AJ148*AJ140)/AO140, "0")</f>
        <v>0</v>
      </c>
      <c r="AL140" s="86">
        <f>IF('Medical equipment-NSP'!AE148="Да", 1, 0)</f>
        <v>0</v>
      </c>
      <c r="AM140" s="86">
        <f>IF('Medical equipment-NSP'!AF148="Да", 1, 0)</f>
        <v>0</v>
      </c>
      <c r="AN140" s="86">
        <f>IF('Medical equipment-NSP'!AG148="Да", 1, 0)</f>
        <v>0</v>
      </c>
      <c r="AO140" s="86">
        <f t="shared" si="28"/>
        <v>0</v>
      </c>
      <c r="AP140" s="86">
        <f>IF('Medical equipment-NSP'!AO148="Да", 'Service providers'!G150, 1)</f>
        <v>1</v>
      </c>
      <c r="AQ140" s="86" t="str">
        <f>IFERROR(('Medical equipment-NSP'!AP148*AP140)/AW140, "0")</f>
        <v>0</v>
      </c>
      <c r="AR140" s="86">
        <f>IF('Medical equipment-NSP'!AO148="Да", 'Service providers'!H150, 1)</f>
        <v>1</v>
      </c>
      <c r="AS140" s="86" t="str">
        <f>IFERROR(('Medical equipment-NSP'!AQ148*AR140)/AW140, "0")</f>
        <v>0</v>
      </c>
      <c r="AT140" s="86">
        <f>IF('Medical equipment-NSP'!AL148="Да", 1, 0)</f>
        <v>0</v>
      </c>
      <c r="AU140" s="86">
        <f>IF('Medical equipment-NSP'!AM148="Да", 1, 0)</f>
        <v>0</v>
      </c>
      <c r="AV140" s="86">
        <f>IF('Medical equipment-NSP'!AN148="Да", 1, 0)</f>
        <v>0</v>
      </c>
      <c r="AW140" s="86">
        <f t="shared" si="29"/>
        <v>0</v>
      </c>
      <c r="AX140" s="86">
        <f>IF('Medical equipment-NSP'!AV148="Да", 'Service providers'!G150, 1)</f>
        <v>1</v>
      </c>
      <c r="AY140" s="86" t="str">
        <f>IFERROR(('Medical equipment-NSP'!AW148*AX140)/BE140, "0")</f>
        <v>0</v>
      </c>
      <c r="AZ140" s="86">
        <f>IF('Medical equipment-NSP'!AV148="Да", 'Service providers'!H150, 1)</f>
        <v>1</v>
      </c>
      <c r="BA140" s="86" t="str">
        <f>IFERROR(('Medical equipment-NSP'!AX148*AZ140)/BE140, "0")</f>
        <v>0</v>
      </c>
      <c r="BB140" s="86">
        <f>IF('Medical equipment-NSP'!AS148="Да", 1, 0)</f>
        <v>0</v>
      </c>
      <c r="BC140" s="86">
        <f>IF('Medical equipment-NSP'!AT148="Да", 1, 0)</f>
        <v>0</v>
      </c>
      <c r="BD140" s="86">
        <f>IF('Medical equipment-NSP'!AU148="Да", 1, 0)</f>
        <v>0</v>
      </c>
      <c r="BE140" s="86">
        <f t="shared" si="30"/>
        <v>0</v>
      </c>
      <c r="BF140" s="86">
        <f>IF('Medical equipment-NSP'!BC148="Да", 'Service providers'!G150, 1)</f>
        <v>1</v>
      </c>
      <c r="BG140" s="86" t="str">
        <f>IFERROR(('Medical equipment-NSP'!BD148*BF140)/BM140, "0")</f>
        <v>0</v>
      </c>
      <c r="BH140" s="86">
        <f>IF('Medical equipment-NSP'!BC148="Да", 'Service providers'!H150, 1)</f>
        <v>1</v>
      </c>
      <c r="BI140" s="86" t="str">
        <f>IFERROR(('Medical equipment-NSP'!BE148*BH140)/BM140, "0")</f>
        <v>0</v>
      </c>
      <c r="BJ140" s="86">
        <f>IF('Medical equipment-NSP'!AZ148="Да", 1, 0)</f>
        <v>0</v>
      </c>
      <c r="BK140" s="86">
        <f>IF('Medical equipment-NSP'!BA148="Да", 1, 0)</f>
        <v>0</v>
      </c>
      <c r="BL140" s="86">
        <f>IF('Medical equipment-NSP'!BB148="Да", 1, 0)</f>
        <v>0</v>
      </c>
      <c r="BM140" s="86">
        <f t="shared" si="31"/>
        <v>0</v>
      </c>
    </row>
    <row r="141" spans="1:65" x14ac:dyDescent="0.25">
      <c r="A141" s="93" t="str">
        <f>'Service providers'!A151</f>
        <v>Указать название точки 12</v>
      </c>
      <c r="B141" s="86">
        <f>IF('Medical equipment-NSP'!F149="Да", 'Service providers'!G151, 1)</f>
        <v>1</v>
      </c>
      <c r="C141" s="86" t="str">
        <f>IFERROR(('Medical equipment-NSP'!G149*B141)/I141, "0")</f>
        <v>0</v>
      </c>
      <c r="D141" s="86">
        <f>IF('Medical equipment-NSP'!F149="Да", 'Service providers'!H151, 1)</f>
        <v>1</v>
      </c>
      <c r="E141" s="86" t="str">
        <f>IFERROR(('Medical equipment-NSP'!H149*D141)/I141, "0")</f>
        <v>0</v>
      </c>
      <c r="F141" s="86">
        <f>IF('Medical equipment-NSP'!C149="Да", 1, 0)</f>
        <v>0</v>
      </c>
      <c r="G141" s="86">
        <f>IF('Medical equipment-NSP'!D149="Да", 1, 0)</f>
        <v>0</v>
      </c>
      <c r="H141" s="86">
        <f>IF('Medical equipment-NSP'!E149="Да", 1, 0)</f>
        <v>0</v>
      </c>
      <c r="I141" s="86">
        <f t="shared" si="24"/>
        <v>0</v>
      </c>
      <c r="J141" s="86">
        <f>IF('Medical equipment-NSP'!M149="Да", 'Service providers'!G151, 1)</f>
        <v>1</v>
      </c>
      <c r="K141" s="86" t="str">
        <f>IFERROR(('Medical equipment-NSP'!N149*J141)/Q141, "0")</f>
        <v>0</v>
      </c>
      <c r="L141" s="86">
        <f>IF('Medical equipment-NSP'!M149="Да", 'Service providers'!H151, 1)</f>
        <v>1</v>
      </c>
      <c r="M141" s="86" t="str">
        <f>IFERROR(('Medical equipment-NSP'!O149*L141)/Q141, "0")</f>
        <v>0</v>
      </c>
      <c r="N141" s="86">
        <f>IF('Medical equipment-NSP'!J149="Да", 1, 0)</f>
        <v>0</v>
      </c>
      <c r="O141" s="86">
        <f>IF('Medical equipment-NSP'!K149="Да", 1, 0)</f>
        <v>0</v>
      </c>
      <c r="P141" s="86">
        <f>IF('Medical equipment-NSP'!L149="Да", 1, 0)</f>
        <v>0</v>
      </c>
      <c r="Q141" s="86">
        <f t="shared" si="25"/>
        <v>0</v>
      </c>
      <c r="R141" s="86">
        <f>IF('Medical equipment-NSP'!T149="Да", 'Service providers'!G151, 1)</f>
        <v>1</v>
      </c>
      <c r="S141" s="86" t="str">
        <f>IFERROR(('Medical equipment-NSP'!U149*R141)/Y141, "0")</f>
        <v>0</v>
      </c>
      <c r="T141" s="86">
        <f>IF('Medical equipment-NSP'!T149="Да", 'Service providers'!H151, 1)</f>
        <v>1</v>
      </c>
      <c r="U141" s="86" t="str">
        <f>IFERROR(('Medical equipment-NSP'!V149*T141)/Y141, "0")</f>
        <v>0</v>
      </c>
      <c r="V141" s="86">
        <f>IF('Medical equipment-NSP'!Q149="Да", 1, 0)</f>
        <v>0</v>
      </c>
      <c r="W141" s="86">
        <f>IF('Medical equipment-NSP'!R149="Да", 1, 0)</f>
        <v>0</v>
      </c>
      <c r="X141" s="86">
        <f>IF('Medical equipment-NSP'!S149="Да", 1, 0)</f>
        <v>0</v>
      </c>
      <c r="Y141" s="86">
        <f t="shared" si="26"/>
        <v>0</v>
      </c>
      <c r="Z141" s="86">
        <f>IF('Medical equipment-NSP'!AA149="Да", 'Service providers'!G151, 1)</f>
        <v>1</v>
      </c>
      <c r="AA141" s="86" t="str">
        <f>IFERROR(('Medical equipment-NSP'!AB149*Z141)/AG141, "0")</f>
        <v>0</v>
      </c>
      <c r="AB141" s="86">
        <f>IF('Medical equipment-NSP'!AA149="Да", 'Service providers'!H151, 1)</f>
        <v>1</v>
      </c>
      <c r="AC141" s="86" t="str">
        <f>IFERROR(('Medical equipment-NSP'!AC149*AB141)/AG141, "0")</f>
        <v>0</v>
      </c>
      <c r="AD141" s="86">
        <f>IF('Medical equipment-NSP'!X149="Да", 1, 0)</f>
        <v>0</v>
      </c>
      <c r="AE141" s="86">
        <f>IF('Medical equipment-NSP'!Y149="Да", 1, 0)</f>
        <v>0</v>
      </c>
      <c r="AF141" s="86">
        <f>IF('Medical equipment-NSP'!Z149="Да", 1, 0)</f>
        <v>0</v>
      </c>
      <c r="AG141" s="86">
        <f t="shared" si="27"/>
        <v>0</v>
      </c>
      <c r="AH141" s="86">
        <f>IF('Medical equipment-NSP'!AH149="Да", 'Service providers'!G151, 1)</f>
        <v>1</v>
      </c>
      <c r="AI141" s="86" t="str">
        <f>IFERROR(('Medical equipment-NSP'!AI149*AH141)/AO141, "0")</f>
        <v>0</v>
      </c>
      <c r="AJ141" s="86">
        <f>IF('Medical equipment-NSP'!AH149="Да", 'Service providers'!H151, 1)</f>
        <v>1</v>
      </c>
      <c r="AK141" s="86" t="str">
        <f>IFERROR(('Medical equipment-NSP'!AJ149*AJ141)/AO141, "0")</f>
        <v>0</v>
      </c>
      <c r="AL141" s="86">
        <f>IF('Medical equipment-NSP'!AE149="Да", 1, 0)</f>
        <v>0</v>
      </c>
      <c r="AM141" s="86">
        <f>IF('Medical equipment-NSP'!AF149="Да", 1, 0)</f>
        <v>0</v>
      </c>
      <c r="AN141" s="86">
        <f>IF('Medical equipment-NSP'!AG149="Да", 1, 0)</f>
        <v>0</v>
      </c>
      <c r="AO141" s="86">
        <f t="shared" si="28"/>
        <v>0</v>
      </c>
      <c r="AP141" s="86">
        <f>IF('Medical equipment-NSP'!AO149="Да", 'Service providers'!G151, 1)</f>
        <v>1</v>
      </c>
      <c r="AQ141" s="86" t="str">
        <f>IFERROR(('Medical equipment-NSP'!AP149*AP141)/AW141, "0")</f>
        <v>0</v>
      </c>
      <c r="AR141" s="86">
        <f>IF('Medical equipment-NSP'!AO149="Да", 'Service providers'!H151, 1)</f>
        <v>1</v>
      </c>
      <c r="AS141" s="86" t="str">
        <f>IFERROR(('Medical equipment-NSP'!AQ149*AR141)/AW141, "0")</f>
        <v>0</v>
      </c>
      <c r="AT141" s="86">
        <f>IF('Medical equipment-NSP'!AL149="Да", 1, 0)</f>
        <v>0</v>
      </c>
      <c r="AU141" s="86">
        <f>IF('Medical equipment-NSP'!AM149="Да", 1, 0)</f>
        <v>0</v>
      </c>
      <c r="AV141" s="86">
        <f>IF('Medical equipment-NSP'!AN149="Да", 1, 0)</f>
        <v>0</v>
      </c>
      <c r="AW141" s="86">
        <f t="shared" si="29"/>
        <v>0</v>
      </c>
      <c r="AX141" s="86">
        <f>IF('Medical equipment-NSP'!AV149="Да", 'Service providers'!G151, 1)</f>
        <v>1</v>
      </c>
      <c r="AY141" s="86" t="str">
        <f>IFERROR(('Medical equipment-NSP'!AW149*AX141)/BE141, "0")</f>
        <v>0</v>
      </c>
      <c r="AZ141" s="86">
        <f>IF('Medical equipment-NSP'!AV149="Да", 'Service providers'!H151, 1)</f>
        <v>1</v>
      </c>
      <c r="BA141" s="86" t="str">
        <f>IFERROR(('Medical equipment-NSP'!AX149*AZ141)/BE141, "0")</f>
        <v>0</v>
      </c>
      <c r="BB141" s="86">
        <f>IF('Medical equipment-NSP'!AS149="Да", 1, 0)</f>
        <v>0</v>
      </c>
      <c r="BC141" s="86">
        <f>IF('Medical equipment-NSP'!AT149="Да", 1, 0)</f>
        <v>0</v>
      </c>
      <c r="BD141" s="86">
        <f>IF('Medical equipment-NSP'!AU149="Да", 1, 0)</f>
        <v>0</v>
      </c>
      <c r="BE141" s="86">
        <f t="shared" si="30"/>
        <v>0</v>
      </c>
      <c r="BF141" s="86">
        <f>IF('Medical equipment-NSP'!BC149="Да", 'Service providers'!G151, 1)</f>
        <v>1</v>
      </c>
      <c r="BG141" s="86" t="str">
        <f>IFERROR(('Medical equipment-NSP'!BD149*BF141)/BM141, "0")</f>
        <v>0</v>
      </c>
      <c r="BH141" s="86">
        <f>IF('Medical equipment-NSP'!BC149="Да", 'Service providers'!H151, 1)</f>
        <v>1</v>
      </c>
      <c r="BI141" s="86" t="str">
        <f>IFERROR(('Medical equipment-NSP'!BE149*BH141)/BM141, "0")</f>
        <v>0</v>
      </c>
      <c r="BJ141" s="86">
        <f>IF('Medical equipment-NSP'!AZ149="Да", 1, 0)</f>
        <v>0</v>
      </c>
      <c r="BK141" s="86">
        <f>IF('Medical equipment-NSP'!BA149="Да", 1, 0)</f>
        <v>0</v>
      </c>
      <c r="BL141" s="86">
        <f>IF('Medical equipment-NSP'!BB149="Да", 1, 0)</f>
        <v>0</v>
      </c>
      <c r="BM141" s="86">
        <f t="shared" si="31"/>
        <v>0</v>
      </c>
    </row>
    <row r="142" spans="1:65" x14ac:dyDescent="0.25">
      <c r="A142" s="93" t="str">
        <f>'Service providers'!A152</f>
        <v>Указать название точки 13</v>
      </c>
      <c r="B142" s="86">
        <f>IF('Medical equipment-NSP'!F150="Да", 'Service providers'!G152, 1)</f>
        <v>1</v>
      </c>
      <c r="C142" s="86" t="str">
        <f>IFERROR(('Medical equipment-NSP'!G150*B142)/I142, "0")</f>
        <v>0</v>
      </c>
      <c r="D142" s="86">
        <f>IF('Medical equipment-NSP'!F150="Да", 'Service providers'!H152, 1)</f>
        <v>1</v>
      </c>
      <c r="E142" s="86" t="str">
        <f>IFERROR(('Medical equipment-NSP'!H150*D142)/I142, "0")</f>
        <v>0</v>
      </c>
      <c r="F142" s="86">
        <f>IF('Medical equipment-NSP'!C150="Да", 1, 0)</f>
        <v>0</v>
      </c>
      <c r="G142" s="86">
        <f>IF('Medical equipment-NSP'!D150="Да", 1, 0)</f>
        <v>0</v>
      </c>
      <c r="H142" s="86">
        <f>IF('Medical equipment-NSP'!E150="Да", 1, 0)</f>
        <v>0</v>
      </c>
      <c r="I142" s="86">
        <f t="shared" si="24"/>
        <v>0</v>
      </c>
      <c r="J142" s="86">
        <f>IF('Medical equipment-NSP'!M150="Да", 'Service providers'!G152, 1)</f>
        <v>1</v>
      </c>
      <c r="K142" s="86" t="str">
        <f>IFERROR(('Medical equipment-NSP'!N150*J142)/Q142, "0")</f>
        <v>0</v>
      </c>
      <c r="L142" s="86">
        <f>IF('Medical equipment-NSP'!M150="Да", 'Service providers'!H152, 1)</f>
        <v>1</v>
      </c>
      <c r="M142" s="86" t="str">
        <f>IFERROR(('Medical equipment-NSP'!O150*L142)/Q142, "0")</f>
        <v>0</v>
      </c>
      <c r="N142" s="86">
        <f>IF('Medical equipment-NSP'!J150="Да", 1, 0)</f>
        <v>0</v>
      </c>
      <c r="O142" s="86">
        <f>IF('Medical equipment-NSP'!K150="Да", 1, 0)</f>
        <v>0</v>
      </c>
      <c r="P142" s="86">
        <f>IF('Medical equipment-NSP'!L150="Да", 1, 0)</f>
        <v>0</v>
      </c>
      <c r="Q142" s="86">
        <f t="shared" si="25"/>
        <v>0</v>
      </c>
      <c r="R142" s="86">
        <f>IF('Medical equipment-NSP'!T150="Да", 'Service providers'!G152, 1)</f>
        <v>1</v>
      </c>
      <c r="S142" s="86" t="str">
        <f>IFERROR(('Medical equipment-NSP'!U150*R142)/Y142, "0")</f>
        <v>0</v>
      </c>
      <c r="T142" s="86">
        <f>IF('Medical equipment-NSP'!T150="Да", 'Service providers'!H152, 1)</f>
        <v>1</v>
      </c>
      <c r="U142" s="86" t="str">
        <f>IFERROR(('Medical equipment-NSP'!V150*T142)/Y142, "0")</f>
        <v>0</v>
      </c>
      <c r="V142" s="86">
        <f>IF('Medical equipment-NSP'!Q150="Да", 1, 0)</f>
        <v>0</v>
      </c>
      <c r="W142" s="86">
        <f>IF('Medical equipment-NSP'!R150="Да", 1, 0)</f>
        <v>0</v>
      </c>
      <c r="X142" s="86">
        <f>IF('Medical equipment-NSP'!S150="Да", 1, 0)</f>
        <v>0</v>
      </c>
      <c r="Y142" s="86">
        <f t="shared" si="26"/>
        <v>0</v>
      </c>
      <c r="Z142" s="86">
        <f>IF('Medical equipment-NSP'!AA150="Да", 'Service providers'!G152, 1)</f>
        <v>1</v>
      </c>
      <c r="AA142" s="86" t="str">
        <f>IFERROR(('Medical equipment-NSP'!AB150*Z142)/AG142, "0")</f>
        <v>0</v>
      </c>
      <c r="AB142" s="86">
        <f>IF('Medical equipment-NSP'!AA150="Да", 'Service providers'!H152, 1)</f>
        <v>1</v>
      </c>
      <c r="AC142" s="86" t="str">
        <f>IFERROR(('Medical equipment-NSP'!AC150*AB142)/AG142, "0")</f>
        <v>0</v>
      </c>
      <c r="AD142" s="86">
        <f>IF('Medical equipment-NSP'!X150="Да", 1, 0)</f>
        <v>0</v>
      </c>
      <c r="AE142" s="86">
        <f>IF('Medical equipment-NSP'!Y150="Да", 1, 0)</f>
        <v>0</v>
      </c>
      <c r="AF142" s="86">
        <f>IF('Medical equipment-NSP'!Z150="Да", 1, 0)</f>
        <v>0</v>
      </c>
      <c r="AG142" s="86">
        <f t="shared" si="27"/>
        <v>0</v>
      </c>
      <c r="AH142" s="86">
        <f>IF('Medical equipment-NSP'!AH150="Да", 'Service providers'!G152, 1)</f>
        <v>1</v>
      </c>
      <c r="AI142" s="86" t="str">
        <f>IFERROR(('Medical equipment-NSP'!AI150*AH142)/AO142, "0")</f>
        <v>0</v>
      </c>
      <c r="AJ142" s="86">
        <f>IF('Medical equipment-NSP'!AH150="Да", 'Service providers'!H152, 1)</f>
        <v>1</v>
      </c>
      <c r="AK142" s="86" t="str">
        <f>IFERROR(('Medical equipment-NSP'!AJ150*AJ142)/AO142, "0")</f>
        <v>0</v>
      </c>
      <c r="AL142" s="86">
        <f>IF('Medical equipment-NSP'!AE150="Да", 1, 0)</f>
        <v>0</v>
      </c>
      <c r="AM142" s="86">
        <f>IF('Medical equipment-NSP'!AF150="Да", 1, 0)</f>
        <v>0</v>
      </c>
      <c r="AN142" s="86">
        <f>IF('Medical equipment-NSP'!AG150="Да", 1, 0)</f>
        <v>0</v>
      </c>
      <c r="AO142" s="86">
        <f t="shared" si="28"/>
        <v>0</v>
      </c>
      <c r="AP142" s="86">
        <f>IF('Medical equipment-NSP'!AO150="Да", 'Service providers'!G152, 1)</f>
        <v>1</v>
      </c>
      <c r="AQ142" s="86" t="str">
        <f>IFERROR(('Medical equipment-NSP'!AP150*AP142)/AW142, "0")</f>
        <v>0</v>
      </c>
      <c r="AR142" s="86">
        <f>IF('Medical equipment-NSP'!AO150="Да", 'Service providers'!H152, 1)</f>
        <v>1</v>
      </c>
      <c r="AS142" s="86" t="str">
        <f>IFERROR(('Medical equipment-NSP'!AQ150*AR142)/AW142, "0")</f>
        <v>0</v>
      </c>
      <c r="AT142" s="86">
        <f>IF('Medical equipment-NSP'!AL150="Да", 1, 0)</f>
        <v>0</v>
      </c>
      <c r="AU142" s="86">
        <f>IF('Medical equipment-NSP'!AM150="Да", 1, 0)</f>
        <v>0</v>
      </c>
      <c r="AV142" s="86">
        <f>IF('Medical equipment-NSP'!AN150="Да", 1, 0)</f>
        <v>0</v>
      </c>
      <c r="AW142" s="86">
        <f t="shared" si="29"/>
        <v>0</v>
      </c>
      <c r="AX142" s="86">
        <f>IF('Medical equipment-NSP'!AV150="Да", 'Service providers'!G152, 1)</f>
        <v>1</v>
      </c>
      <c r="AY142" s="86" t="str">
        <f>IFERROR(('Medical equipment-NSP'!AW150*AX142)/BE142, "0")</f>
        <v>0</v>
      </c>
      <c r="AZ142" s="86">
        <f>IF('Medical equipment-NSP'!AV150="Да", 'Service providers'!H152, 1)</f>
        <v>1</v>
      </c>
      <c r="BA142" s="86" t="str">
        <f>IFERROR(('Medical equipment-NSP'!AX150*AZ142)/BE142, "0")</f>
        <v>0</v>
      </c>
      <c r="BB142" s="86">
        <f>IF('Medical equipment-NSP'!AS150="Да", 1, 0)</f>
        <v>0</v>
      </c>
      <c r="BC142" s="86">
        <f>IF('Medical equipment-NSP'!AT150="Да", 1, 0)</f>
        <v>0</v>
      </c>
      <c r="BD142" s="86">
        <f>IF('Medical equipment-NSP'!AU150="Да", 1, 0)</f>
        <v>0</v>
      </c>
      <c r="BE142" s="86">
        <f t="shared" si="30"/>
        <v>0</v>
      </c>
      <c r="BF142" s="86">
        <f>IF('Medical equipment-NSP'!BC150="Да", 'Service providers'!G152, 1)</f>
        <v>1</v>
      </c>
      <c r="BG142" s="86" t="str">
        <f>IFERROR(('Medical equipment-NSP'!BD150*BF142)/BM142, "0")</f>
        <v>0</v>
      </c>
      <c r="BH142" s="86">
        <f>IF('Medical equipment-NSP'!BC150="Да", 'Service providers'!H152, 1)</f>
        <v>1</v>
      </c>
      <c r="BI142" s="86" t="str">
        <f>IFERROR(('Medical equipment-NSP'!BE150*BH142)/BM142, "0")</f>
        <v>0</v>
      </c>
      <c r="BJ142" s="86">
        <f>IF('Medical equipment-NSP'!AZ150="Да", 1, 0)</f>
        <v>0</v>
      </c>
      <c r="BK142" s="86">
        <f>IF('Medical equipment-NSP'!BA150="Да", 1, 0)</f>
        <v>0</v>
      </c>
      <c r="BL142" s="86">
        <f>IF('Medical equipment-NSP'!BB150="Да", 1, 0)</f>
        <v>0</v>
      </c>
      <c r="BM142" s="86">
        <f t="shared" si="31"/>
        <v>0</v>
      </c>
    </row>
    <row r="143" spans="1:65" x14ac:dyDescent="0.25">
      <c r="A143" s="93" t="str">
        <f>'Service providers'!A153</f>
        <v>Указать название точки 14</v>
      </c>
      <c r="B143" s="86">
        <f>IF('Medical equipment-NSP'!F151="Да", 'Service providers'!G153, 1)</f>
        <v>1</v>
      </c>
      <c r="C143" s="86" t="str">
        <f>IFERROR(('Medical equipment-NSP'!G151*B143)/I143, "0")</f>
        <v>0</v>
      </c>
      <c r="D143" s="86">
        <f>IF('Medical equipment-NSP'!F151="Да", 'Service providers'!H153, 1)</f>
        <v>1</v>
      </c>
      <c r="E143" s="86" t="str">
        <f>IFERROR(('Medical equipment-NSP'!H151*D143)/I143, "0")</f>
        <v>0</v>
      </c>
      <c r="F143" s="86">
        <f>IF('Medical equipment-NSP'!C151="Да", 1, 0)</f>
        <v>0</v>
      </c>
      <c r="G143" s="86">
        <f>IF('Medical equipment-NSP'!D151="Да", 1, 0)</f>
        <v>0</v>
      </c>
      <c r="H143" s="86">
        <f>IF('Medical equipment-NSP'!E151="Да", 1, 0)</f>
        <v>0</v>
      </c>
      <c r="I143" s="86">
        <f t="shared" si="24"/>
        <v>0</v>
      </c>
      <c r="J143" s="86">
        <f>IF('Medical equipment-NSP'!M151="Да", 'Service providers'!G153, 1)</f>
        <v>1</v>
      </c>
      <c r="K143" s="86" t="str">
        <f>IFERROR(('Medical equipment-NSP'!N151*J143)/Q143, "0")</f>
        <v>0</v>
      </c>
      <c r="L143" s="86">
        <f>IF('Medical equipment-NSP'!M151="Да", 'Service providers'!H153, 1)</f>
        <v>1</v>
      </c>
      <c r="M143" s="86" t="str">
        <f>IFERROR(('Medical equipment-NSP'!O151*L143)/Q143, "0")</f>
        <v>0</v>
      </c>
      <c r="N143" s="86">
        <f>IF('Medical equipment-NSP'!J151="Да", 1, 0)</f>
        <v>0</v>
      </c>
      <c r="O143" s="86">
        <f>IF('Medical equipment-NSP'!K151="Да", 1, 0)</f>
        <v>0</v>
      </c>
      <c r="P143" s="86">
        <f>IF('Medical equipment-NSP'!L151="Да", 1, 0)</f>
        <v>0</v>
      </c>
      <c r="Q143" s="86">
        <f t="shared" si="25"/>
        <v>0</v>
      </c>
      <c r="R143" s="86">
        <f>IF('Medical equipment-NSP'!T151="Да", 'Service providers'!G153, 1)</f>
        <v>1</v>
      </c>
      <c r="S143" s="86" t="str">
        <f>IFERROR(('Medical equipment-NSP'!U151*R143)/Y143, "0")</f>
        <v>0</v>
      </c>
      <c r="T143" s="86">
        <f>IF('Medical equipment-NSP'!T151="Да", 'Service providers'!H153, 1)</f>
        <v>1</v>
      </c>
      <c r="U143" s="86" t="str">
        <f>IFERROR(('Medical equipment-NSP'!V151*T143)/Y143, "0")</f>
        <v>0</v>
      </c>
      <c r="V143" s="86">
        <f>IF('Medical equipment-NSP'!Q151="Да", 1, 0)</f>
        <v>0</v>
      </c>
      <c r="W143" s="86">
        <f>IF('Medical equipment-NSP'!R151="Да", 1, 0)</f>
        <v>0</v>
      </c>
      <c r="X143" s="86">
        <f>IF('Medical equipment-NSP'!S151="Да", 1, 0)</f>
        <v>0</v>
      </c>
      <c r="Y143" s="86">
        <f t="shared" si="26"/>
        <v>0</v>
      </c>
      <c r="Z143" s="86">
        <f>IF('Medical equipment-NSP'!AA151="Да", 'Service providers'!G153, 1)</f>
        <v>1</v>
      </c>
      <c r="AA143" s="86" t="str">
        <f>IFERROR(('Medical equipment-NSP'!AB151*Z143)/AG143, "0")</f>
        <v>0</v>
      </c>
      <c r="AB143" s="86">
        <f>IF('Medical equipment-NSP'!AA151="Да", 'Service providers'!H153, 1)</f>
        <v>1</v>
      </c>
      <c r="AC143" s="86" t="str">
        <f>IFERROR(('Medical equipment-NSP'!AC151*AB143)/AG143, "0")</f>
        <v>0</v>
      </c>
      <c r="AD143" s="86">
        <f>IF('Medical equipment-NSP'!X151="Да", 1, 0)</f>
        <v>0</v>
      </c>
      <c r="AE143" s="86">
        <f>IF('Medical equipment-NSP'!Y151="Да", 1, 0)</f>
        <v>0</v>
      </c>
      <c r="AF143" s="86">
        <f>IF('Medical equipment-NSP'!Z151="Да", 1, 0)</f>
        <v>0</v>
      </c>
      <c r="AG143" s="86">
        <f t="shared" si="27"/>
        <v>0</v>
      </c>
      <c r="AH143" s="86">
        <f>IF('Medical equipment-NSP'!AH151="Да", 'Service providers'!G153, 1)</f>
        <v>1</v>
      </c>
      <c r="AI143" s="86" t="str">
        <f>IFERROR(('Medical equipment-NSP'!AI151*AH143)/AO143, "0")</f>
        <v>0</v>
      </c>
      <c r="AJ143" s="86">
        <f>IF('Medical equipment-NSP'!AH151="Да", 'Service providers'!H153, 1)</f>
        <v>1</v>
      </c>
      <c r="AK143" s="86" t="str">
        <f>IFERROR(('Medical equipment-NSP'!AJ151*AJ143)/AO143, "0")</f>
        <v>0</v>
      </c>
      <c r="AL143" s="86">
        <f>IF('Medical equipment-NSP'!AE151="Да", 1, 0)</f>
        <v>0</v>
      </c>
      <c r="AM143" s="86">
        <f>IF('Medical equipment-NSP'!AF151="Да", 1, 0)</f>
        <v>0</v>
      </c>
      <c r="AN143" s="86">
        <f>IF('Medical equipment-NSP'!AG151="Да", 1, 0)</f>
        <v>0</v>
      </c>
      <c r="AO143" s="86">
        <f t="shared" si="28"/>
        <v>0</v>
      </c>
      <c r="AP143" s="86">
        <f>IF('Medical equipment-NSP'!AO151="Да", 'Service providers'!G153, 1)</f>
        <v>1</v>
      </c>
      <c r="AQ143" s="86" t="str">
        <f>IFERROR(('Medical equipment-NSP'!AP151*AP143)/AW143, "0")</f>
        <v>0</v>
      </c>
      <c r="AR143" s="86">
        <f>IF('Medical equipment-NSP'!AO151="Да", 'Service providers'!H153, 1)</f>
        <v>1</v>
      </c>
      <c r="AS143" s="86" t="str">
        <f>IFERROR(('Medical equipment-NSP'!AQ151*AR143)/AW143, "0")</f>
        <v>0</v>
      </c>
      <c r="AT143" s="86">
        <f>IF('Medical equipment-NSP'!AL151="Да", 1, 0)</f>
        <v>0</v>
      </c>
      <c r="AU143" s="86">
        <f>IF('Medical equipment-NSP'!AM151="Да", 1, 0)</f>
        <v>0</v>
      </c>
      <c r="AV143" s="86">
        <f>IF('Medical equipment-NSP'!AN151="Да", 1, 0)</f>
        <v>0</v>
      </c>
      <c r="AW143" s="86">
        <f t="shared" si="29"/>
        <v>0</v>
      </c>
      <c r="AX143" s="86">
        <f>IF('Medical equipment-NSP'!AV151="Да", 'Service providers'!G153, 1)</f>
        <v>1</v>
      </c>
      <c r="AY143" s="86" t="str">
        <f>IFERROR(('Medical equipment-NSP'!AW151*AX143)/BE143, "0")</f>
        <v>0</v>
      </c>
      <c r="AZ143" s="86">
        <f>IF('Medical equipment-NSP'!AV151="Да", 'Service providers'!H153, 1)</f>
        <v>1</v>
      </c>
      <c r="BA143" s="86" t="str">
        <f>IFERROR(('Medical equipment-NSP'!AX151*AZ143)/BE143, "0")</f>
        <v>0</v>
      </c>
      <c r="BB143" s="86">
        <f>IF('Medical equipment-NSP'!AS151="Да", 1, 0)</f>
        <v>0</v>
      </c>
      <c r="BC143" s="86">
        <f>IF('Medical equipment-NSP'!AT151="Да", 1, 0)</f>
        <v>0</v>
      </c>
      <c r="BD143" s="86">
        <f>IF('Medical equipment-NSP'!AU151="Да", 1, 0)</f>
        <v>0</v>
      </c>
      <c r="BE143" s="86">
        <f t="shared" si="30"/>
        <v>0</v>
      </c>
      <c r="BF143" s="86">
        <f>IF('Medical equipment-NSP'!BC151="Да", 'Service providers'!G153, 1)</f>
        <v>1</v>
      </c>
      <c r="BG143" s="86" t="str">
        <f>IFERROR(('Medical equipment-NSP'!BD151*BF143)/BM143, "0")</f>
        <v>0</v>
      </c>
      <c r="BH143" s="86">
        <f>IF('Medical equipment-NSP'!BC151="Да", 'Service providers'!H153, 1)</f>
        <v>1</v>
      </c>
      <c r="BI143" s="86" t="str">
        <f>IFERROR(('Medical equipment-NSP'!BE151*BH143)/BM143, "0")</f>
        <v>0</v>
      </c>
      <c r="BJ143" s="86">
        <f>IF('Medical equipment-NSP'!AZ151="Да", 1, 0)</f>
        <v>0</v>
      </c>
      <c r="BK143" s="86">
        <f>IF('Medical equipment-NSP'!BA151="Да", 1, 0)</f>
        <v>0</v>
      </c>
      <c r="BL143" s="86">
        <f>IF('Medical equipment-NSP'!BB151="Да", 1, 0)</f>
        <v>0</v>
      </c>
      <c r="BM143" s="86">
        <f t="shared" si="31"/>
        <v>0</v>
      </c>
    </row>
    <row r="144" spans="1:65" x14ac:dyDescent="0.25">
      <c r="A144" s="93" t="str">
        <f>'Service providers'!A154</f>
        <v>Указать название точки 15</v>
      </c>
      <c r="B144" s="86">
        <f>IF('Medical equipment-NSP'!F152="Да", 'Service providers'!G154, 1)</f>
        <v>1</v>
      </c>
      <c r="C144" s="86" t="str">
        <f>IFERROR(('Medical equipment-NSP'!G152*B144)/I144, "0")</f>
        <v>0</v>
      </c>
      <c r="D144" s="86">
        <f>IF('Medical equipment-NSP'!F152="Да", 'Service providers'!H154, 1)</f>
        <v>1</v>
      </c>
      <c r="E144" s="86" t="str">
        <f>IFERROR(('Medical equipment-NSP'!H152*D144)/I144, "0")</f>
        <v>0</v>
      </c>
      <c r="F144" s="86">
        <f>IF('Medical equipment-NSP'!C152="Да", 1, 0)</f>
        <v>0</v>
      </c>
      <c r="G144" s="86">
        <f>IF('Medical equipment-NSP'!D152="Да", 1, 0)</f>
        <v>0</v>
      </c>
      <c r="H144" s="86">
        <f>IF('Medical equipment-NSP'!E152="Да", 1, 0)</f>
        <v>0</v>
      </c>
      <c r="I144" s="86">
        <f t="shared" si="24"/>
        <v>0</v>
      </c>
      <c r="J144" s="86">
        <f>IF('Medical equipment-NSP'!M152="Да", 'Service providers'!G154, 1)</f>
        <v>1</v>
      </c>
      <c r="K144" s="86" t="str">
        <f>IFERROR(('Medical equipment-NSP'!N152*J144)/Q144, "0")</f>
        <v>0</v>
      </c>
      <c r="L144" s="86">
        <f>IF('Medical equipment-NSP'!M152="Да", 'Service providers'!H154, 1)</f>
        <v>1</v>
      </c>
      <c r="M144" s="86" t="str">
        <f>IFERROR(('Medical equipment-NSP'!O152*L144)/Q144, "0")</f>
        <v>0</v>
      </c>
      <c r="N144" s="86">
        <f>IF('Medical equipment-NSP'!J152="Да", 1, 0)</f>
        <v>0</v>
      </c>
      <c r="O144" s="86">
        <f>IF('Medical equipment-NSP'!K152="Да", 1, 0)</f>
        <v>0</v>
      </c>
      <c r="P144" s="86">
        <f>IF('Medical equipment-NSP'!L152="Да", 1, 0)</f>
        <v>0</v>
      </c>
      <c r="Q144" s="86">
        <f t="shared" si="25"/>
        <v>0</v>
      </c>
      <c r="R144" s="86">
        <f>IF('Medical equipment-NSP'!T152="Да", 'Service providers'!G154, 1)</f>
        <v>1</v>
      </c>
      <c r="S144" s="86" t="str">
        <f>IFERROR(('Medical equipment-NSP'!U152*R144)/Y144, "0")</f>
        <v>0</v>
      </c>
      <c r="T144" s="86">
        <f>IF('Medical equipment-NSP'!T152="Да", 'Service providers'!H154, 1)</f>
        <v>1</v>
      </c>
      <c r="U144" s="86" t="str">
        <f>IFERROR(('Medical equipment-NSP'!V152*T144)/Y144, "0")</f>
        <v>0</v>
      </c>
      <c r="V144" s="86">
        <f>IF('Medical equipment-NSP'!Q152="Да", 1, 0)</f>
        <v>0</v>
      </c>
      <c r="W144" s="86">
        <f>IF('Medical equipment-NSP'!R152="Да", 1, 0)</f>
        <v>0</v>
      </c>
      <c r="X144" s="86">
        <f>IF('Medical equipment-NSP'!S152="Да", 1, 0)</f>
        <v>0</v>
      </c>
      <c r="Y144" s="86">
        <f t="shared" si="26"/>
        <v>0</v>
      </c>
      <c r="Z144" s="86">
        <f>IF('Medical equipment-NSP'!AA152="Да", 'Service providers'!G154, 1)</f>
        <v>1</v>
      </c>
      <c r="AA144" s="86" t="str">
        <f>IFERROR(('Medical equipment-NSP'!AB152*Z144)/AG144, "0")</f>
        <v>0</v>
      </c>
      <c r="AB144" s="86">
        <f>IF('Medical equipment-NSP'!AA152="Да", 'Service providers'!H154, 1)</f>
        <v>1</v>
      </c>
      <c r="AC144" s="86" t="str">
        <f>IFERROR(('Medical equipment-NSP'!AC152*AB144)/AG144, "0")</f>
        <v>0</v>
      </c>
      <c r="AD144" s="86">
        <f>IF('Medical equipment-NSP'!X152="Да", 1, 0)</f>
        <v>0</v>
      </c>
      <c r="AE144" s="86">
        <f>IF('Medical equipment-NSP'!Y152="Да", 1, 0)</f>
        <v>0</v>
      </c>
      <c r="AF144" s="86">
        <f>IF('Medical equipment-NSP'!Z152="Да", 1, 0)</f>
        <v>0</v>
      </c>
      <c r="AG144" s="86">
        <f t="shared" si="27"/>
        <v>0</v>
      </c>
      <c r="AH144" s="86">
        <f>IF('Medical equipment-NSP'!AH152="Да", 'Service providers'!G154, 1)</f>
        <v>1</v>
      </c>
      <c r="AI144" s="86" t="str">
        <f>IFERROR(('Medical equipment-NSP'!AI152*AH144)/AO144, "0")</f>
        <v>0</v>
      </c>
      <c r="AJ144" s="86">
        <f>IF('Medical equipment-NSP'!AH152="Да", 'Service providers'!H154, 1)</f>
        <v>1</v>
      </c>
      <c r="AK144" s="86" t="str">
        <f>IFERROR(('Medical equipment-NSP'!AJ152*AJ144)/AO144, "0")</f>
        <v>0</v>
      </c>
      <c r="AL144" s="86">
        <f>IF('Medical equipment-NSP'!AE152="Да", 1, 0)</f>
        <v>0</v>
      </c>
      <c r="AM144" s="86">
        <f>IF('Medical equipment-NSP'!AF152="Да", 1, 0)</f>
        <v>0</v>
      </c>
      <c r="AN144" s="86">
        <f>IF('Medical equipment-NSP'!AG152="Да", 1, 0)</f>
        <v>0</v>
      </c>
      <c r="AO144" s="86">
        <f t="shared" si="28"/>
        <v>0</v>
      </c>
      <c r="AP144" s="86">
        <f>IF('Medical equipment-NSP'!AO152="Да", 'Service providers'!G154, 1)</f>
        <v>1</v>
      </c>
      <c r="AQ144" s="86" t="str">
        <f>IFERROR(('Medical equipment-NSP'!AP152*AP144)/AW144, "0")</f>
        <v>0</v>
      </c>
      <c r="AR144" s="86">
        <f>IF('Medical equipment-NSP'!AO152="Да", 'Service providers'!H154, 1)</f>
        <v>1</v>
      </c>
      <c r="AS144" s="86" t="str">
        <f>IFERROR(('Medical equipment-NSP'!AQ152*AR144)/AW144, "0")</f>
        <v>0</v>
      </c>
      <c r="AT144" s="86">
        <f>IF('Medical equipment-NSP'!AL152="Да", 1, 0)</f>
        <v>0</v>
      </c>
      <c r="AU144" s="86">
        <f>IF('Medical equipment-NSP'!AM152="Да", 1, 0)</f>
        <v>0</v>
      </c>
      <c r="AV144" s="86">
        <f>IF('Medical equipment-NSP'!AN152="Да", 1, 0)</f>
        <v>0</v>
      </c>
      <c r="AW144" s="86">
        <f t="shared" si="29"/>
        <v>0</v>
      </c>
      <c r="AX144" s="86">
        <f>IF('Medical equipment-NSP'!AV152="Да", 'Service providers'!G154, 1)</f>
        <v>1</v>
      </c>
      <c r="AY144" s="86" t="str">
        <f>IFERROR(('Medical equipment-NSP'!AW152*AX144)/BE144, "0")</f>
        <v>0</v>
      </c>
      <c r="AZ144" s="86">
        <f>IF('Medical equipment-NSP'!AV152="Да", 'Service providers'!H154, 1)</f>
        <v>1</v>
      </c>
      <c r="BA144" s="86" t="str">
        <f>IFERROR(('Medical equipment-NSP'!AX152*AZ144)/BE144, "0")</f>
        <v>0</v>
      </c>
      <c r="BB144" s="86">
        <f>IF('Medical equipment-NSP'!AS152="Да", 1, 0)</f>
        <v>0</v>
      </c>
      <c r="BC144" s="86">
        <f>IF('Medical equipment-NSP'!AT152="Да", 1, 0)</f>
        <v>0</v>
      </c>
      <c r="BD144" s="86">
        <f>IF('Medical equipment-NSP'!AU152="Да", 1, 0)</f>
        <v>0</v>
      </c>
      <c r="BE144" s="86">
        <f t="shared" si="30"/>
        <v>0</v>
      </c>
      <c r="BF144" s="86">
        <f>IF('Medical equipment-NSP'!BC152="Да", 'Service providers'!G154, 1)</f>
        <v>1</v>
      </c>
      <c r="BG144" s="86" t="str">
        <f>IFERROR(('Medical equipment-NSP'!BD152*BF144)/BM144, "0")</f>
        <v>0</v>
      </c>
      <c r="BH144" s="86">
        <f>IF('Medical equipment-NSP'!BC152="Да", 'Service providers'!H154, 1)</f>
        <v>1</v>
      </c>
      <c r="BI144" s="86" t="str">
        <f>IFERROR(('Medical equipment-NSP'!BE152*BH144)/BM144, "0")</f>
        <v>0</v>
      </c>
      <c r="BJ144" s="86">
        <f>IF('Medical equipment-NSP'!AZ152="Да", 1, 0)</f>
        <v>0</v>
      </c>
      <c r="BK144" s="86">
        <f>IF('Medical equipment-NSP'!BA152="Да", 1, 0)</f>
        <v>0</v>
      </c>
      <c r="BL144" s="86">
        <f>IF('Medical equipment-NSP'!BB152="Да", 1, 0)</f>
        <v>0</v>
      </c>
      <c r="BM144" s="86">
        <f t="shared" si="31"/>
        <v>0</v>
      </c>
    </row>
    <row r="145" spans="1:65" x14ac:dyDescent="0.25">
      <c r="A145" s="93" t="str">
        <f>'Service providers'!A155</f>
        <v>Указать название точки 16</v>
      </c>
      <c r="B145" s="86">
        <f>IF('Medical equipment-NSP'!F153="Да", 'Service providers'!G155, 1)</f>
        <v>1</v>
      </c>
      <c r="C145" s="86" t="str">
        <f>IFERROR(('Medical equipment-NSP'!G153*B145)/I145, "0")</f>
        <v>0</v>
      </c>
      <c r="D145" s="86">
        <f>IF('Medical equipment-NSP'!F153="Да", 'Service providers'!H155, 1)</f>
        <v>1</v>
      </c>
      <c r="E145" s="86" t="str">
        <f>IFERROR(('Medical equipment-NSP'!H153*D145)/I145, "0")</f>
        <v>0</v>
      </c>
      <c r="F145" s="86">
        <f>IF('Medical equipment-NSP'!C153="Да", 1, 0)</f>
        <v>0</v>
      </c>
      <c r="G145" s="86">
        <f>IF('Medical equipment-NSP'!D153="Да", 1, 0)</f>
        <v>0</v>
      </c>
      <c r="H145" s="86">
        <f>IF('Medical equipment-NSP'!E153="Да", 1, 0)</f>
        <v>0</v>
      </c>
      <c r="I145" s="86">
        <f t="shared" si="24"/>
        <v>0</v>
      </c>
      <c r="J145" s="86">
        <f>IF('Medical equipment-NSP'!M153="Да", 'Service providers'!G155, 1)</f>
        <v>1</v>
      </c>
      <c r="K145" s="86" t="str">
        <f>IFERROR(('Medical equipment-NSP'!N153*J145)/Q145, "0")</f>
        <v>0</v>
      </c>
      <c r="L145" s="86">
        <f>IF('Medical equipment-NSP'!M153="Да", 'Service providers'!H155, 1)</f>
        <v>1</v>
      </c>
      <c r="M145" s="86" t="str">
        <f>IFERROR(('Medical equipment-NSP'!O153*L145)/Q145, "0")</f>
        <v>0</v>
      </c>
      <c r="N145" s="86">
        <f>IF('Medical equipment-NSP'!J153="Да", 1, 0)</f>
        <v>0</v>
      </c>
      <c r="O145" s="86">
        <f>IF('Medical equipment-NSP'!K153="Да", 1, 0)</f>
        <v>0</v>
      </c>
      <c r="P145" s="86">
        <f>IF('Medical equipment-NSP'!L153="Да", 1, 0)</f>
        <v>0</v>
      </c>
      <c r="Q145" s="86">
        <f t="shared" si="25"/>
        <v>0</v>
      </c>
      <c r="R145" s="86">
        <f>IF('Medical equipment-NSP'!T153="Да", 'Service providers'!G155, 1)</f>
        <v>1</v>
      </c>
      <c r="S145" s="86" t="str">
        <f>IFERROR(('Medical equipment-NSP'!U153*R145)/Y145, "0")</f>
        <v>0</v>
      </c>
      <c r="T145" s="86">
        <f>IF('Medical equipment-NSP'!T153="Да", 'Service providers'!H155, 1)</f>
        <v>1</v>
      </c>
      <c r="U145" s="86" t="str">
        <f>IFERROR(('Medical equipment-NSP'!V153*T145)/Y145, "0")</f>
        <v>0</v>
      </c>
      <c r="V145" s="86">
        <f>IF('Medical equipment-NSP'!Q153="Да", 1, 0)</f>
        <v>0</v>
      </c>
      <c r="W145" s="86">
        <f>IF('Medical equipment-NSP'!R153="Да", 1, 0)</f>
        <v>0</v>
      </c>
      <c r="X145" s="86">
        <f>IF('Medical equipment-NSP'!S153="Да", 1, 0)</f>
        <v>0</v>
      </c>
      <c r="Y145" s="86">
        <f t="shared" si="26"/>
        <v>0</v>
      </c>
      <c r="Z145" s="86">
        <f>IF('Medical equipment-NSP'!AA153="Да", 'Service providers'!G155, 1)</f>
        <v>1</v>
      </c>
      <c r="AA145" s="86" t="str">
        <f>IFERROR(('Medical equipment-NSP'!AB153*Z145)/AG145, "0")</f>
        <v>0</v>
      </c>
      <c r="AB145" s="86">
        <f>IF('Medical equipment-NSP'!AA153="Да", 'Service providers'!H155, 1)</f>
        <v>1</v>
      </c>
      <c r="AC145" s="86" t="str">
        <f>IFERROR(('Medical equipment-NSP'!AC153*AB145)/AG145, "0")</f>
        <v>0</v>
      </c>
      <c r="AD145" s="86">
        <f>IF('Medical equipment-NSP'!X153="Да", 1, 0)</f>
        <v>0</v>
      </c>
      <c r="AE145" s="86">
        <f>IF('Medical equipment-NSP'!Y153="Да", 1, 0)</f>
        <v>0</v>
      </c>
      <c r="AF145" s="86">
        <f>IF('Medical equipment-NSP'!Z153="Да", 1, 0)</f>
        <v>0</v>
      </c>
      <c r="AG145" s="86">
        <f t="shared" si="27"/>
        <v>0</v>
      </c>
      <c r="AH145" s="86">
        <f>IF('Medical equipment-NSP'!AH153="Да", 'Service providers'!G155, 1)</f>
        <v>1</v>
      </c>
      <c r="AI145" s="86" t="str">
        <f>IFERROR(('Medical equipment-NSP'!AI153*AH145)/AO145, "0")</f>
        <v>0</v>
      </c>
      <c r="AJ145" s="86">
        <f>IF('Medical equipment-NSP'!AH153="Да", 'Service providers'!H155, 1)</f>
        <v>1</v>
      </c>
      <c r="AK145" s="86" t="str">
        <f>IFERROR(('Medical equipment-NSP'!AJ153*AJ145)/AO145, "0")</f>
        <v>0</v>
      </c>
      <c r="AL145" s="86">
        <f>IF('Medical equipment-NSP'!AE153="Да", 1, 0)</f>
        <v>0</v>
      </c>
      <c r="AM145" s="86">
        <f>IF('Medical equipment-NSP'!AF153="Да", 1, 0)</f>
        <v>0</v>
      </c>
      <c r="AN145" s="86">
        <f>IF('Medical equipment-NSP'!AG153="Да", 1, 0)</f>
        <v>0</v>
      </c>
      <c r="AO145" s="86">
        <f t="shared" si="28"/>
        <v>0</v>
      </c>
      <c r="AP145" s="86">
        <f>IF('Medical equipment-NSP'!AO153="Да", 'Service providers'!G155, 1)</f>
        <v>1</v>
      </c>
      <c r="AQ145" s="86" t="str">
        <f>IFERROR(('Medical equipment-NSP'!AP153*AP145)/AW145, "0")</f>
        <v>0</v>
      </c>
      <c r="AR145" s="86">
        <f>IF('Medical equipment-NSP'!AO153="Да", 'Service providers'!H155, 1)</f>
        <v>1</v>
      </c>
      <c r="AS145" s="86" t="str">
        <f>IFERROR(('Medical equipment-NSP'!AQ153*AR145)/AW145, "0")</f>
        <v>0</v>
      </c>
      <c r="AT145" s="86">
        <f>IF('Medical equipment-NSP'!AL153="Да", 1, 0)</f>
        <v>0</v>
      </c>
      <c r="AU145" s="86">
        <f>IF('Medical equipment-NSP'!AM153="Да", 1, 0)</f>
        <v>0</v>
      </c>
      <c r="AV145" s="86">
        <f>IF('Medical equipment-NSP'!AN153="Да", 1, 0)</f>
        <v>0</v>
      </c>
      <c r="AW145" s="86">
        <f t="shared" si="29"/>
        <v>0</v>
      </c>
      <c r="AX145" s="86">
        <f>IF('Medical equipment-NSP'!AV153="Да", 'Service providers'!G155, 1)</f>
        <v>1</v>
      </c>
      <c r="AY145" s="86" t="str">
        <f>IFERROR(('Medical equipment-NSP'!AW153*AX145)/BE145, "0")</f>
        <v>0</v>
      </c>
      <c r="AZ145" s="86">
        <f>IF('Medical equipment-NSP'!AV153="Да", 'Service providers'!H155, 1)</f>
        <v>1</v>
      </c>
      <c r="BA145" s="86" t="str">
        <f>IFERROR(('Medical equipment-NSP'!AX153*AZ145)/BE145, "0")</f>
        <v>0</v>
      </c>
      <c r="BB145" s="86">
        <f>IF('Medical equipment-NSP'!AS153="Да", 1, 0)</f>
        <v>0</v>
      </c>
      <c r="BC145" s="86">
        <f>IF('Medical equipment-NSP'!AT153="Да", 1, 0)</f>
        <v>0</v>
      </c>
      <c r="BD145" s="86">
        <f>IF('Medical equipment-NSP'!AU153="Да", 1, 0)</f>
        <v>0</v>
      </c>
      <c r="BE145" s="86">
        <f t="shared" si="30"/>
        <v>0</v>
      </c>
      <c r="BF145" s="86">
        <f>IF('Medical equipment-NSP'!BC153="Да", 'Service providers'!G155, 1)</f>
        <v>1</v>
      </c>
      <c r="BG145" s="86" t="str">
        <f>IFERROR(('Medical equipment-NSP'!BD153*BF145)/BM145, "0")</f>
        <v>0</v>
      </c>
      <c r="BH145" s="86">
        <f>IF('Medical equipment-NSP'!BC153="Да", 'Service providers'!H155, 1)</f>
        <v>1</v>
      </c>
      <c r="BI145" s="86" t="str">
        <f>IFERROR(('Medical equipment-NSP'!BE153*BH145)/BM145, "0")</f>
        <v>0</v>
      </c>
      <c r="BJ145" s="86">
        <f>IF('Medical equipment-NSP'!AZ153="Да", 1, 0)</f>
        <v>0</v>
      </c>
      <c r="BK145" s="86">
        <f>IF('Medical equipment-NSP'!BA153="Да", 1, 0)</f>
        <v>0</v>
      </c>
      <c r="BL145" s="86">
        <f>IF('Medical equipment-NSP'!BB153="Да", 1, 0)</f>
        <v>0</v>
      </c>
      <c r="BM145" s="86">
        <f t="shared" si="31"/>
        <v>0</v>
      </c>
    </row>
    <row r="146" spans="1:65" x14ac:dyDescent="0.25">
      <c r="A146" s="93" t="str">
        <f>'Service providers'!A156</f>
        <v>Указать название точки 17</v>
      </c>
      <c r="B146" s="86">
        <f>IF('Medical equipment-NSP'!F154="Да", 'Service providers'!G156, 1)</f>
        <v>1</v>
      </c>
      <c r="C146" s="86" t="str">
        <f>IFERROR(('Medical equipment-NSP'!G154*B146)/I146, "0")</f>
        <v>0</v>
      </c>
      <c r="D146" s="86">
        <f>IF('Medical equipment-NSP'!F154="Да", 'Service providers'!H156, 1)</f>
        <v>1</v>
      </c>
      <c r="E146" s="86" t="str">
        <f>IFERROR(('Medical equipment-NSP'!H154*D146)/I146, "0")</f>
        <v>0</v>
      </c>
      <c r="F146" s="86">
        <f>IF('Medical equipment-NSP'!C154="Да", 1, 0)</f>
        <v>0</v>
      </c>
      <c r="G146" s="86">
        <f>IF('Medical equipment-NSP'!D154="Да", 1, 0)</f>
        <v>0</v>
      </c>
      <c r="H146" s="86">
        <f>IF('Medical equipment-NSP'!E154="Да", 1, 0)</f>
        <v>0</v>
      </c>
      <c r="I146" s="86">
        <f t="shared" si="24"/>
        <v>0</v>
      </c>
      <c r="J146" s="86">
        <f>IF('Medical equipment-NSP'!M154="Да", 'Service providers'!G156, 1)</f>
        <v>1</v>
      </c>
      <c r="K146" s="86" t="str">
        <f>IFERROR(('Medical equipment-NSP'!N154*J146)/Q146, "0")</f>
        <v>0</v>
      </c>
      <c r="L146" s="86">
        <f>IF('Medical equipment-NSP'!M154="Да", 'Service providers'!H156, 1)</f>
        <v>1</v>
      </c>
      <c r="M146" s="86" t="str">
        <f>IFERROR(('Medical equipment-NSP'!O154*L146)/Q146, "0")</f>
        <v>0</v>
      </c>
      <c r="N146" s="86">
        <f>IF('Medical equipment-NSP'!J154="Да", 1, 0)</f>
        <v>0</v>
      </c>
      <c r="O146" s="86">
        <f>IF('Medical equipment-NSP'!K154="Да", 1, 0)</f>
        <v>0</v>
      </c>
      <c r="P146" s="86">
        <f>IF('Medical equipment-NSP'!L154="Да", 1, 0)</f>
        <v>0</v>
      </c>
      <c r="Q146" s="86">
        <f t="shared" si="25"/>
        <v>0</v>
      </c>
      <c r="R146" s="86">
        <f>IF('Medical equipment-NSP'!T154="Да", 'Service providers'!G156, 1)</f>
        <v>1</v>
      </c>
      <c r="S146" s="86" t="str">
        <f>IFERROR(('Medical equipment-NSP'!U154*R146)/Y146, "0")</f>
        <v>0</v>
      </c>
      <c r="T146" s="86">
        <f>IF('Medical equipment-NSP'!T154="Да", 'Service providers'!H156, 1)</f>
        <v>1</v>
      </c>
      <c r="U146" s="86" t="str">
        <f>IFERROR(('Medical equipment-NSP'!V154*T146)/Y146, "0")</f>
        <v>0</v>
      </c>
      <c r="V146" s="86">
        <f>IF('Medical equipment-NSP'!Q154="Да", 1, 0)</f>
        <v>0</v>
      </c>
      <c r="W146" s="86">
        <f>IF('Medical equipment-NSP'!R154="Да", 1, 0)</f>
        <v>0</v>
      </c>
      <c r="X146" s="86">
        <f>IF('Medical equipment-NSP'!S154="Да", 1, 0)</f>
        <v>0</v>
      </c>
      <c r="Y146" s="86">
        <f t="shared" si="26"/>
        <v>0</v>
      </c>
      <c r="Z146" s="86">
        <f>IF('Medical equipment-NSP'!AA154="Да", 'Service providers'!G156, 1)</f>
        <v>1</v>
      </c>
      <c r="AA146" s="86" t="str">
        <f>IFERROR(('Medical equipment-NSP'!AB154*Z146)/AG146, "0")</f>
        <v>0</v>
      </c>
      <c r="AB146" s="86">
        <f>IF('Medical equipment-NSP'!AA154="Да", 'Service providers'!H156, 1)</f>
        <v>1</v>
      </c>
      <c r="AC146" s="86" t="str">
        <f>IFERROR(('Medical equipment-NSP'!AC154*AB146)/AG146, "0")</f>
        <v>0</v>
      </c>
      <c r="AD146" s="86">
        <f>IF('Medical equipment-NSP'!X154="Да", 1, 0)</f>
        <v>0</v>
      </c>
      <c r="AE146" s="86">
        <f>IF('Medical equipment-NSP'!Y154="Да", 1, 0)</f>
        <v>0</v>
      </c>
      <c r="AF146" s="86">
        <f>IF('Medical equipment-NSP'!Z154="Да", 1, 0)</f>
        <v>0</v>
      </c>
      <c r="AG146" s="86">
        <f t="shared" si="27"/>
        <v>0</v>
      </c>
      <c r="AH146" s="86">
        <f>IF('Medical equipment-NSP'!AH154="Да", 'Service providers'!G156, 1)</f>
        <v>1</v>
      </c>
      <c r="AI146" s="86" t="str">
        <f>IFERROR(('Medical equipment-NSP'!AI154*AH146)/AO146, "0")</f>
        <v>0</v>
      </c>
      <c r="AJ146" s="86">
        <f>IF('Medical equipment-NSP'!AH154="Да", 'Service providers'!H156, 1)</f>
        <v>1</v>
      </c>
      <c r="AK146" s="86" t="str">
        <f>IFERROR(('Medical equipment-NSP'!AJ154*AJ146)/AO146, "0")</f>
        <v>0</v>
      </c>
      <c r="AL146" s="86">
        <f>IF('Medical equipment-NSP'!AE154="Да", 1, 0)</f>
        <v>0</v>
      </c>
      <c r="AM146" s="86">
        <f>IF('Medical equipment-NSP'!AF154="Да", 1, 0)</f>
        <v>0</v>
      </c>
      <c r="AN146" s="86">
        <f>IF('Medical equipment-NSP'!AG154="Да", 1, 0)</f>
        <v>0</v>
      </c>
      <c r="AO146" s="86">
        <f t="shared" si="28"/>
        <v>0</v>
      </c>
      <c r="AP146" s="86">
        <f>IF('Medical equipment-NSP'!AO154="Да", 'Service providers'!G156, 1)</f>
        <v>1</v>
      </c>
      <c r="AQ146" s="86" t="str">
        <f>IFERROR(('Medical equipment-NSP'!AP154*AP146)/AW146, "0")</f>
        <v>0</v>
      </c>
      <c r="AR146" s="86">
        <f>IF('Medical equipment-NSP'!AO154="Да", 'Service providers'!H156, 1)</f>
        <v>1</v>
      </c>
      <c r="AS146" s="86" t="str">
        <f>IFERROR(('Medical equipment-NSP'!AQ154*AR146)/AW146, "0")</f>
        <v>0</v>
      </c>
      <c r="AT146" s="86">
        <f>IF('Medical equipment-NSP'!AL154="Да", 1, 0)</f>
        <v>0</v>
      </c>
      <c r="AU146" s="86">
        <f>IF('Medical equipment-NSP'!AM154="Да", 1, 0)</f>
        <v>0</v>
      </c>
      <c r="AV146" s="86">
        <f>IF('Medical equipment-NSP'!AN154="Да", 1, 0)</f>
        <v>0</v>
      </c>
      <c r="AW146" s="86">
        <f t="shared" si="29"/>
        <v>0</v>
      </c>
      <c r="AX146" s="86">
        <f>IF('Medical equipment-NSP'!AV154="Да", 'Service providers'!G156, 1)</f>
        <v>1</v>
      </c>
      <c r="AY146" s="86" t="str">
        <f>IFERROR(('Medical equipment-NSP'!AW154*AX146)/BE146, "0")</f>
        <v>0</v>
      </c>
      <c r="AZ146" s="86">
        <f>IF('Medical equipment-NSP'!AV154="Да", 'Service providers'!H156, 1)</f>
        <v>1</v>
      </c>
      <c r="BA146" s="86" t="str">
        <f>IFERROR(('Medical equipment-NSP'!AX154*AZ146)/BE146, "0")</f>
        <v>0</v>
      </c>
      <c r="BB146" s="86">
        <f>IF('Medical equipment-NSP'!AS154="Да", 1, 0)</f>
        <v>0</v>
      </c>
      <c r="BC146" s="86">
        <f>IF('Medical equipment-NSP'!AT154="Да", 1, 0)</f>
        <v>0</v>
      </c>
      <c r="BD146" s="86">
        <f>IF('Medical equipment-NSP'!AU154="Да", 1, 0)</f>
        <v>0</v>
      </c>
      <c r="BE146" s="86">
        <f t="shared" si="30"/>
        <v>0</v>
      </c>
      <c r="BF146" s="86">
        <f>IF('Medical equipment-NSP'!BC154="Да", 'Service providers'!G156, 1)</f>
        <v>1</v>
      </c>
      <c r="BG146" s="86" t="str">
        <f>IFERROR(('Medical equipment-NSP'!BD154*BF146)/BM146, "0")</f>
        <v>0</v>
      </c>
      <c r="BH146" s="86">
        <f>IF('Medical equipment-NSP'!BC154="Да", 'Service providers'!H156, 1)</f>
        <v>1</v>
      </c>
      <c r="BI146" s="86" t="str">
        <f>IFERROR(('Medical equipment-NSP'!BE154*BH146)/BM146, "0")</f>
        <v>0</v>
      </c>
      <c r="BJ146" s="86">
        <f>IF('Medical equipment-NSP'!AZ154="Да", 1, 0)</f>
        <v>0</v>
      </c>
      <c r="BK146" s="86">
        <f>IF('Medical equipment-NSP'!BA154="Да", 1, 0)</f>
        <v>0</v>
      </c>
      <c r="BL146" s="86">
        <f>IF('Medical equipment-NSP'!BB154="Да", 1, 0)</f>
        <v>0</v>
      </c>
      <c r="BM146" s="86">
        <f t="shared" si="31"/>
        <v>0</v>
      </c>
    </row>
    <row r="147" spans="1:65" x14ac:dyDescent="0.25">
      <c r="A147" s="93" t="str">
        <f>'Service providers'!A157</f>
        <v>Указать название точки 18</v>
      </c>
      <c r="B147" s="86">
        <f>IF('Medical equipment-NSP'!F155="Да", 'Service providers'!G157, 1)</f>
        <v>1</v>
      </c>
      <c r="C147" s="86" t="str">
        <f>IFERROR(('Medical equipment-NSP'!G155*B147)/I147, "0")</f>
        <v>0</v>
      </c>
      <c r="D147" s="86">
        <f>IF('Medical equipment-NSP'!F155="Да", 'Service providers'!H157, 1)</f>
        <v>1</v>
      </c>
      <c r="E147" s="86" t="str">
        <f>IFERROR(('Medical equipment-NSP'!H155*D147)/I147, "0")</f>
        <v>0</v>
      </c>
      <c r="F147" s="86">
        <f>IF('Medical equipment-NSP'!C155="Да", 1, 0)</f>
        <v>0</v>
      </c>
      <c r="G147" s="86">
        <f>IF('Medical equipment-NSP'!D155="Да", 1, 0)</f>
        <v>0</v>
      </c>
      <c r="H147" s="86">
        <f>IF('Medical equipment-NSP'!E155="Да", 1, 0)</f>
        <v>0</v>
      </c>
      <c r="I147" s="86">
        <f t="shared" si="24"/>
        <v>0</v>
      </c>
      <c r="J147" s="86">
        <f>IF('Medical equipment-NSP'!M155="Да", 'Service providers'!G157, 1)</f>
        <v>1</v>
      </c>
      <c r="K147" s="86" t="str">
        <f>IFERROR(('Medical equipment-NSP'!N155*J147)/Q147, "0")</f>
        <v>0</v>
      </c>
      <c r="L147" s="86">
        <f>IF('Medical equipment-NSP'!M155="Да", 'Service providers'!H157, 1)</f>
        <v>1</v>
      </c>
      <c r="M147" s="86" t="str">
        <f>IFERROR(('Medical equipment-NSP'!O155*L147)/Q147, "0")</f>
        <v>0</v>
      </c>
      <c r="N147" s="86">
        <f>IF('Medical equipment-NSP'!J155="Да", 1, 0)</f>
        <v>0</v>
      </c>
      <c r="O147" s="86">
        <f>IF('Medical equipment-NSP'!K155="Да", 1, 0)</f>
        <v>0</v>
      </c>
      <c r="P147" s="86">
        <f>IF('Medical equipment-NSP'!L155="Да", 1, 0)</f>
        <v>0</v>
      </c>
      <c r="Q147" s="86">
        <f t="shared" si="25"/>
        <v>0</v>
      </c>
      <c r="R147" s="86">
        <f>IF('Medical equipment-NSP'!T155="Да", 'Service providers'!G157, 1)</f>
        <v>1</v>
      </c>
      <c r="S147" s="86" t="str">
        <f>IFERROR(('Medical equipment-NSP'!U155*R147)/Y147, "0")</f>
        <v>0</v>
      </c>
      <c r="T147" s="86">
        <f>IF('Medical equipment-NSP'!T155="Да", 'Service providers'!H157, 1)</f>
        <v>1</v>
      </c>
      <c r="U147" s="86" t="str">
        <f>IFERROR(('Medical equipment-NSP'!V155*T147)/Y147, "0")</f>
        <v>0</v>
      </c>
      <c r="V147" s="86">
        <f>IF('Medical equipment-NSP'!Q155="Да", 1, 0)</f>
        <v>0</v>
      </c>
      <c r="W147" s="86">
        <f>IF('Medical equipment-NSP'!R155="Да", 1, 0)</f>
        <v>0</v>
      </c>
      <c r="X147" s="86">
        <f>IF('Medical equipment-NSP'!S155="Да", 1, 0)</f>
        <v>0</v>
      </c>
      <c r="Y147" s="86">
        <f t="shared" si="26"/>
        <v>0</v>
      </c>
      <c r="Z147" s="86">
        <f>IF('Medical equipment-NSP'!AA155="Да", 'Service providers'!G157, 1)</f>
        <v>1</v>
      </c>
      <c r="AA147" s="86" t="str">
        <f>IFERROR(('Medical equipment-NSP'!AB155*Z147)/AG147, "0")</f>
        <v>0</v>
      </c>
      <c r="AB147" s="86">
        <f>IF('Medical equipment-NSP'!AA155="Да", 'Service providers'!H157, 1)</f>
        <v>1</v>
      </c>
      <c r="AC147" s="86" t="str">
        <f>IFERROR(('Medical equipment-NSP'!AC155*AB147)/AG147, "0")</f>
        <v>0</v>
      </c>
      <c r="AD147" s="86">
        <f>IF('Medical equipment-NSP'!X155="Да", 1, 0)</f>
        <v>0</v>
      </c>
      <c r="AE147" s="86">
        <f>IF('Medical equipment-NSP'!Y155="Да", 1, 0)</f>
        <v>0</v>
      </c>
      <c r="AF147" s="86">
        <f>IF('Medical equipment-NSP'!Z155="Да", 1, 0)</f>
        <v>0</v>
      </c>
      <c r="AG147" s="86">
        <f t="shared" si="27"/>
        <v>0</v>
      </c>
      <c r="AH147" s="86">
        <f>IF('Medical equipment-NSP'!AH155="Да", 'Service providers'!G157, 1)</f>
        <v>1</v>
      </c>
      <c r="AI147" s="86" t="str">
        <f>IFERROR(('Medical equipment-NSP'!AI155*AH147)/AO147, "0")</f>
        <v>0</v>
      </c>
      <c r="AJ147" s="86">
        <f>IF('Medical equipment-NSP'!AH155="Да", 'Service providers'!H157, 1)</f>
        <v>1</v>
      </c>
      <c r="AK147" s="86" t="str">
        <f>IFERROR(('Medical equipment-NSP'!AJ155*AJ147)/AO147, "0")</f>
        <v>0</v>
      </c>
      <c r="AL147" s="86">
        <f>IF('Medical equipment-NSP'!AE155="Да", 1, 0)</f>
        <v>0</v>
      </c>
      <c r="AM147" s="86">
        <f>IF('Medical equipment-NSP'!AF155="Да", 1, 0)</f>
        <v>0</v>
      </c>
      <c r="AN147" s="86">
        <f>IF('Medical equipment-NSP'!AG155="Да", 1, 0)</f>
        <v>0</v>
      </c>
      <c r="AO147" s="86">
        <f t="shared" si="28"/>
        <v>0</v>
      </c>
      <c r="AP147" s="86">
        <f>IF('Medical equipment-NSP'!AO155="Да", 'Service providers'!G157, 1)</f>
        <v>1</v>
      </c>
      <c r="AQ147" s="86" t="str">
        <f>IFERROR(('Medical equipment-NSP'!AP155*AP147)/AW147, "0")</f>
        <v>0</v>
      </c>
      <c r="AR147" s="86">
        <f>IF('Medical equipment-NSP'!AO155="Да", 'Service providers'!H157, 1)</f>
        <v>1</v>
      </c>
      <c r="AS147" s="86" t="str">
        <f>IFERROR(('Medical equipment-NSP'!AQ155*AR147)/AW147, "0")</f>
        <v>0</v>
      </c>
      <c r="AT147" s="86">
        <f>IF('Medical equipment-NSP'!AL155="Да", 1, 0)</f>
        <v>0</v>
      </c>
      <c r="AU147" s="86">
        <f>IF('Medical equipment-NSP'!AM155="Да", 1, 0)</f>
        <v>0</v>
      </c>
      <c r="AV147" s="86">
        <f>IF('Medical equipment-NSP'!AN155="Да", 1, 0)</f>
        <v>0</v>
      </c>
      <c r="AW147" s="86">
        <f t="shared" si="29"/>
        <v>0</v>
      </c>
      <c r="AX147" s="86">
        <f>IF('Medical equipment-NSP'!AV155="Да", 'Service providers'!G157, 1)</f>
        <v>1</v>
      </c>
      <c r="AY147" s="86" t="str">
        <f>IFERROR(('Medical equipment-NSP'!AW155*AX147)/BE147, "0")</f>
        <v>0</v>
      </c>
      <c r="AZ147" s="86">
        <f>IF('Medical equipment-NSP'!AV155="Да", 'Service providers'!H157, 1)</f>
        <v>1</v>
      </c>
      <c r="BA147" s="86" t="str">
        <f>IFERROR(('Medical equipment-NSP'!AX155*AZ147)/BE147, "0")</f>
        <v>0</v>
      </c>
      <c r="BB147" s="86">
        <f>IF('Medical equipment-NSP'!AS155="Да", 1, 0)</f>
        <v>0</v>
      </c>
      <c r="BC147" s="86">
        <f>IF('Medical equipment-NSP'!AT155="Да", 1, 0)</f>
        <v>0</v>
      </c>
      <c r="BD147" s="86">
        <f>IF('Medical equipment-NSP'!AU155="Да", 1, 0)</f>
        <v>0</v>
      </c>
      <c r="BE147" s="86">
        <f t="shared" si="30"/>
        <v>0</v>
      </c>
      <c r="BF147" s="86">
        <f>IF('Medical equipment-NSP'!BC155="Да", 'Service providers'!G157, 1)</f>
        <v>1</v>
      </c>
      <c r="BG147" s="86" t="str">
        <f>IFERROR(('Medical equipment-NSP'!BD155*BF147)/BM147, "0")</f>
        <v>0</v>
      </c>
      <c r="BH147" s="86">
        <f>IF('Medical equipment-NSP'!BC155="Да", 'Service providers'!H157, 1)</f>
        <v>1</v>
      </c>
      <c r="BI147" s="86" t="str">
        <f>IFERROR(('Medical equipment-NSP'!BE155*BH147)/BM147, "0")</f>
        <v>0</v>
      </c>
      <c r="BJ147" s="86">
        <f>IF('Medical equipment-NSP'!AZ155="Да", 1, 0)</f>
        <v>0</v>
      </c>
      <c r="BK147" s="86">
        <f>IF('Medical equipment-NSP'!BA155="Да", 1, 0)</f>
        <v>0</v>
      </c>
      <c r="BL147" s="86">
        <f>IF('Medical equipment-NSP'!BB155="Да", 1, 0)</f>
        <v>0</v>
      </c>
      <c r="BM147" s="86">
        <f t="shared" si="31"/>
        <v>0</v>
      </c>
    </row>
    <row r="148" spans="1:65" x14ac:dyDescent="0.25">
      <c r="A148" s="93" t="str">
        <f>'Service providers'!A158</f>
        <v>Указать название точки 19</v>
      </c>
      <c r="B148" s="86">
        <f>IF('Medical equipment-NSP'!F156="Да", 'Service providers'!G158, 1)</f>
        <v>1</v>
      </c>
      <c r="C148" s="86" t="str">
        <f>IFERROR(('Medical equipment-NSP'!G156*B148)/I148, "0")</f>
        <v>0</v>
      </c>
      <c r="D148" s="86">
        <f>IF('Medical equipment-NSP'!F156="Да", 'Service providers'!H158, 1)</f>
        <v>1</v>
      </c>
      <c r="E148" s="86" t="str">
        <f>IFERROR(('Medical equipment-NSP'!H156*D148)/I148, "0")</f>
        <v>0</v>
      </c>
      <c r="F148" s="86">
        <f>IF('Medical equipment-NSP'!C156="Да", 1, 0)</f>
        <v>0</v>
      </c>
      <c r="G148" s="86">
        <f>IF('Medical equipment-NSP'!D156="Да", 1, 0)</f>
        <v>0</v>
      </c>
      <c r="H148" s="86">
        <f>IF('Medical equipment-NSP'!E156="Да", 1, 0)</f>
        <v>0</v>
      </c>
      <c r="I148" s="86">
        <f t="shared" si="24"/>
        <v>0</v>
      </c>
      <c r="J148" s="86">
        <f>IF('Medical equipment-NSP'!M156="Да", 'Service providers'!G158, 1)</f>
        <v>1</v>
      </c>
      <c r="K148" s="86" t="str">
        <f>IFERROR(('Medical equipment-NSP'!N156*J148)/Q148, "0")</f>
        <v>0</v>
      </c>
      <c r="L148" s="86">
        <f>IF('Medical equipment-NSP'!M156="Да", 'Service providers'!H158, 1)</f>
        <v>1</v>
      </c>
      <c r="M148" s="86" t="str">
        <f>IFERROR(('Medical equipment-NSP'!O156*L148)/Q148, "0")</f>
        <v>0</v>
      </c>
      <c r="N148" s="86">
        <f>IF('Medical equipment-NSP'!J156="Да", 1, 0)</f>
        <v>0</v>
      </c>
      <c r="O148" s="86">
        <f>IF('Medical equipment-NSP'!K156="Да", 1, 0)</f>
        <v>0</v>
      </c>
      <c r="P148" s="86">
        <f>IF('Medical equipment-NSP'!L156="Да", 1, 0)</f>
        <v>0</v>
      </c>
      <c r="Q148" s="86">
        <f t="shared" si="25"/>
        <v>0</v>
      </c>
      <c r="R148" s="86">
        <f>IF('Medical equipment-NSP'!T156="Да", 'Service providers'!G158, 1)</f>
        <v>1</v>
      </c>
      <c r="S148" s="86" t="str">
        <f>IFERROR(('Medical equipment-NSP'!U156*R148)/Y148, "0")</f>
        <v>0</v>
      </c>
      <c r="T148" s="86">
        <f>IF('Medical equipment-NSP'!T156="Да", 'Service providers'!H158, 1)</f>
        <v>1</v>
      </c>
      <c r="U148" s="86" t="str">
        <f>IFERROR(('Medical equipment-NSP'!V156*T148)/Y148, "0")</f>
        <v>0</v>
      </c>
      <c r="V148" s="86">
        <f>IF('Medical equipment-NSP'!Q156="Да", 1, 0)</f>
        <v>0</v>
      </c>
      <c r="W148" s="86">
        <f>IF('Medical equipment-NSP'!R156="Да", 1, 0)</f>
        <v>0</v>
      </c>
      <c r="X148" s="86">
        <f>IF('Medical equipment-NSP'!S156="Да", 1, 0)</f>
        <v>0</v>
      </c>
      <c r="Y148" s="86">
        <f t="shared" si="26"/>
        <v>0</v>
      </c>
      <c r="Z148" s="86">
        <f>IF('Medical equipment-NSP'!AA156="Да", 'Service providers'!G158, 1)</f>
        <v>1</v>
      </c>
      <c r="AA148" s="86" t="str">
        <f>IFERROR(('Medical equipment-NSP'!AB156*Z148)/AG148, "0")</f>
        <v>0</v>
      </c>
      <c r="AB148" s="86">
        <f>IF('Medical equipment-NSP'!AA156="Да", 'Service providers'!H158, 1)</f>
        <v>1</v>
      </c>
      <c r="AC148" s="86" t="str">
        <f>IFERROR(('Medical equipment-NSP'!AC156*AB148)/AG148, "0")</f>
        <v>0</v>
      </c>
      <c r="AD148" s="86">
        <f>IF('Medical equipment-NSP'!X156="Да", 1, 0)</f>
        <v>0</v>
      </c>
      <c r="AE148" s="86">
        <f>IF('Medical equipment-NSP'!Y156="Да", 1, 0)</f>
        <v>0</v>
      </c>
      <c r="AF148" s="86">
        <f>IF('Medical equipment-NSP'!Z156="Да", 1, 0)</f>
        <v>0</v>
      </c>
      <c r="AG148" s="86">
        <f t="shared" si="27"/>
        <v>0</v>
      </c>
      <c r="AH148" s="86">
        <f>IF('Medical equipment-NSP'!AH156="Да", 'Service providers'!G158, 1)</f>
        <v>1</v>
      </c>
      <c r="AI148" s="86" t="str">
        <f>IFERROR(('Medical equipment-NSP'!AI156*AH148)/AO148, "0")</f>
        <v>0</v>
      </c>
      <c r="AJ148" s="86">
        <f>IF('Medical equipment-NSP'!AH156="Да", 'Service providers'!H158, 1)</f>
        <v>1</v>
      </c>
      <c r="AK148" s="86" t="str">
        <f>IFERROR(('Medical equipment-NSP'!AJ156*AJ148)/AO148, "0")</f>
        <v>0</v>
      </c>
      <c r="AL148" s="86">
        <f>IF('Medical equipment-NSP'!AE156="Да", 1, 0)</f>
        <v>0</v>
      </c>
      <c r="AM148" s="86">
        <f>IF('Medical equipment-NSP'!AF156="Да", 1, 0)</f>
        <v>0</v>
      </c>
      <c r="AN148" s="86">
        <f>IF('Medical equipment-NSP'!AG156="Да", 1, 0)</f>
        <v>0</v>
      </c>
      <c r="AO148" s="86">
        <f t="shared" si="28"/>
        <v>0</v>
      </c>
      <c r="AP148" s="86">
        <f>IF('Medical equipment-NSP'!AO156="Да", 'Service providers'!G158, 1)</f>
        <v>1</v>
      </c>
      <c r="AQ148" s="86" t="str">
        <f>IFERROR(('Medical equipment-NSP'!AP156*AP148)/AW148, "0")</f>
        <v>0</v>
      </c>
      <c r="AR148" s="86">
        <f>IF('Medical equipment-NSP'!AO156="Да", 'Service providers'!H158, 1)</f>
        <v>1</v>
      </c>
      <c r="AS148" s="86" t="str">
        <f>IFERROR(('Medical equipment-NSP'!AQ156*AR148)/AW148, "0")</f>
        <v>0</v>
      </c>
      <c r="AT148" s="86">
        <f>IF('Medical equipment-NSP'!AL156="Да", 1, 0)</f>
        <v>0</v>
      </c>
      <c r="AU148" s="86">
        <f>IF('Medical equipment-NSP'!AM156="Да", 1, 0)</f>
        <v>0</v>
      </c>
      <c r="AV148" s="86">
        <f>IF('Medical equipment-NSP'!AN156="Да", 1, 0)</f>
        <v>0</v>
      </c>
      <c r="AW148" s="86">
        <f t="shared" si="29"/>
        <v>0</v>
      </c>
      <c r="AX148" s="86">
        <f>IF('Medical equipment-NSP'!AV156="Да", 'Service providers'!G158, 1)</f>
        <v>1</v>
      </c>
      <c r="AY148" s="86" t="str">
        <f>IFERROR(('Medical equipment-NSP'!AW156*AX148)/BE148, "0")</f>
        <v>0</v>
      </c>
      <c r="AZ148" s="86">
        <f>IF('Medical equipment-NSP'!AV156="Да", 'Service providers'!H158, 1)</f>
        <v>1</v>
      </c>
      <c r="BA148" s="86" t="str">
        <f>IFERROR(('Medical equipment-NSP'!AX156*AZ148)/BE148, "0")</f>
        <v>0</v>
      </c>
      <c r="BB148" s="86">
        <f>IF('Medical equipment-NSP'!AS156="Да", 1, 0)</f>
        <v>0</v>
      </c>
      <c r="BC148" s="86">
        <f>IF('Medical equipment-NSP'!AT156="Да", 1, 0)</f>
        <v>0</v>
      </c>
      <c r="BD148" s="86">
        <f>IF('Medical equipment-NSP'!AU156="Да", 1, 0)</f>
        <v>0</v>
      </c>
      <c r="BE148" s="86">
        <f t="shared" si="30"/>
        <v>0</v>
      </c>
      <c r="BF148" s="86">
        <f>IF('Medical equipment-NSP'!BC156="Да", 'Service providers'!G158, 1)</f>
        <v>1</v>
      </c>
      <c r="BG148" s="86" t="str">
        <f>IFERROR(('Medical equipment-NSP'!BD156*BF148)/BM148, "0")</f>
        <v>0</v>
      </c>
      <c r="BH148" s="86">
        <f>IF('Medical equipment-NSP'!BC156="Да", 'Service providers'!H158, 1)</f>
        <v>1</v>
      </c>
      <c r="BI148" s="86" t="str">
        <f>IFERROR(('Medical equipment-NSP'!BE156*BH148)/BM148, "0")</f>
        <v>0</v>
      </c>
      <c r="BJ148" s="86">
        <f>IF('Medical equipment-NSP'!AZ156="Да", 1, 0)</f>
        <v>0</v>
      </c>
      <c r="BK148" s="86">
        <f>IF('Medical equipment-NSP'!BA156="Да", 1, 0)</f>
        <v>0</v>
      </c>
      <c r="BL148" s="86">
        <f>IF('Medical equipment-NSP'!BB156="Да", 1, 0)</f>
        <v>0</v>
      </c>
      <c r="BM148" s="86">
        <f t="shared" si="31"/>
        <v>0</v>
      </c>
    </row>
    <row r="149" spans="1:65" x14ac:dyDescent="0.25">
      <c r="A149" s="93" t="str">
        <f>'Service providers'!A159</f>
        <v>Указать название точки 20</v>
      </c>
      <c r="B149" s="86">
        <f>IF('Medical equipment-NSP'!F157="Да", 'Service providers'!G159, 1)</f>
        <v>1</v>
      </c>
      <c r="C149" s="86" t="str">
        <f>IFERROR(('Medical equipment-NSP'!G157*B149)/I149, "0")</f>
        <v>0</v>
      </c>
      <c r="D149" s="86">
        <f>IF('Medical equipment-NSP'!F157="Да", 'Service providers'!H159, 1)</f>
        <v>1</v>
      </c>
      <c r="E149" s="86" t="str">
        <f>IFERROR(('Medical equipment-NSP'!H157*D149)/I149, "0")</f>
        <v>0</v>
      </c>
      <c r="F149" s="86">
        <f>IF('Medical equipment-NSP'!C157="Да", 1, 0)</f>
        <v>0</v>
      </c>
      <c r="G149" s="86">
        <f>IF('Medical equipment-NSP'!D157="Да", 1, 0)</f>
        <v>0</v>
      </c>
      <c r="H149" s="86">
        <f>IF('Medical equipment-NSP'!E157="Да", 1, 0)</f>
        <v>0</v>
      </c>
      <c r="I149" s="86">
        <f t="shared" si="24"/>
        <v>0</v>
      </c>
      <c r="J149" s="86">
        <f>IF('Medical equipment-NSP'!M157="Да", 'Service providers'!G159, 1)</f>
        <v>1</v>
      </c>
      <c r="K149" s="86" t="str">
        <f>IFERROR(('Medical equipment-NSP'!N157*J149)/Q149, "0")</f>
        <v>0</v>
      </c>
      <c r="L149" s="86">
        <f>IF('Medical equipment-NSP'!M157="Да", 'Service providers'!H159, 1)</f>
        <v>1</v>
      </c>
      <c r="M149" s="86" t="str">
        <f>IFERROR(('Medical equipment-NSP'!O157*L149)/Q149, "0")</f>
        <v>0</v>
      </c>
      <c r="N149" s="86">
        <f>IF('Medical equipment-NSP'!J157="Да", 1, 0)</f>
        <v>0</v>
      </c>
      <c r="O149" s="86">
        <f>IF('Medical equipment-NSP'!K157="Да", 1, 0)</f>
        <v>0</v>
      </c>
      <c r="P149" s="86">
        <f>IF('Medical equipment-NSP'!L157="Да", 1, 0)</f>
        <v>0</v>
      </c>
      <c r="Q149" s="86">
        <f t="shared" si="25"/>
        <v>0</v>
      </c>
      <c r="R149" s="86">
        <f>IF('Medical equipment-NSP'!T157="Да", 'Service providers'!G159, 1)</f>
        <v>1</v>
      </c>
      <c r="S149" s="86" t="str">
        <f>IFERROR(('Medical equipment-NSP'!U157*R149)/Y149, "0")</f>
        <v>0</v>
      </c>
      <c r="T149" s="86">
        <f>IF('Medical equipment-NSP'!T157="Да", 'Service providers'!H159, 1)</f>
        <v>1</v>
      </c>
      <c r="U149" s="86" t="str">
        <f>IFERROR(('Medical equipment-NSP'!V157*T149)/Y149, "0")</f>
        <v>0</v>
      </c>
      <c r="V149" s="86">
        <f>IF('Medical equipment-NSP'!Q157="Да", 1, 0)</f>
        <v>0</v>
      </c>
      <c r="W149" s="86">
        <f>IF('Medical equipment-NSP'!R157="Да", 1, 0)</f>
        <v>0</v>
      </c>
      <c r="X149" s="86">
        <f>IF('Medical equipment-NSP'!S157="Да", 1, 0)</f>
        <v>0</v>
      </c>
      <c r="Y149" s="86">
        <f t="shared" si="26"/>
        <v>0</v>
      </c>
      <c r="Z149" s="86">
        <f>IF('Medical equipment-NSP'!AA157="Да", 'Service providers'!G159, 1)</f>
        <v>1</v>
      </c>
      <c r="AA149" s="86" t="str">
        <f>IFERROR(('Medical equipment-NSP'!AB157*Z149)/AG149, "0")</f>
        <v>0</v>
      </c>
      <c r="AB149" s="86">
        <f>IF('Medical equipment-NSP'!AA157="Да", 'Service providers'!H159, 1)</f>
        <v>1</v>
      </c>
      <c r="AC149" s="86" t="str">
        <f>IFERROR(('Medical equipment-NSP'!AC157*AB149)/AG149, "0")</f>
        <v>0</v>
      </c>
      <c r="AD149" s="86">
        <f>IF('Medical equipment-NSP'!X157="Да", 1, 0)</f>
        <v>0</v>
      </c>
      <c r="AE149" s="86">
        <f>IF('Medical equipment-NSP'!Y157="Да", 1, 0)</f>
        <v>0</v>
      </c>
      <c r="AF149" s="86">
        <f>IF('Medical equipment-NSP'!Z157="Да", 1, 0)</f>
        <v>0</v>
      </c>
      <c r="AG149" s="86">
        <f t="shared" si="27"/>
        <v>0</v>
      </c>
      <c r="AH149" s="86">
        <f>IF('Medical equipment-NSP'!AH157="Да", 'Service providers'!G159, 1)</f>
        <v>1</v>
      </c>
      <c r="AI149" s="86" t="str">
        <f>IFERROR(('Medical equipment-NSP'!AI157*AH149)/AO149, "0")</f>
        <v>0</v>
      </c>
      <c r="AJ149" s="86">
        <f>IF('Medical equipment-NSP'!AH157="Да", 'Service providers'!H159, 1)</f>
        <v>1</v>
      </c>
      <c r="AK149" s="86" t="str">
        <f>IFERROR(('Medical equipment-NSP'!AJ157*AJ149)/AO149, "0")</f>
        <v>0</v>
      </c>
      <c r="AL149" s="86">
        <f>IF('Medical equipment-NSP'!AE157="Да", 1, 0)</f>
        <v>0</v>
      </c>
      <c r="AM149" s="86">
        <f>IF('Medical equipment-NSP'!AF157="Да", 1, 0)</f>
        <v>0</v>
      </c>
      <c r="AN149" s="86">
        <f>IF('Medical equipment-NSP'!AG157="Да", 1, 0)</f>
        <v>0</v>
      </c>
      <c r="AO149" s="86">
        <f t="shared" si="28"/>
        <v>0</v>
      </c>
      <c r="AP149" s="86">
        <f>IF('Medical equipment-NSP'!AO157="Да", 'Service providers'!G159, 1)</f>
        <v>1</v>
      </c>
      <c r="AQ149" s="86" t="str">
        <f>IFERROR(('Medical equipment-NSP'!AP157*AP149)/AW149, "0")</f>
        <v>0</v>
      </c>
      <c r="AR149" s="86">
        <f>IF('Medical equipment-NSP'!AO157="Да", 'Service providers'!H159, 1)</f>
        <v>1</v>
      </c>
      <c r="AS149" s="86" t="str">
        <f>IFERROR(('Medical equipment-NSP'!AQ157*AR149)/AW149, "0")</f>
        <v>0</v>
      </c>
      <c r="AT149" s="86">
        <f>IF('Medical equipment-NSP'!AL157="Да", 1, 0)</f>
        <v>0</v>
      </c>
      <c r="AU149" s="86">
        <f>IF('Medical equipment-NSP'!AM157="Да", 1, 0)</f>
        <v>0</v>
      </c>
      <c r="AV149" s="86">
        <f>IF('Medical equipment-NSP'!AN157="Да", 1, 0)</f>
        <v>0</v>
      </c>
      <c r="AW149" s="86">
        <f t="shared" si="29"/>
        <v>0</v>
      </c>
      <c r="AX149" s="86">
        <f>IF('Medical equipment-NSP'!AV157="Да", 'Service providers'!G159, 1)</f>
        <v>1</v>
      </c>
      <c r="AY149" s="86" t="str">
        <f>IFERROR(('Medical equipment-NSP'!AW157*AX149)/BE149, "0")</f>
        <v>0</v>
      </c>
      <c r="AZ149" s="86">
        <f>IF('Medical equipment-NSP'!AV157="Да", 'Service providers'!H159, 1)</f>
        <v>1</v>
      </c>
      <c r="BA149" s="86" t="str">
        <f>IFERROR(('Medical equipment-NSP'!AX157*AZ149)/BE149, "0")</f>
        <v>0</v>
      </c>
      <c r="BB149" s="86">
        <f>IF('Medical equipment-NSP'!AS157="Да", 1, 0)</f>
        <v>0</v>
      </c>
      <c r="BC149" s="86">
        <f>IF('Medical equipment-NSP'!AT157="Да", 1, 0)</f>
        <v>0</v>
      </c>
      <c r="BD149" s="86">
        <f>IF('Medical equipment-NSP'!AU157="Да", 1, 0)</f>
        <v>0</v>
      </c>
      <c r="BE149" s="86">
        <f t="shared" si="30"/>
        <v>0</v>
      </c>
      <c r="BF149" s="86">
        <f>IF('Medical equipment-NSP'!BC157="Да", 'Service providers'!G159, 1)</f>
        <v>1</v>
      </c>
      <c r="BG149" s="86" t="str">
        <f>IFERROR(('Medical equipment-NSP'!BD157*BF149)/BM149, "0")</f>
        <v>0</v>
      </c>
      <c r="BH149" s="86">
        <f>IF('Medical equipment-NSP'!BC157="Да", 'Service providers'!H159, 1)</f>
        <v>1</v>
      </c>
      <c r="BI149" s="86" t="str">
        <f>IFERROR(('Medical equipment-NSP'!BE157*BH149)/BM149, "0")</f>
        <v>0</v>
      </c>
      <c r="BJ149" s="86">
        <f>IF('Medical equipment-NSP'!AZ157="Да", 1, 0)</f>
        <v>0</v>
      </c>
      <c r="BK149" s="86">
        <f>IF('Medical equipment-NSP'!BA157="Да", 1, 0)</f>
        <v>0</v>
      </c>
      <c r="BL149" s="86">
        <f>IF('Medical equipment-NSP'!BB157="Да", 1, 0)</f>
        <v>0</v>
      </c>
      <c r="BM149" s="86">
        <f t="shared" si="31"/>
        <v>0</v>
      </c>
    </row>
  </sheetData>
  <mergeCells count="8">
    <mergeCell ref="AP1:AW1"/>
    <mergeCell ref="AX1:BE1"/>
    <mergeCell ref="BF1:BM1"/>
    <mergeCell ref="B1:I1"/>
    <mergeCell ref="J1:Q1"/>
    <mergeCell ref="R1:Y1"/>
    <mergeCell ref="Z1:AG1"/>
    <mergeCell ref="AH1:AO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49"/>
  <sheetViews>
    <sheetView workbookViewId="0">
      <pane ySplit="2" topLeftCell="A3" activePane="bottomLeft" state="frozen"/>
      <selection activeCell="AC1" sqref="AC1"/>
      <selection pane="bottomLeft" activeCell="J4" sqref="J4"/>
    </sheetView>
  </sheetViews>
  <sheetFormatPr defaultRowHeight="15" x14ac:dyDescent="0.25"/>
  <cols>
    <col min="1" max="1" width="28.7109375" style="94" customWidth="1"/>
    <col min="2" max="2" width="12.42578125" bestFit="1" customWidth="1"/>
    <col min="3" max="3" width="13.7109375" customWidth="1"/>
    <col min="4" max="5" width="12.5703125" bestFit="1" customWidth="1"/>
    <col min="6" max="6" width="5" bestFit="1" customWidth="1"/>
    <col min="7" max="7" width="8.5703125" bestFit="1" customWidth="1"/>
    <col min="8" max="8" width="4.5703125" bestFit="1" customWidth="1"/>
    <col min="9" max="9" width="5.28515625" bestFit="1" customWidth="1"/>
    <col min="10" max="10" width="12.42578125" bestFit="1" customWidth="1"/>
    <col min="11" max="11" width="13.7109375" customWidth="1"/>
    <col min="12" max="13" width="12.5703125" bestFit="1" customWidth="1"/>
    <col min="14" max="14" width="5" bestFit="1" customWidth="1"/>
    <col min="15" max="15" width="8.5703125" bestFit="1" customWidth="1"/>
    <col min="16" max="16" width="4.5703125" bestFit="1" customWidth="1"/>
    <col min="17" max="17" width="5.28515625" bestFit="1" customWidth="1"/>
    <col min="18" max="18" width="12.42578125" bestFit="1" customWidth="1"/>
    <col min="19" max="19" width="13.7109375" customWidth="1"/>
    <col min="20" max="21" width="12.5703125" bestFit="1" customWidth="1"/>
    <col min="22" max="22" width="5" bestFit="1" customWidth="1"/>
    <col min="23" max="23" width="8.5703125" bestFit="1" customWidth="1"/>
    <col min="24" max="24" width="4.5703125" bestFit="1" customWidth="1"/>
    <col min="25" max="25" width="5.28515625" bestFit="1" customWidth="1"/>
    <col min="26" max="26" width="12.42578125" bestFit="1" customWidth="1"/>
    <col min="27" max="27" width="13.7109375" customWidth="1"/>
    <col min="28" max="29" width="12.5703125" bestFit="1" customWidth="1"/>
    <col min="30" max="30" width="5" bestFit="1" customWidth="1"/>
    <col min="31" max="31" width="8.5703125" bestFit="1" customWidth="1"/>
    <col min="32" max="32" width="4.5703125" bestFit="1" customWidth="1"/>
    <col min="33" max="33" width="5.28515625" bestFit="1" customWidth="1"/>
    <col min="34" max="34" width="12.42578125" bestFit="1" customWidth="1"/>
    <col min="35" max="35" width="13.7109375" customWidth="1"/>
    <col min="36" max="37" width="12.5703125" bestFit="1" customWidth="1"/>
    <col min="38" max="38" width="5" bestFit="1" customWidth="1"/>
    <col min="39" max="39" width="8.5703125" bestFit="1" customWidth="1"/>
    <col min="40" max="40" width="4.5703125" bestFit="1" customWidth="1"/>
    <col min="41" max="41" width="5.28515625" bestFit="1" customWidth="1"/>
    <col min="42" max="42" width="12.42578125" bestFit="1" customWidth="1"/>
    <col min="43" max="43" width="13.7109375" customWidth="1"/>
    <col min="44" max="45" width="12.5703125" bestFit="1" customWidth="1"/>
    <col min="46" max="46" width="5" bestFit="1" customWidth="1"/>
    <col min="47" max="47" width="8.5703125" bestFit="1" customWidth="1"/>
    <col min="48" max="48" width="4.5703125" bestFit="1" customWidth="1"/>
    <col min="49" max="49" width="5.28515625" bestFit="1" customWidth="1"/>
    <col min="50" max="50" width="12.42578125" bestFit="1" customWidth="1"/>
    <col min="51" max="51" width="13.7109375" customWidth="1"/>
    <col min="52" max="53" width="12.5703125" bestFit="1" customWidth="1"/>
    <col min="54" max="54" width="5" bestFit="1" customWidth="1"/>
    <col min="55" max="55" width="8.5703125" bestFit="1" customWidth="1"/>
    <col min="56" max="56" width="4.5703125" bestFit="1" customWidth="1"/>
    <col min="57" max="57" width="5.28515625" bestFit="1" customWidth="1"/>
    <col min="58" max="58" width="12.42578125" bestFit="1" customWidth="1"/>
    <col min="59" max="59" width="13.7109375" customWidth="1"/>
    <col min="60" max="61" width="12.5703125" bestFit="1" customWidth="1"/>
    <col min="62" max="62" width="5" bestFit="1" customWidth="1"/>
    <col min="63" max="63" width="8.5703125" bestFit="1" customWidth="1"/>
    <col min="64" max="64" width="4.5703125" bestFit="1" customWidth="1"/>
    <col min="65" max="65" width="5.28515625" bestFit="1" customWidth="1"/>
  </cols>
  <sheetData>
    <row r="1" spans="1:65" x14ac:dyDescent="0.25">
      <c r="A1" s="98"/>
      <c r="B1" s="393" t="s">
        <v>36</v>
      </c>
      <c r="C1" s="393"/>
      <c r="D1" s="393"/>
      <c r="E1" s="393"/>
      <c r="F1" s="393"/>
      <c r="G1" s="393"/>
      <c r="H1" s="393"/>
      <c r="I1" s="393"/>
      <c r="J1" s="392" t="s">
        <v>43</v>
      </c>
      <c r="K1" s="392"/>
      <c r="L1" s="392"/>
      <c r="M1" s="392"/>
      <c r="N1" s="392"/>
      <c r="O1" s="392"/>
      <c r="P1" s="392"/>
      <c r="Q1" s="392"/>
      <c r="R1" s="393" t="s">
        <v>44</v>
      </c>
      <c r="S1" s="393"/>
      <c r="T1" s="393"/>
      <c r="U1" s="393"/>
      <c r="V1" s="393"/>
      <c r="W1" s="393"/>
      <c r="X1" s="393"/>
      <c r="Y1" s="393"/>
      <c r="Z1" s="392" t="s">
        <v>45</v>
      </c>
      <c r="AA1" s="392"/>
      <c r="AB1" s="392"/>
      <c r="AC1" s="392"/>
      <c r="AD1" s="392"/>
      <c r="AE1" s="392"/>
      <c r="AF1" s="392"/>
      <c r="AG1" s="392"/>
      <c r="AH1" s="393" t="s">
        <v>46</v>
      </c>
      <c r="AI1" s="393"/>
      <c r="AJ1" s="393"/>
      <c r="AK1" s="393"/>
      <c r="AL1" s="393"/>
      <c r="AM1" s="393"/>
      <c r="AN1" s="393"/>
      <c r="AO1" s="393"/>
      <c r="AP1" s="392" t="s">
        <v>47</v>
      </c>
      <c r="AQ1" s="392"/>
      <c r="AR1" s="392"/>
      <c r="AS1" s="392"/>
      <c r="AT1" s="392"/>
      <c r="AU1" s="392"/>
      <c r="AV1" s="392"/>
      <c r="AW1" s="392"/>
      <c r="AX1" s="393" t="s">
        <v>48</v>
      </c>
      <c r="AY1" s="393"/>
      <c r="AZ1" s="393"/>
      <c r="BA1" s="393"/>
      <c r="BB1" s="393"/>
      <c r="BC1" s="393"/>
      <c r="BD1" s="393"/>
      <c r="BE1" s="393"/>
      <c r="BF1" s="392" t="s">
        <v>49</v>
      </c>
      <c r="BG1" s="392"/>
      <c r="BH1" s="392"/>
      <c r="BI1" s="392"/>
      <c r="BJ1" s="392"/>
      <c r="BK1" s="392"/>
      <c r="BL1" s="392"/>
      <c r="BM1" s="392"/>
    </row>
    <row r="2" spans="1:65" s="88" customFormat="1" x14ac:dyDescent="0.25">
      <c r="A2" s="95" t="s">
        <v>33</v>
      </c>
      <c r="B2" s="96" t="s">
        <v>34</v>
      </c>
      <c r="C2" s="96" t="s">
        <v>35</v>
      </c>
      <c r="D2" s="96" t="s">
        <v>41</v>
      </c>
      <c r="E2" s="96" t="s">
        <v>42</v>
      </c>
      <c r="F2" s="96" t="s">
        <v>37</v>
      </c>
      <c r="G2" s="96" t="s">
        <v>38</v>
      </c>
      <c r="H2" s="96" t="s">
        <v>39</v>
      </c>
      <c r="I2" s="96" t="s">
        <v>40</v>
      </c>
      <c r="J2" s="97" t="s">
        <v>34</v>
      </c>
      <c r="K2" s="97" t="s">
        <v>35</v>
      </c>
      <c r="L2" s="97" t="s">
        <v>41</v>
      </c>
      <c r="M2" s="97" t="s">
        <v>42</v>
      </c>
      <c r="N2" s="97" t="s">
        <v>37</v>
      </c>
      <c r="O2" s="97" t="s">
        <v>38</v>
      </c>
      <c r="P2" s="97" t="s">
        <v>39</v>
      </c>
      <c r="Q2" s="97" t="s">
        <v>40</v>
      </c>
      <c r="R2" s="96" t="s">
        <v>34</v>
      </c>
      <c r="S2" s="96" t="s">
        <v>35</v>
      </c>
      <c r="T2" s="96" t="s">
        <v>41</v>
      </c>
      <c r="U2" s="96" t="s">
        <v>42</v>
      </c>
      <c r="V2" s="96" t="s">
        <v>37</v>
      </c>
      <c r="W2" s="96" t="s">
        <v>38</v>
      </c>
      <c r="X2" s="96" t="s">
        <v>39</v>
      </c>
      <c r="Y2" s="96" t="s">
        <v>40</v>
      </c>
      <c r="Z2" s="97" t="s">
        <v>34</v>
      </c>
      <c r="AA2" s="97" t="s">
        <v>35</v>
      </c>
      <c r="AB2" s="97" t="s">
        <v>41</v>
      </c>
      <c r="AC2" s="97" t="s">
        <v>42</v>
      </c>
      <c r="AD2" s="97" t="s">
        <v>37</v>
      </c>
      <c r="AE2" s="97" t="s">
        <v>38</v>
      </c>
      <c r="AF2" s="97" t="s">
        <v>39</v>
      </c>
      <c r="AG2" s="97" t="s">
        <v>40</v>
      </c>
      <c r="AH2" s="96" t="s">
        <v>34</v>
      </c>
      <c r="AI2" s="96" t="s">
        <v>35</v>
      </c>
      <c r="AJ2" s="96" t="s">
        <v>41</v>
      </c>
      <c r="AK2" s="96" t="s">
        <v>42</v>
      </c>
      <c r="AL2" s="96" t="s">
        <v>37</v>
      </c>
      <c r="AM2" s="96" t="s">
        <v>38</v>
      </c>
      <c r="AN2" s="96" t="s">
        <v>39</v>
      </c>
      <c r="AO2" s="96" t="s">
        <v>40</v>
      </c>
      <c r="AP2" s="97" t="s">
        <v>34</v>
      </c>
      <c r="AQ2" s="97" t="s">
        <v>35</v>
      </c>
      <c r="AR2" s="97" t="s">
        <v>41</v>
      </c>
      <c r="AS2" s="97" t="s">
        <v>42</v>
      </c>
      <c r="AT2" s="97" t="s">
        <v>37</v>
      </c>
      <c r="AU2" s="97" t="s">
        <v>38</v>
      </c>
      <c r="AV2" s="97" t="s">
        <v>39</v>
      </c>
      <c r="AW2" s="97" t="s">
        <v>40</v>
      </c>
      <c r="AX2" s="96" t="s">
        <v>34</v>
      </c>
      <c r="AY2" s="96" t="s">
        <v>35</v>
      </c>
      <c r="AZ2" s="96" t="s">
        <v>41</v>
      </c>
      <c r="BA2" s="96" t="s">
        <v>42</v>
      </c>
      <c r="BB2" s="96" t="s">
        <v>37</v>
      </c>
      <c r="BC2" s="96" t="s">
        <v>38</v>
      </c>
      <c r="BD2" s="96" t="s">
        <v>39</v>
      </c>
      <c r="BE2" s="96" t="s">
        <v>40</v>
      </c>
      <c r="BF2" s="97" t="s">
        <v>34</v>
      </c>
      <c r="BG2" s="97" t="s">
        <v>35</v>
      </c>
      <c r="BH2" s="97" t="s">
        <v>41</v>
      </c>
      <c r="BI2" s="97" t="s">
        <v>42</v>
      </c>
      <c r="BJ2" s="97" t="s">
        <v>37</v>
      </c>
      <c r="BK2" s="97" t="s">
        <v>38</v>
      </c>
      <c r="BL2" s="97" t="s">
        <v>39</v>
      </c>
      <c r="BM2" s="97" t="s">
        <v>40</v>
      </c>
    </row>
    <row r="3" spans="1:65" x14ac:dyDescent="0.25">
      <c r="A3" s="92" t="str">
        <f>'Service providers'!A13</f>
        <v>Указать название</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row>
    <row r="4" spans="1:65" x14ac:dyDescent="0.25">
      <c r="A4" s="93" t="str">
        <f>'Service providers'!A14</f>
        <v>Указать название точки 1</v>
      </c>
      <c r="B4" s="86">
        <f>IF('Medical equipment-OST'!$F$12="Да", 'Service providers'!$G$14, 1)</f>
        <v>1</v>
      </c>
      <c r="C4" s="86" t="str">
        <f>IFERROR(('Medical equipment-OST'!G12*B4)/I4, "0")</f>
        <v>0</v>
      </c>
      <c r="D4" s="86">
        <f>IF('Medical equipment-OST'!F12="Да", 'Service providers'!H14, 1)</f>
        <v>1</v>
      </c>
      <c r="E4" s="86" t="str">
        <f>IFERROR(('Medical equipment-OST'!H12*D4)/I4, "0")</f>
        <v>0</v>
      </c>
      <c r="F4" s="86">
        <f>IF('Medical equipment-OST'!C12="Да", 1, 0)</f>
        <v>0</v>
      </c>
      <c r="G4" s="86">
        <f>IF('Medical equipment-OST'!D12="Да", 1, 0)</f>
        <v>0</v>
      </c>
      <c r="H4" s="86">
        <f>IF('Medical equipment-OST'!E12="Да", 1, 0)</f>
        <v>0</v>
      </c>
      <c r="I4" s="86">
        <f>SUM(F4:H4)</f>
        <v>0</v>
      </c>
      <c r="J4" s="86">
        <f>IF('Medical equipment-OST'!M12="Да", 'Service providers'!G14, 1)</f>
        <v>1</v>
      </c>
      <c r="K4" s="86" t="str">
        <f>IFERROR(('Medical equipment-OST'!N12*J4)/Q4, "0")</f>
        <v>0</v>
      </c>
      <c r="L4" s="86">
        <f>IF('Medical equipment-OST'!M12="Да", 'Service providers'!H14, 1)</f>
        <v>1</v>
      </c>
      <c r="M4" s="86" t="str">
        <f>IFERROR(('Medical equipment-OST'!O12*L4)/Q4, "0")</f>
        <v>0</v>
      </c>
      <c r="N4" s="86">
        <f>IF('Medical equipment-OST'!J12="Да", 1, 0)</f>
        <v>0</v>
      </c>
      <c r="O4" s="86">
        <f>IF('Medical equipment-OST'!K12="Да", 1, 0)</f>
        <v>0</v>
      </c>
      <c r="P4" s="86">
        <f>IF('Medical equipment-OST'!L12="Да", 1, 0)</f>
        <v>0</v>
      </c>
      <c r="Q4" s="86">
        <f>SUM(N4:P4)</f>
        <v>0</v>
      </c>
      <c r="R4" s="86">
        <f>IF('Medical equipment-OST'!T12="Да", 'Service providers'!G14, 1)</f>
        <v>1</v>
      </c>
      <c r="S4" s="86" t="str">
        <f>IFERROR(('Medical equipment-OST'!U12*R4)/Y4, "0")</f>
        <v>0</v>
      </c>
      <c r="T4" s="86">
        <f>IF('Medical equipment-OST'!T12="Да", 'Service providers'!H14, 1)</f>
        <v>1</v>
      </c>
      <c r="U4" s="86" t="str">
        <f>IFERROR(('Medical equipment-OST'!V12*T4)/Y4, "0")</f>
        <v>0</v>
      </c>
      <c r="V4" s="86">
        <f>IF('Medical equipment-OST'!Q12="Да", 1, 0)</f>
        <v>0</v>
      </c>
      <c r="W4" s="86">
        <f>IF('Medical equipment-OST'!R12="Да", 1, 0)</f>
        <v>0</v>
      </c>
      <c r="X4" s="86">
        <f>IF('Medical equipment-OST'!S12="Да", 1, 0)</f>
        <v>0</v>
      </c>
      <c r="Y4" s="86">
        <f>SUM(V4:X4)</f>
        <v>0</v>
      </c>
      <c r="Z4" s="86">
        <f>IF('Medical equipment-OST'!AA12="Да", 'Service providers'!G14, 1)</f>
        <v>1</v>
      </c>
      <c r="AA4" s="86" t="str">
        <f>IFERROR(('Medical equipment-OST'!AB12*Z4)/AG4, "0")</f>
        <v>0</v>
      </c>
      <c r="AB4" s="86">
        <f>IF('Medical equipment-OST'!AA12="Да", 'Service providers'!H14, 1)</f>
        <v>1</v>
      </c>
      <c r="AC4" s="86" t="str">
        <f>IFERROR(('Medical equipment-OST'!AC12*AB4)/AG4, "0")</f>
        <v>0</v>
      </c>
      <c r="AD4" s="86">
        <f>IF('Medical equipment-OST'!X12="Да", 1, 0)</f>
        <v>0</v>
      </c>
      <c r="AE4" s="86">
        <f>IF('Medical equipment-OST'!Y12="Да", 1, 0)</f>
        <v>0</v>
      </c>
      <c r="AF4" s="86">
        <f>IF('Medical equipment-OST'!Z12="Да", 1, 0)</f>
        <v>0</v>
      </c>
      <c r="AG4" s="86">
        <f>SUM(AD4:AF4)</f>
        <v>0</v>
      </c>
      <c r="AH4" s="86">
        <f>IF('Medical equipment-OST'!AH12="Да", 'Service providers'!G14, 1)</f>
        <v>1</v>
      </c>
      <c r="AI4" s="86" t="str">
        <f>IFERROR(('Medical equipment-OST'!AI12*AH4)/AO4, "0")</f>
        <v>0</v>
      </c>
      <c r="AJ4" s="86">
        <f>IF('Medical equipment-OST'!AH12="Да", 'Service providers'!H14, 1)</f>
        <v>1</v>
      </c>
      <c r="AK4" s="86" t="str">
        <f>IFERROR(('Medical equipment-OST'!AJ12*AJ4)/AO4, "0")</f>
        <v>0</v>
      </c>
      <c r="AL4" s="86">
        <f>IF('Medical equipment-OST'!AE12="Да", 1, 0)</f>
        <v>0</v>
      </c>
      <c r="AM4" s="86">
        <f>IF('Medical equipment-OST'!AF12="Да", 1, 0)</f>
        <v>0</v>
      </c>
      <c r="AN4" s="86">
        <f>IF('Medical equipment-OST'!AG12="Да", 1, 0)</f>
        <v>0</v>
      </c>
      <c r="AO4" s="86">
        <f>SUM(AL4:AN4)</f>
        <v>0</v>
      </c>
      <c r="AP4" s="86">
        <f>IF('Medical equipment-OST'!AO12="Да", 'Service providers'!G14, 1)</f>
        <v>1</v>
      </c>
      <c r="AQ4" s="86" t="str">
        <f>IFERROR(('Medical equipment-OST'!AP12*AP4)/AW4, "0")</f>
        <v>0</v>
      </c>
      <c r="AR4" s="86">
        <f>IF('Medical equipment-OST'!AO12="Да", 'Service providers'!H14, 1)</f>
        <v>1</v>
      </c>
      <c r="AS4" s="86" t="str">
        <f>IFERROR(('Medical equipment-OST'!AQ12*AR4)/AW4, "0")</f>
        <v>0</v>
      </c>
      <c r="AT4" s="86">
        <f>IF('Medical equipment-OST'!AL12="Да", 1, 0)</f>
        <v>0</v>
      </c>
      <c r="AU4" s="86">
        <f>IF('Medical equipment-OST'!AM12="Да", 1, 0)</f>
        <v>0</v>
      </c>
      <c r="AV4" s="86">
        <f>IF('Medical equipment-OST'!AN12="Да", 1, 0)</f>
        <v>0</v>
      </c>
      <c r="AW4" s="86">
        <f>SUM(AT4:AV4)</f>
        <v>0</v>
      </c>
      <c r="AX4" s="86">
        <f>IF('Medical equipment-OST'!AV12="Да", 'Service providers'!G14, 1)</f>
        <v>1</v>
      </c>
      <c r="AY4" s="86" t="str">
        <f>IFERROR(('Medical equipment-OST'!AW12*AX4)/BE4, "0")</f>
        <v>0</v>
      </c>
      <c r="AZ4" s="86">
        <f>IF('Medical equipment-OST'!AV12="Да", 'Service providers'!H14, 1)</f>
        <v>1</v>
      </c>
      <c r="BA4" s="86" t="str">
        <f>IFERROR(('Medical equipment-OST'!AX12*AZ4)/BE4, "0")</f>
        <v>0</v>
      </c>
      <c r="BB4" s="86">
        <f>IF('Medical equipment-OST'!AS12="Да", 1, 0)</f>
        <v>0</v>
      </c>
      <c r="BC4" s="86">
        <f>IF('Medical equipment-OST'!AT12="Да", 1, 0)</f>
        <v>0</v>
      </c>
      <c r="BD4" s="86">
        <f>IF('Medical equipment-OST'!AU12="Да", 1, 0)</f>
        <v>0</v>
      </c>
      <c r="BE4" s="86">
        <f>SUM(BB4:BD4)</f>
        <v>0</v>
      </c>
      <c r="BF4" s="86">
        <f>IF('Medical equipment-OST'!BC12="Да", 'Service providers'!G14, 1)</f>
        <v>1</v>
      </c>
      <c r="BG4" s="86" t="str">
        <f>IFERROR(('Medical equipment-OST'!BD12*BF4)/BM4, "0")</f>
        <v>0</v>
      </c>
      <c r="BH4" s="86">
        <f>IF('Medical equipment-OST'!BC12="Да", 'Service providers'!H14, 1)</f>
        <v>1</v>
      </c>
      <c r="BI4" s="86" t="str">
        <f>IFERROR(('Medical equipment-OST'!BE12*BH4)/BM4, "0")</f>
        <v>0</v>
      </c>
      <c r="BJ4" s="86">
        <f>IF('Medical equipment-OST'!AZ12="Да", 1, 0)</f>
        <v>0</v>
      </c>
      <c r="BK4" s="86">
        <f>IF('Medical equipment-OST'!BA12="Да", 1, 0)</f>
        <v>0</v>
      </c>
      <c r="BL4" s="86">
        <f>IF('Medical equipment-OST'!BB12="Да", 1, 0)</f>
        <v>0</v>
      </c>
      <c r="BM4" s="86">
        <f>SUM(BJ4:BL4)</f>
        <v>0</v>
      </c>
    </row>
    <row r="5" spans="1:65" x14ac:dyDescent="0.25">
      <c r="A5" s="93" t="str">
        <f>'Service providers'!A15</f>
        <v>Указать название точки 2</v>
      </c>
      <c r="B5" s="86">
        <f>IF('Medical equipment-OST'!F13="Да", 'Service providers'!G15, 1)</f>
        <v>1</v>
      </c>
      <c r="C5" s="86" t="str">
        <f>IFERROR(('Medical equipment-OST'!G13*B5)/I5, "0")</f>
        <v>0</v>
      </c>
      <c r="D5" s="86">
        <f>IF('Medical equipment-OST'!F13="Да", 'Service providers'!H15, 1)</f>
        <v>1</v>
      </c>
      <c r="E5" s="86" t="str">
        <f>IFERROR(('Medical equipment-OST'!H13*D5)/I5, "0")</f>
        <v>0</v>
      </c>
      <c r="F5" s="86">
        <f>IF('Medical equipment-OST'!C13="Да", 1, 0)</f>
        <v>0</v>
      </c>
      <c r="G5" s="86">
        <f>IF('Medical equipment-OST'!D13="Да", 1, 0)</f>
        <v>0</v>
      </c>
      <c r="H5" s="86">
        <f>IF('Medical equipment-OST'!E13="Да", 1, 0)</f>
        <v>0</v>
      </c>
      <c r="I5" s="86">
        <f t="shared" ref="I5:I107" si="0">SUM(F5:H5)</f>
        <v>0</v>
      </c>
      <c r="J5" s="86">
        <f>IF('Medical equipment-OST'!M13="Да", 'Service providers'!G15, 1)</f>
        <v>1</v>
      </c>
      <c r="K5" s="86" t="str">
        <f>IFERROR(('Medical equipment-OST'!N13*J5)/Q5, "0")</f>
        <v>0</v>
      </c>
      <c r="L5" s="86">
        <f>IF('Medical equipment-OST'!M13="Да", 'Service providers'!H15, 1)</f>
        <v>1</v>
      </c>
      <c r="M5" s="86" t="str">
        <f>IFERROR(('Medical equipment-OST'!O13*L5)/Q5, "0")</f>
        <v>0</v>
      </c>
      <c r="N5" s="86">
        <f>IF('Medical equipment-OST'!J13="Да", 1, 0)</f>
        <v>0</v>
      </c>
      <c r="O5" s="86">
        <f>IF('Medical equipment-OST'!K13="Да", 1, 0)</f>
        <v>0</v>
      </c>
      <c r="P5" s="86">
        <f>IF('Medical equipment-OST'!L13="Да", 1, 0)</f>
        <v>0</v>
      </c>
      <c r="Q5" s="86">
        <f t="shared" ref="Q5:Q107" si="1">SUM(N5:P5)</f>
        <v>0</v>
      </c>
      <c r="R5" s="86">
        <f>IF('Medical equipment-OST'!T13="Да", 'Service providers'!G15, 1)</f>
        <v>1</v>
      </c>
      <c r="S5" s="86" t="str">
        <f>IFERROR(('Medical equipment-OST'!U13*R5)/Y5, "0")</f>
        <v>0</v>
      </c>
      <c r="T5" s="86">
        <f>IF('Medical equipment-OST'!T13="Да", 'Service providers'!H15, 1)</f>
        <v>1</v>
      </c>
      <c r="U5" s="86" t="str">
        <f>IFERROR(('Medical equipment-OST'!V13*T5)/Y5, "0")</f>
        <v>0</v>
      </c>
      <c r="V5" s="86">
        <f>IF('Medical equipment-OST'!Q13="Да", 1, 0)</f>
        <v>0</v>
      </c>
      <c r="W5" s="86">
        <f>IF('Medical equipment-OST'!R13="Да", 1, 0)</f>
        <v>0</v>
      </c>
      <c r="X5" s="86">
        <f>IF('Medical equipment-OST'!S13="Да", 1, 0)</f>
        <v>0</v>
      </c>
      <c r="Y5" s="86">
        <f t="shared" ref="Y5:Y107" si="2">SUM(V5:X5)</f>
        <v>0</v>
      </c>
      <c r="Z5" s="86">
        <f>IF('Medical equipment-OST'!AA13="Да", 'Service providers'!G15, 1)</f>
        <v>1</v>
      </c>
      <c r="AA5" s="86" t="str">
        <f>IFERROR(('Medical equipment-OST'!AB13*Z5)/AG5, "0")</f>
        <v>0</v>
      </c>
      <c r="AB5" s="86">
        <f>IF('Medical equipment-OST'!AA13="Да", 'Service providers'!H15, 1)</f>
        <v>1</v>
      </c>
      <c r="AC5" s="86" t="str">
        <f>IFERROR(('Medical equipment-OST'!AC13*AB5)/AG5, "0")</f>
        <v>0</v>
      </c>
      <c r="AD5" s="86">
        <f>IF('Medical equipment-OST'!X13="Да", 1, 0)</f>
        <v>0</v>
      </c>
      <c r="AE5" s="86">
        <f>IF('Medical equipment-OST'!Y13="Да", 1, 0)</f>
        <v>0</v>
      </c>
      <c r="AF5" s="86">
        <f>IF('Medical equipment-OST'!Z13="Да", 1, 0)</f>
        <v>0</v>
      </c>
      <c r="AG5" s="86">
        <f t="shared" ref="AG5:AG107" si="3">SUM(AD5:AF5)</f>
        <v>0</v>
      </c>
      <c r="AH5" s="86">
        <f>IF('Medical equipment-OST'!AH13="Да", 'Service providers'!G15, 1)</f>
        <v>1</v>
      </c>
      <c r="AI5" s="86" t="str">
        <f>IFERROR(('Medical equipment-OST'!AI13*AH5)/AO5, "0")</f>
        <v>0</v>
      </c>
      <c r="AJ5" s="86">
        <f>IF('Medical equipment-OST'!AH13="Да", 'Service providers'!H15, 1)</f>
        <v>1</v>
      </c>
      <c r="AK5" s="86" t="str">
        <f>IFERROR(('Medical equipment-OST'!AJ13*AJ5)/AO5, "0")</f>
        <v>0</v>
      </c>
      <c r="AL5" s="86">
        <f>IF('Medical equipment-OST'!AE13="Да", 1, 0)</f>
        <v>0</v>
      </c>
      <c r="AM5" s="86">
        <f>IF('Medical equipment-OST'!AF13="Да", 1, 0)</f>
        <v>0</v>
      </c>
      <c r="AN5" s="86">
        <f>IF('Medical equipment-OST'!AG13="Да", 1, 0)</f>
        <v>0</v>
      </c>
      <c r="AO5" s="86">
        <f t="shared" ref="AO5:AO107" si="4">SUM(AL5:AN5)</f>
        <v>0</v>
      </c>
      <c r="AP5" s="86">
        <f>IF('Medical equipment-OST'!AO13="Да", 'Service providers'!G15, 1)</f>
        <v>1</v>
      </c>
      <c r="AQ5" s="86" t="str">
        <f>IFERROR(('Medical equipment-OST'!AP13*AP5)/AW5, "0")</f>
        <v>0</v>
      </c>
      <c r="AR5" s="86">
        <f>IF('Medical equipment-OST'!AO13="Да", 'Service providers'!H15, 1)</f>
        <v>1</v>
      </c>
      <c r="AS5" s="86" t="str">
        <f>IFERROR(('Medical equipment-OST'!AQ13*AR5)/AW5, "0")</f>
        <v>0</v>
      </c>
      <c r="AT5" s="86">
        <f>IF('Medical equipment-OST'!AL13="Да", 1, 0)</f>
        <v>0</v>
      </c>
      <c r="AU5" s="86">
        <f>IF('Medical equipment-OST'!AM13="Да", 1, 0)</f>
        <v>0</v>
      </c>
      <c r="AV5" s="86">
        <f>IF('Medical equipment-OST'!AN13="Да", 1, 0)</f>
        <v>0</v>
      </c>
      <c r="AW5" s="86">
        <f t="shared" ref="AW5:AW107" si="5">SUM(AT5:AV5)</f>
        <v>0</v>
      </c>
      <c r="AX5" s="86">
        <f>IF('Medical equipment-OST'!AV13="Да", 'Service providers'!G15, 1)</f>
        <v>1</v>
      </c>
      <c r="AY5" s="86" t="str">
        <f>IFERROR(('Medical equipment-OST'!AW13*AX5)/BE5, "0")</f>
        <v>0</v>
      </c>
      <c r="AZ5" s="86">
        <f>IF('Medical equipment-OST'!AV13="Да", 'Service providers'!H15, 1)</f>
        <v>1</v>
      </c>
      <c r="BA5" s="86" t="str">
        <f>IFERROR(('Medical equipment-OST'!AX13*AZ5)/BE5, "0")</f>
        <v>0</v>
      </c>
      <c r="BB5" s="86">
        <f>IF('Medical equipment-OST'!AS13="Да", 1, 0)</f>
        <v>0</v>
      </c>
      <c r="BC5" s="86">
        <f>IF('Medical equipment-OST'!AT13="Да", 1, 0)</f>
        <v>0</v>
      </c>
      <c r="BD5" s="86">
        <f>IF('Medical equipment-OST'!AU13="Да", 1, 0)</f>
        <v>0</v>
      </c>
      <c r="BE5" s="86">
        <f t="shared" ref="BE5:BE107" si="6">SUM(BB5:BD5)</f>
        <v>0</v>
      </c>
      <c r="BF5" s="86">
        <f>IF('Medical equipment-OST'!BC13="Да", 'Service providers'!G15, 1)</f>
        <v>1</v>
      </c>
      <c r="BG5" s="86" t="str">
        <f>IFERROR(('Medical equipment-OST'!BD13*BF5)/BM5, "0")</f>
        <v>0</v>
      </c>
      <c r="BH5" s="86">
        <f>IF('Medical equipment-OST'!BC13="Да", 'Service providers'!H15, 1)</f>
        <v>1</v>
      </c>
      <c r="BI5" s="86" t="str">
        <f>IFERROR(('Medical equipment-OST'!BE13*BH5)/BM5, "0")</f>
        <v>0</v>
      </c>
      <c r="BJ5" s="86">
        <f>IF('Medical equipment-OST'!AZ13="Да", 1, 0)</f>
        <v>0</v>
      </c>
      <c r="BK5" s="86">
        <f>IF('Medical equipment-OST'!BA13="Да", 1, 0)</f>
        <v>0</v>
      </c>
      <c r="BL5" s="86">
        <f>IF('Medical equipment-OST'!BB13="Да", 1, 0)</f>
        <v>0</v>
      </c>
      <c r="BM5" s="86">
        <f t="shared" ref="BM5:BM107" si="7">SUM(BJ5:BL5)</f>
        <v>0</v>
      </c>
    </row>
    <row r="6" spans="1:65" x14ac:dyDescent="0.25">
      <c r="A6" s="93" t="str">
        <f>'Service providers'!A16</f>
        <v>Указать название точки 3</v>
      </c>
      <c r="B6" s="86">
        <f>IF('Medical equipment-OST'!F14="Да", 'Service providers'!G16, 1)</f>
        <v>1</v>
      </c>
      <c r="C6" s="86" t="str">
        <f>IFERROR(('Medical equipment-OST'!G14*B6)/I6, "0")</f>
        <v>0</v>
      </c>
      <c r="D6" s="86">
        <f>IF('Medical equipment-OST'!F14="Да", 'Service providers'!H16, 1)</f>
        <v>1</v>
      </c>
      <c r="E6" s="86" t="str">
        <f>IFERROR(('Medical equipment-OST'!H14*D6)/I6, "0")</f>
        <v>0</v>
      </c>
      <c r="F6" s="86">
        <f>IF('Medical equipment-OST'!C14="Да", 1, 0)</f>
        <v>0</v>
      </c>
      <c r="G6" s="86">
        <f>IF('Medical equipment-OST'!D14="Да", 1, 0)</f>
        <v>0</v>
      </c>
      <c r="H6" s="86">
        <f>IF('Medical equipment-OST'!E14="Да", 1, 0)</f>
        <v>0</v>
      </c>
      <c r="I6" s="86">
        <f t="shared" si="0"/>
        <v>0</v>
      </c>
      <c r="J6" s="86">
        <f>IF('Medical equipment-OST'!M14="Да", 'Service providers'!G16, 1)</f>
        <v>1</v>
      </c>
      <c r="K6" s="86" t="str">
        <f>IFERROR(('Medical equipment-OST'!N14*J6)/Q6, "0")</f>
        <v>0</v>
      </c>
      <c r="L6" s="86">
        <f>IF('Medical equipment-OST'!M14="Да", 'Service providers'!H16, 1)</f>
        <v>1</v>
      </c>
      <c r="M6" s="86" t="str">
        <f>IFERROR(('Medical equipment-OST'!O14*L6)/Q6, "0")</f>
        <v>0</v>
      </c>
      <c r="N6" s="86">
        <f>IF('Medical equipment-OST'!J14="Да", 1, 0)</f>
        <v>0</v>
      </c>
      <c r="O6" s="86">
        <f>IF('Medical equipment-OST'!K14="Да", 1, 0)</f>
        <v>0</v>
      </c>
      <c r="P6" s="86">
        <f>IF('Medical equipment-OST'!L14="Да", 1, 0)</f>
        <v>0</v>
      </c>
      <c r="Q6" s="86">
        <f t="shared" si="1"/>
        <v>0</v>
      </c>
      <c r="R6" s="86">
        <f>IF('Medical equipment-OST'!T14="Да", 'Service providers'!G16, 1)</f>
        <v>1</v>
      </c>
      <c r="S6" s="86" t="str">
        <f>IFERROR(('Medical equipment-OST'!U14*R6)/Y6, "0")</f>
        <v>0</v>
      </c>
      <c r="T6" s="86">
        <f>IF('Medical equipment-OST'!T14="Да", 'Service providers'!H16, 1)</f>
        <v>1</v>
      </c>
      <c r="U6" s="86" t="str">
        <f>IFERROR(('Medical equipment-OST'!V14*T6)/Y6, "0")</f>
        <v>0</v>
      </c>
      <c r="V6" s="86">
        <f>IF('Medical equipment-OST'!Q14="Да", 1, 0)</f>
        <v>0</v>
      </c>
      <c r="W6" s="86">
        <f>IF('Medical equipment-OST'!R14="Да", 1, 0)</f>
        <v>0</v>
      </c>
      <c r="X6" s="86">
        <f>IF('Medical equipment-OST'!S14="Да", 1, 0)</f>
        <v>0</v>
      </c>
      <c r="Y6" s="86">
        <f t="shared" si="2"/>
        <v>0</v>
      </c>
      <c r="Z6" s="86">
        <f>IF('Medical equipment-OST'!AA14="Да", 'Service providers'!G16, 1)</f>
        <v>1</v>
      </c>
      <c r="AA6" s="86" t="str">
        <f>IFERROR(('Medical equipment-OST'!AB14*Z6)/AG6, "0")</f>
        <v>0</v>
      </c>
      <c r="AB6" s="86">
        <f>IF('Medical equipment-OST'!AA14="Да", 'Service providers'!H16, 1)</f>
        <v>1</v>
      </c>
      <c r="AC6" s="86" t="str">
        <f>IFERROR(('Medical equipment-OST'!AC14*AB6)/AG6, "0")</f>
        <v>0</v>
      </c>
      <c r="AD6" s="86">
        <f>IF('Medical equipment-OST'!X14="Да", 1, 0)</f>
        <v>0</v>
      </c>
      <c r="AE6" s="86">
        <f>IF('Medical equipment-OST'!Y14="Да", 1, 0)</f>
        <v>0</v>
      </c>
      <c r="AF6" s="86">
        <f>IF('Medical equipment-OST'!Z14="Да", 1, 0)</f>
        <v>0</v>
      </c>
      <c r="AG6" s="86">
        <f t="shared" si="3"/>
        <v>0</v>
      </c>
      <c r="AH6" s="86">
        <f>IF('Medical equipment-OST'!AH14="Да", 'Service providers'!G16, 1)</f>
        <v>1</v>
      </c>
      <c r="AI6" s="86" t="str">
        <f>IFERROR(('Medical equipment-OST'!AI14*AH6)/AO6, "0")</f>
        <v>0</v>
      </c>
      <c r="AJ6" s="86">
        <f>IF('Medical equipment-OST'!AH14="Да", 'Service providers'!H16, 1)</f>
        <v>1</v>
      </c>
      <c r="AK6" s="86" t="str">
        <f>IFERROR(('Medical equipment-OST'!AJ14*AJ6)/AO6, "0")</f>
        <v>0</v>
      </c>
      <c r="AL6" s="86">
        <f>IF('Medical equipment-OST'!AE14="Да", 1, 0)</f>
        <v>0</v>
      </c>
      <c r="AM6" s="86">
        <f>IF('Medical equipment-OST'!AF14="Да", 1, 0)</f>
        <v>0</v>
      </c>
      <c r="AN6" s="86">
        <f>IF('Medical equipment-OST'!AG14="Да", 1, 0)</f>
        <v>0</v>
      </c>
      <c r="AO6" s="86">
        <f t="shared" si="4"/>
        <v>0</v>
      </c>
      <c r="AP6" s="86">
        <f>IF('Medical equipment-OST'!AO14="Да", 'Service providers'!G16, 1)</f>
        <v>1</v>
      </c>
      <c r="AQ6" s="86" t="str">
        <f>IFERROR(('Medical equipment-OST'!AP14*AP6)/AW6, "0")</f>
        <v>0</v>
      </c>
      <c r="AR6" s="86">
        <f>IF('Medical equipment-OST'!AO14="Да", 'Service providers'!H16, 1)</f>
        <v>1</v>
      </c>
      <c r="AS6" s="86" t="str">
        <f>IFERROR(('Medical equipment-OST'!AQ14*AR6)/AW6, "0")</f>
        <v>0</v>
      </c>
      <c r="AT6" s="86">
        <f>IF('Medical equipment-OST'!AL14="Да", 1, 0)</f>
        <v>0</v>
      </c>
      <c r="AU6" s="86">
        <f>IF('Medical equipment-OST'!AM14="Да", 1, 0)</f>
        <v>0</v>
      </c>
      <c r="AV6" s="86">
        <f>IF('Medical equipment-OST'!AN14="Да", 1, 0)</f>
        <v>0</v>
      </c>
      <c r="AW6" s="86">
        <f t="shared" si="5"/>
        <v>0</v>
      </c>
      <c r="AX6" s="86">
        <f>IF('Medical equipment-OST'!AV14="Да", 'Service providers'!G16, 1)</f>
        <v>1</v>
      </c>
      <c r="AY6" s="86" t="str">
        <f>IFERROR(('Medical equipment-OST'!AW14*AX6)/BE6, "0")</f>
        <v>0</v>
      </c>
      <c r="AZ6" s="86">
        <f>IF('Medical equipment-OST'!AV14="Да", 'Service providers'!H16, 1)</f>
        <v>1</v>
      </c>
      <c r="BA6" s="86" t="str">
        <f>IFERROR(('Medical equipment-OST'!AX14*AZ6)/BE6, "0")</f>
        <v>0</v>
      </c>
      <c r="BB6" s="86">
        <f>IF('Medical equipment-OST'!AS14="Да", 1, 0)</f>
        <v>0</v>
      </c>
      <c r="BC6" s="86">
        <f>IF('Medical equipment-OST'!AT14="Да", 1, 0)</f>
        <v>0</v>
      </c>
      <c r="BD6" s="86">
        <f>IF('Medical equipment-OST'!AU14="Да", 1, 0)</f>
        <v>0</v>
      </c>
      <c r="BE6" s="86">
        <f t="shared" si="6"/>
        <v>0</v>
      </c>
      <c r="BF6" s="86">
        <f>IF('Medical equipment-OST'!BC14="Да", 'Service providers'!G16, 1)</f>
        <v>1</v>
      </c>
      <c r="BG6" s="86" t="str">
        <f>IFERROR(('Medical equipment-OST'!BD14*BF6)/BM6, "0")</f>
        <v>0</v>
      </c>
      <c r="BH6" s="86">
        <f>IF('Medical equipment-OST'!BC14="Да", 'Service providers'!H16, 1)</f>
        <v>1</v>
      </c>
      <c r="BI6" s="86" t="str">
        <f>IFERROR(('Medical equipment-OST'!BE14*BH6)/BM6, "0")</f>
        <v>0</v>
      </c>
      <c r="BJ6" s="86">
        <f>IF('Medical equipment-OST'!AZ14="Да", 1, 0)</f>
        <v>0</v>
      </c>
      <c r="BK6" s="86">
        <f>IF('Medical equipment-OST'!BA14="Да", 1, 0)</f>
        <v>0</v>
      </c>
      <c r="BL6" s="86">
        <f>IF('Medical equipment-OST'!BB14="Да", 1, 0)</f>
        <v>0</v>
      </c>
      <c r="BM6" s="86">
        <f t="shared" si="7"/>
        <v>0</v>
      </c>
    </row>
    <row r="7" spans="1:65" x14ac:dyDescent="0.25">
      <c r="A7" s="93" t="str">
        <f>'Service providers'!A17</f>
        <v>Указать название точки 4</v>
      </c>
      <c r="B7" s="86">
        <f>IF('Medical equipment-OST'!F15="Да", 'Service providers'!G17, 1)</f>
        <v>1</v>
      </c>
      <c r="C7" s="86" t="str">
        <f>IFERROR(('Medical equipment-OST'!G15*B7)/I7, "0")</f>
        <v>0</v>
      </c>
      <c r="D7" s="86">
        <f>IF('Medical equipment-OST'!F15="Да", 'Service providers'!H17, 1)</f>
        <v>1</v>
      </c>
      <c r="E7" s="86" t="str">
        <f>IFERROR(('Medical equipment-OST'!H15*D7)/I7, "0")</f>
        <v>0</v>
      </c>
      <c r="F7" s="86">
        <f>IF('Medical equipment-OST'!C15="Да", 1, 0)</f>
        <v>0</v>
      </c>
      <c r="G7" s="86">
        <f>IF('Medical equipment-OST'!D15="Да", 1, 0)</f>
        <v>0</v>
      </c>
      <c r="H7" s="86">
        <f>IF('Medical equipment-OST'!E15="Да", 1, 0)</f>
        <v>0</v>
      </c>
      <c r="I7" s="86">
        <f t="shared" si="0"/>
        <v>0</v>
      </c>
      <c r="J7" s="86">
        <f>IF('Medical equipment-OST'!M15="Да", 'Service providers'!G17, 1)</f>
        <v>1</v>
      </c>
      <c r="K7" s="86" t="str">
        <f>IFERROR(('Medical equipment-OST'!N15*J7)/Q7, "0")</f>
        <v>0</v>
      </c>
      <c r="L7" s="86">
        <f>IF('Medical equipment-OST'!M15="Да", 'Service providers'!H17, 1)</f>
        <v>1</v>
      </c>
      <c r="M7" s="86" t="str">
        <f>IFERROR(('Medical equipment-OST'!O15*L7)/Q7, "0")</f>
        <v>0</v>
      </c>
      <c r="N7" s="86">
        <f>IF('Medical equipment-OST'!J15="Да", 1, 0)</f>
        <v>0</v>
      </c>
      <c r="O7" s="86">
        <f>IF('Medical equipment-OST'!K15="Да", 1, 0)</f>
        <v>0</v>
      </c>
      <c r="P7" s="86">
        <f>IF('Medical equipment-OST'!L15="Да", 1, 0)</f>
        <v>0</v>
      </c>
      <c r="Q7" s="86">
        <f t="shared" si="1"/>
        <v>0</v>
      </c>
      <c r="R7" s="86">
        <f>IF('Medical equipment-OST'!T15="Да", 'Service providers'!G17, 1)</f>
        <v>1</v>
      </c>
      <c r="S7" s="86" t="str">
        <f>IFERROR(('Medical equipment-OST'!U15*R7)/Y7, "0")</f>
        <v>0</v>
      </c>
      <c r="T7" s="86">
        <f>IF('Medical equipment-OST'!T15="Да", 'Service providers'!H17, 1)</f>
        <v>1</v>
      </c>
      <c r="U7" s="86" t="str">
        <f>IFERROR(('Medical equipment-OST'!V15*T7)/Y7, "0")</f>
        <v>0</v>
      </c>
      <c r="V7" s="86">
        <f>IF('Medical equipment-OST'!Q15="Да", 1, 0)</f>
        <v>0</v>
      </c>
      <c r="W7" s="86">
        <f>IF('Medical equipment-OST'!R15="Да", 1, 0)</f>
        <v>0</v>
      </c>
      <c r="X7" s="86">
        <f>IF('Medical equipment-OST'!S15="Да", 1, 0)</f>
        <v>0</v>
      </c>
      <c r="Y7" s="86">
        <f t="shared" si="2"/>
        <v>0</v>
      </c>
      <c r="Z7" s="86">
        <f>IF('Medical equipment-OST'!AA15="Да", 'Service providers'!G17, 1)</f>
        <v>1</v>
      </c>
      <c r="AA7" s="86" t="str">
        <f>IFERROR(('Medical equipment-OST'!AB15*Z7)/AG7, "0")</f>
        <v>0</v>
      </c>
      <c r="AB7" s="86">
        <f>IF('Medical equipment-OST'!AA15="Да", 'Service providers'!H17, 1)</f>
        <v>1</v>
      </c>
      <c r="AC7" s="86" t="str">
        <f>IFERROR(('Medical equipment-OST'!AC15*AB7)/AG7, "0")</f>
        <v>0</v>
      </c>
      <c r="AD7" s="86">
        <f>IF('Medical equipment-OST'!X15="Да", 1, 0)</f>
        <v>0</v>
      </c>
      <c r="AE7" s="86">
        <f>IF('Medical equipment-OST'!Y15="Да", 1, 0)</f>
        <v>0</v>
      </c>
      <c r="AF7" s="86">
        <f>IF('Medical equipment-OST'!Z15="Да", 1, 0)</f>
        <v>0</v>
      </c>
      <c r="AG7" s="86">
        <f t="shared" si="3"/>
        <v>0</v>
      </c>
      <c r="AH7" s="86">
        <f>IF('Medical equipment-OST'!AH15="Да", 'Service providers'!G17, 1)</f>
        <v>1</v>
      </c>
      <c r="AI7" s="86" t="str">
        <f>IFERROR(('Medical equipment-OST'!AI15*AH7)/AO7, "0")</f>
        <v>0</v>
      </c>
      <c r="AJ7" s="86">
        <f>IF('Medical equipment-OST'!AH15="Да", 'Service providers'!H17, 1)</f>
        <v>1</v>
      </c>
      <c r="AK7" s="86" t="str">
        <f>IFERROR(('Medical equipment-OST'!AJ15*AJ7)/AO7, "0")</f>
        <v>0</v>
      </c>
      <c r="AL7" s="86">
        <f>IF('Medical equipment-OST'!AE15="Да", 1, 0)</f>
        <v>0</v>
      </c>
      <c r="AM7" s="86">
        <f>IF('Medical equipment-OST'!AF15="Да", 1, 0)</f>
        <v>0</v>
      </c>
      <c r="AN7" s="86">
        <f>IF('Medical equipment-OST'!AG15="Да", 1, 0)</f>
        <v>0</v>
      </c>
      <c r="AO7" s="86">
        <f t="shared" si="4"/>
        <v>0</v>
      </c>
      <c r="AP7" s="86">
        <f>IF('Medical equipment-OST'!AO15="Да", 'Service providers'!G17, 1)</f>
        <v>1</v>
      </c>
      <c r="AQ7" s="86" t="str">
        <f>IFERROR(('Medical equipment-OST'!AP15*AP7)/AW7, "0")</f>
        <v>0</v>
      </c>
      <c r="AR7" s="86">
        <f>IF('Medical equipment-OST'!AO15="Да", 'Service providers'!H17, 1)</f>
        <v>1</v>
      </c>
      <c r="AS7" s="86" t="str">
        <f>IFERROR(('Medical equipment-OST'!AQ15*AR7)/AW7, "0")</f>
        <v>0</v>
      </c>
      <c r="AT7" s="86">
        <f>IF('Medical equipment-OST'!AL15="Да", 1, 0)</f>
        <v>0</v>
      </c>
      <c r="AU7" s="86">
        <f>IF('Medical equipment-OST'!AM15="Да", 1, 0)</f>
        <v>0</v>
      </c>
      <c r="AV7" s="86">
        <f>IF('Medical equipment-OST'!AN15="Да", 1, 0)</f>
        <v>0</v>
      </c>
      <c r="AW7" s="86">
        <f t="shared" si="5"/>
        <v>0</v>
      </c>
      <c r="AX7" s="86">
        <f>IF('Medical equipment-OST'!AV15="Да", 'Service providers'!G17, 1)</f>
        <v>1</v>
      </c>
      <c r="AY7" s="86" t="str">
        <f>IFERROR(('Medical equipment-OST'!AW15*AX7)/BE7, "0")</f>
        <v>0</v>
      </c>
      <c r="AZ7" s="86">
        <f>IF('Medical equipment-OST'!AV15="Да", 'Service providers'!H17, 1)</f>
        <v>1</v>
      </c>
      <c r="BA7" s="86" t="str">
        <f>IFERROR(('Medical equipment-OST'!AX15*AZ7)/BE7, "0")</f>
        <v>0</v>
      </c>
      <c r="BB7" s="86">
        <f>IF('Medical equipment-OST'!AS15="Да", 1, 0)</f>
        <v>0</v>
      </c>
      <c r="BC7" s="86">
        <f>IF('Medical equipment-OST'!AT15="Да", 1, 0)</f>
        <v>0</v>
      </c>
      <c r="BD7" s="86">
        <f>IF('Medical equipment-OST'!AU15="Да", 1, 0)</f>
        <v>0</v>
      </c>
      <c r="BE7" s="86">
        <f t="shared" si="6"/>
        <v>0</v>
      </c>
      <c r="BF7" s="86">
        <f>IF('Medical equipment-OST'!BC15="Да", 'Service providers'!G17, 1)</f>
        <v>1</v>
      </c>
      <c r="BG7" s="86" t="str">
        <f>IFERROR(('Medical equipment-OST'!BD15*BF7)/BM7, "0")</f>
        <v>0</v>
      </c>
      <c r="BH7" s="86">
        <f>IF('Medical equipment-OST'!BC15="Да", 'Service providers'!H17, 1)</f>
        <v>1</v>
      </c>
      <c r="BI7" s="86" t="str">
        <f>IFERROR(('Medical equipment-OST'!BE15*BH7)/BM7, "0")</f>
        <v>0</v>
      </c>
      <c r="BJ7" s="86">
        <f>IF('Medical equipment-OST'!AZ15="Да", 1, 0)</f>
        <v>0</v>
      </c>
      <c r="BK7" s="86">
        <f>IF('Medical equipment-OST'!BA15="Да", 1, 0)</f>
        <v>0</v>
      </c>
      <c r="BL7" s="86">
        <f>IF('Medical equipment-OST'!BB15="Да", 1, 0)</f>
        <v>0</v>
      </c>
      <c r="BM7" s="86">
        <f t="shared" si="7"/>
        <v>0</v>
      </c>
    </row>
    <row r="8" spans="1:65" x14ac:dyDescent="0.25">
      <c r="A8" s="93" t="str">
        <f>'Service providers'!A18</f>
        <v>Указать название точки 5</v>
      </c>
      <c r="B8" s="86">
        <f>IF('Medical equipment-OST'!F16="Да", 'Service providers'!G18, 1)</f>
        <v>1</v>
      </c>
      <c r="C8" s="86" t="str">
        <f>IFERROR(('Medical equipment-OST'!G16*B8)/I8, "0")</f>
        <v>0</v>
      </c>
      <c r="D8" s="86">
        <f>IF('Medical equipment-OST'!F16="Да", 'Service providers'!H18, 1)</f>
        <v>1</v>
      </c>
      <c r="E8" s="86" t="str">
        <f>IFERROR(('Medical equipment-OST'!H16*D8)/I8, "0")</f>
        <v>0</v>
      </c>
      <c r="F8" s="86">
        <f>IF('Medical equipment-OST'!C16="Да", 1, 0)</f>
        <v>0</v>
      </c>
      <c r="G8" s="86">
        <f>IF('Medical equipment-OST'!D16="Да", 1, 0)</f>
        <v>0</v>
      </c>
      <c r="H8" s="86">
        <f>IF('Medical equipment-OST'!E16="Да", 1, 0)</f>
        <v>0</v>
      </c>
      <c r="I8" s="86">
        <f t="shared" si="0"/>
        <v>0</v>
      </c>
      <c r="J8" s="86">
        <f>IF('Medical equipment-OST'!M16="Да", 'Service providers'!G18, 1)</f>
        <v>1</v>
      </c>
      <c r="K8" s="86" t="str">
        <f>IFERROR(('Medical equipment-OST'!N16*J8)/Q8, "0")</f>
        <v>0</v>
      </c>
      <c r="L8" s="86">
        <f>IF('Medical equipment-OST'!M16="Да", 'Service providers'!H18, 1)</f>
        <v>1</v>
      </c>
      <c r="M8" s="86" t="str">
        <f>IFERROR(('Medical equipment-OST'!O16*L8)/Q8, "0")</f>
        <v>0</v>
      </c>
      <c r="N8" s="86">
        <f>IF('Medical equipment-OST'!J16="Да", 1, 0)</f>
        <v>0</v>
      </c>
      <c r="O8" s="86">
        <f>IF('Medical equipment-OST'!K16="Да", 1, 0)</f>
        <v>0</v>
      </c>
      <c r="P8" s="86">
        <f>IF('Medical equipment-OST'!L16="Да", 1, 0)</f>
        <v>0</v>
      </c>
      <c r="Q8" s="86">
        <f t="shared" si="1"/>
        <v>0</v>
      </c>
      <c r="R8" s="86">
        <f>IF('Medical equipment-OST'!T16="Да", 'Service providers'!G18, 1)</f>
        <v>1</v>
      </c>
      <c r="S8" s="86" t="str">
        <f>IFERROR(('Medical equipment-OST'!U16*R8)/Y8, "0")</f>
        <v>0</v>
      </c>
      <c r="T8" s="86">
        <f>IF('Medical equipment-OST'!T16="Да", 'Service providers'!H18, 1)</f>
        <v>1</v>
      </c>
      <c r="U8" s="86" t="str">
        <f>IFERROR(('Medical equipment-OST'!V16*T8)/Y8, "0")</f>
        <v>0</v>
      </c>
      <c r="V8" s="86">
        <f>IF('Medical equipment-OST'!Q16="Да", 1, 0)</f>
        <v>0</v>
      </c>
      <c r="W8" s="86">
        <f>IF('Medical equipment-OST'!R16="Да", 1, 0)</f>
        <v>0</v>
      </c>
      <c r="X8" s="86">
        <f>IF('Medical equipment-OST'!S16="Да", 1, 0)</f>
        <v>0</v>
      </c>
      <c r="Y8" s="86">
        <f t="shared" si="2"/>
        <v>0</v>
      </c>
      <c r="Z8" s="86">
        <f>IF('Medical equipment-OST'!AA16="Да", 'Service providers'!G18, 1)</f>
        <v>1</v>
      </c>
      <c r="AA8" s="86" t="str">
        <f>IFERROR(('Medical equipment-OST'!AB16*Z8)/AG8, "0")</f>
        <v>0</v>
      </c>
      <c r="AB8" s="86">
        <f>IF('Medical equipment-OST'!AA16="Да", 'Service providers'!H18, 1)</f>
        <v>1</v>
      </c>
      <c r="AC8" s="86" t="str">
        <f>IFERROR(('Medical equipment-OST'!AC16*AB8)/AG8, "0")</f>
        <v>0</v>
      </c>
      <c r="AD8" s="86">
        <f>IF('Medical equipment-OST'!X16="Да", 1, 0)</f>
        <v>0</v>
      </c>
      <c r="AE8" s="86">
        <f>IF('Medical equipment-OST'!Y16="Да", 1, 0)</f>
        <v>0</v>
      </c>
      <c r="AF8" s="86">
        <f>IF('Medical equipment-OST'!Z16="Да", 1, 0)</f>
        <v>0</v>
      </c>
      <c r="AG8" s="86">
        <f t="shared" si="3"/>
        <v>0</v>
      </c>
      <c r="AH8" s="86">
        <f>IF('Medical equipment-OST'!AH16="Да", 'Service providers'!G18, 1)</f>
        <v>1</v>
      </c>
      <c r="AI8" s="86" t="str">
        <f>IFERROR(('Medical equipment-OST'!AI16*AH8)/AO8, "0")</f>
        <v>0</v>
      </c>
      <c r="AJ8" s="86">
        <f>IF('Medical equipment-OST'!AH16="Да", 'Service providers'!H18, 1)</f>
        <v>1</v>
      </c>
      <c r="AK8" s="86" t="str">
        <f>IFERROR(('Medical equipment-OST'!AJ16*AJ8)/AO8, "0")</f>
        <v>0</v>
      </c>
      <c r="AL8" s="86">
        <f>IF('Medical equipment-OST'!AE16="Да", 1, 0)</f>
        <v>0</v>
      </c>
      <c r="AM8" s="86">
        <f>IF('Medical equipment-OST'!AF16="Да", 1, 0)</f>
        <v>0</v>
      </c>
      <c r="AN8" s="86">
        <f>IF('Medical equipment-OST'!AG16="Да", 1, 0)</f>
        <v>0</v>
      </c>
      <c r="AO8" s="86">
        <f t="shared" si="4"/>
        <v>0</v>
      </c>
      <c r="AP8" s="86">
        <f>IF('Medical equipment-OST'!AO16="Да", 'Service providers'!G18, 1)</f>
        <v>1</v>
      </c>
      <c r="AQ8" s="86" t="str">
        <f>IFERROR(('Medical equipment-OST'!AP16*AP8)/AW8, "0")</f>
        <v>0</v>
      </c>
      <c r="AR8" s="86">
        <f>IF('Medical equipment-OST'!AO16="Да", 'Service providers'!H18, 1)</f>
        <v>1</v>
      </c>
      <c r="AS8" s="86" t="str">
        <f>IFERROR(('Medical equipment-OST'!AQ16*AR8)/AW8, "0")</f>
        <v>0</v>
      </c>
      <c r="AT8" s="86">
        <f>IF('Medical equipment-OST'!AL16="Да", 1, 0)</f>
        <v>0</v>
      </c>
      <c r="AU8" s="86">
        <f>IF('Medical equipment-OST'!AM16="Да", 1, 0)</f>
        <v>0</v>
      </c>
      <c r="AV8" s="86">
        <f>IF('Medical equipment-OST'!AN16="Да", 1, 0)</f>
        <v>0</v>
      </c>
      <c r="AW8" s="86">
        <f t="shared" si="5"/>
        <v>0</v>
      </c>
      <c r="AX8" s="86">
        <f>IF('Medical equipment-OST'!AV16="Да", 'Service providers'!G18, 1)</f>
        <v>1</v>
      </c>
      <c r="AY8" s="86" t="str">
        <f>IFERROR(('Medical equipment-OST'!AW16*AX8)/BE8, "0")</f>
        <v>0</v>
      </c>
      <c r="AZ8" s="86">
        <f>IF('Medical equipment-OST'!AV16="Да", 'Service providers'!H18, 1)</f>
        <v>1</v>
      </c>
      <c r="BA8" s="86" t="str">
        <f>IFERROR(('Medical equipment-OST'!AX16*AZ8)/BE8, "0")</f>
        <v>0</v>
      </c>
      <c r="BB8" s="86">
        <f>IF('Medical equipment-OST'!AS16="Да", 1, 0)</f>
        <v>0</v>
      </c>
      <c r="BC8" s="86">
        <f>IF('Medical equipment-OST'!AT16="Да", 1, 0)</f>
        <v>0</v>
      </c>
      <c r="BD8" s="86">
        <f>IF('Medical equipment-OST'!AU16="Да", 1, 0)</f>
        <v>0</v>
      </c>
      <c r="BE8" s="86">
        <f t="shared" si="6"/>
        <v>0</v>
      </c>
      <c r="BF8" s="86">
        <f>IF('Medical equipment-OST'!BC16="Да", 'Service providers'!G18, 1)</f>
        <v>1</v>
      </c>
      <c r="BG8" s="86" t="str">
        <f>IFERROR(('Medical equipment-OST'!BD16*BF8)/BM8, "0")</f>
        <v>0</v>
      </c>
      <c r="BH8" s="86">
        <f>IF('Medical equipment-OST'!BC16="Да", 'Service providers'!H18, 1)</f>
        <v>1</v>
      </c>
      <c r="BI8" s="86" t="str">
        <f>IFERROR(('Medical equipment-OST'!BE16*BH8)/BM8, "0")</f>
        <v>0</v>
      </c>
      <c r="BJ8" s="86">
        <f>IF('Medical equipment-OST'!AZ16="Да", 1, 0)</f>
        <v>0</v>
      </c>
      <c r="BK8" s="86">
        <f>IF('Medical equipment-OST'!BA16="Да", 1, 0)</f>
        <v>0</v>
      </c>
      <c r="BL8" s="86">
        <f>IF('Medical equipment-OST'!BB16="Да", 1, 0)</f>
        <v>0</v>
      </c>
      <c r="BM8" s="86">
        <f t="shared" si="7"/>
        <v>0</v>
      </c>
    </row>
    <row r="9" spans="1:65" x14ac:dyDescent="0.25">
      <c r="A9" s="93" t="str">
        <f>'Service providers'!A19</f>
        <v>Указать название точки 6</v>
      </c>
      <c r="B9" s="86">
        <f>IF('Medical equipment-OST'!F17="Да", 'Service providers'!G19, 1)</f>
        <v>1</v>
      </c>
      <c r="C9" s="86" t="str">
        <f>IFERROR(('Medical equipment-OST'!G17*B9)/I9, "0")</f>
        <v>0</v>
      </c>
      <c r="D9" s="86">
        <f>IF('Medical equipment-OST'!F17="Да", 'Service providers'!H19, 1)</f>
        <v>1</v>
      </c>
      <c r="E9" s="86" t="str">
        <f>IFERROR(('Medical equipment-OST'!H17*D9)/I9, "0")</f>
        <v>0</v>
      </c>
      <c r="F9" s="86">
        <f>IF('Medical equipment-OST'!C17="Да", 1, 0)</f>
        <v>0</v>
      </c>
      <c r="G9" s="86">
        <f>IF('Medical equipment-OST'!D17="Да", 1, 0)</f>
        <v>0</v>
      </c>
      <c r="H9" s="86">
        <f>IF('Medical equipment-OST'!E17="Да", 1, 0)</f>
        <v>0</v>
      </c>
      <c r="I9" s="86">
        <f t="shared" si="0"/>
        <v>0</v>
      </c>
      <c r="J9" s="86">
        <f>IF('Medical equipment-OST'!M17="Да", 'Service providers'!G19, 1)</f>
        <v>1</v>
      </c>
      <c r="K9" s="86" t="str">
        <f>IFERROR(('Medical equipment-OST'!N17*J9)/Q9, "0")</f>
        <v>0</v>
      </c>
      <c r="L9" s="86">
        <f>IF('Medical equipment-OST'!M17="Да", 'Service providers'!H19, 1)</f>
        <v>1</v>
      </c>
      <c r="M9" s="86" t="str">
        <f>IFERROR(('Medical equipment-OST'!O17*L9)/Q9, "0")</f>
        <v>0</v>
      </c>
      <c r="N9" s="86">
        <f>IF('Medical equipment-OST'!J17="Да", 1, 0)</f>
        <v>0</v>
      </c>
      <c r="O9" s="86">
        <f>IF('Medical equipment-OST'!K17="Да", 1, 0)</f>
        <v>0</v>
      </c>
      <c r="P9" s="86">
        <f>IF('Medical equipment-OST'!L17="Да", 1, 0)</f>
        <v>0</v>
      </c>
      <c r="Q9" s="86">
        <f t="shared" si="1"/>
        <v>0</v>
      </c>
      <c r="R9" s="86">
        <f>IF('Medical equipment-OST'!T17="Да", 'Service providers'!G19, 1)</f>
        <v>1</v>
      </c>
      <c r="S9" s="86" t="str">
        <f>IFERROR(('Medical equipment-OST'!U17*R9)/Y9, "0")</f>
        <v>0</v>
      </c>
      <c r="T9" s="86">
        <f>IF('Medical equipment-OST'!T17="Да", 'Service providers'!H19, 1)</f>
        <v>1</v>
      </c>
      <c r="U9" s="86" t="str">
        <f>IFERROR(('Medical equipment-OST'!V17*T9)/Y9, "0")</f>
        <v>0</v>
      </c>
      <c r="V9" s="86">
        <f>IF('Medical equipment-OST'!Q17="Да", 1, 0)</f>
        <v>0</v>
      </c>
      <c r="W9" s="86">
        <f>IF('Medical equipment-OST'!R17="Да", 1, 0)</f>
        <v>0</v>
      </c>
      <c r="X9" s="86">
        <f>IF('Medical equipment-OST'!S17="Да", 1, 0)</f>
        <v>0</v>
      </c>
      <c r="Y9" s="86">
        <f t="shared" si="2"/>
        <v>0</v>
      </c>
      <c r="Z9" s="86">
        <f>IF('Medical equipment-OST'!AA17="Да", 'Service providers'!G19, 1)</f>
        <v>1</v>
      </c>
      <c r="AA9" s="86" t="str">
        <f>IFERROR(('Medical equipment-OST'!AB17*Z9)/AG9, "0")</f>
        <v>0</v>
      </c>
      <c r="AB9" s="86">
        <f>IF('Medical equipment-OST'!AA17="Да", 'Service providers'!H19, 1)</f>
        <v>1</v>
      </c>
      <c r="AC9" s="86" t="str">
        <f>IFERROR(('Medical equipment-OST'!AC17*AB9)/AG9, "0")</f>
        <v>0</v>
      </c>
      <c r="AD9" s="86">
        <f>IF('Medical equipment-OST'!X17="Да", 1, 0)</f>
        <v>0</v>
      </c>
      <c r="AE9" s="86">
        <f>IF('Medical equipment-OST'!Y17="Да", 1, 0)</f>
        <v>0</v>
      </c>
      <c r="AF9" s="86">
        <f>IF('Medical equipment-OST'!Z17="Да", 1, 0)</f>
        <v>0</v>
      </c>
      <c r="AG9" s="86">
        <f t="shared" si="3"/>
        <v>0</v>
      </c>
      <c r="AH9" s="86">
        <f>IF('Medical equipment-OST'!AH17="Да", 'Service providers'!G19, 1)</f>
        <v>1</v>
      </c>
      <c r="AI9" s="86" t="str">
        <f>IFERROR(('Medical equipment-OST'!AI17*AH9)/AO9, "0")</f>
        <v>0</v>
      </c>
      <c r="AJ9" s="86">
        <f>IF('Medical equipment-OST'!AH17="Да", 'Service providers'!H19, 1)</f>
        <v>1</v>
      </c>
      <c r="AK9" s="86" t="str">
        <f>IFERROR(('Medical equipment-OST'!AJ17*AJ9)/AO9, "0")</f>
        <v>0</v>
      </c>
      <c r="AL9" s="86">
        <f>IF('Medical equipment-OST'!AE17="Да", 1, 0)</f>
        <v>0</v>
      </c>
      <c r="AM9" s="86">
        <f>IF('Medical equipment-OST'!AF17="Да", 1, 0)</f>
        <v>0</v>
      </c>
      <c r="AN9" s="86">
        <f>IF('Medical equipment-OST'!AG17="Да", 1, 0)</f>
        <v>0</v>
      </c>
      <c r="AO9" s="86">
        <f t="shared" si="4"/>
        <v>0</v>
      </c>
      <c r="AP9" s="86">
        <f>IF('Medical equipment-OST'!AO17="Да", 'Service providers'!G19, 1)</f>
        <v>1</v>
      </c>
      <c r="AQ9" s="86" t="str">
        <f>IFERROR(('Medical equipment-OST'!AP17*AP9)/AW9, "0")</f>
        <v>0</v>
      </c>
      <c r="AR9" s="86">
        <f>IF('Medical equipment-OST'!AO17="Да", 'Service providers'!H19, 1)</f>
        <v>1</v>
      </c>
      <c r="AS9" s="86" t="str">
        <f>IFERROR(('Medical equipment-OST'!AQ17*AR9)/AW9, "0")</f>
        <v>0</v>
      </c>
      <c r="AT9" s="86">
        <f>IF('Medical equipment-OST'!AL17="Да", 1, 0)</f>
        <v>0</v>
      </c>
      <c r="AU9" s="86">
        <f>IF('Medical equipment-OST'!AM17="Да", 1, 0)</f>
        <v>0</v>
      </c>
      <c r="AV9" s="86">
        <f>IF('Medical equipment-OST'!AN17="Да", 1, 0)</f>
        <v>0</v>
      </c>
      <c r="AW9" s="86">
        <f t="shared" si="5"/>
        <v>0</v>
      </c>
      <c r="AX9" s="86">
        <f>IF('Medical equipment-OST'!AV17="Да", 'Service providers'!G19, 1)</f>
        <v>1</v>
      </c>
      <c r="AY9" s="86" t="str">
        <f>IFERROR(('Medical equipment-OST'!AW17*AX9)/BE9, "0")</f>
        <v>0</v>
      </c>
      <c r="AZ9" s="86">
        <f>IF('Medical equipment-OST'!AV17="Да", 'Service providers'!H19, 1)</f>
        <v>1</v>
      </c>
      <c r="BA9" s="86" t="str">
        <f>IFERROR(('Medical equipment-OST'!AX17*AZ9)/BE9, "0")</f>
        <v>0</v>
      </c>
      <c r="BB9" s="86">
        <f>IF('Medical equipment-OST'!AS17="Да", 1, 0)</f>
        <v>0</v>
      </c>
      <c r="BC9" s="86">
        <f>IF('Medical equipment-OST'!AT17="Да", 1, 0)</f>
        <v>0</v>
      </c>
      <c r="BD9" s="86">
        <f>IF('Medical equipment-OST'!AU17="Да", 1, 0)</f>
        <v>0</v>
      </c>
      <c r="BE9" s="86">
        <f t="shared" si="6"/>
        <v>0</v>
      </c>
      <c r="BF9" s="86">
        <f>IF('Medical equipment-OST'!BC17="Да", 'Service providers'!G19, 1)</f>
        <v>1</v>
      </c>
      <c r="BG9" s="86" t="str">
        <f>IFERROR(('Medical equipment-OST'!BD17*BF9)/BM9, "0")</f>
        <v>0</v>
      </c>
      <c r="BH9" s="86">
        <f>IF('Medical equipment-OST'!BC17="Да", 'Service providers'!H19, 1)</f>
        <v>1</v>
      </c>
      <c r="BI9" s="86" t="str">
        <f>IFERROR(('Medical equipment-OST'!BE17*BH9)/BM9, "0")</f>
        <v>0</v>
      </c>
      <c r="BJ9" s="86">
        <f>IF('Medical equipment-OST'!AZ17="Да", 1, 0)</f>
        <v>0</v>
      </c>
      <c r="BK9" s="86">
        <f>IF('Medical equipment-OST'!BA17="Да", 1, 0)</f>
        <v>0</v>
      </c>
      <c r="BL9" s="86">
        <f>IF('Medical equipment-OST'!BB17="Да", 1, 0)</f>
        <v>0</v>
      </c>
      <c r="BM9" s="86">
        <f t="shared" si="7"/>
        <v>0</v>
      </c>
    </row>
    <row r="10" spans="1:65" x14ac:dyDescent="0.25">
      <c r="A10" s="93" t="str">
        <f>'Service providers'!A20</f>
        <v>Указать название точки 7</v>
      </c>
      <c r="B10" s="86">
        <f>IF('Medical equipment-OST'!F18="Да", 'Service providers'!G20, 1)</f>
        <v>1</v>
      </c>
      <c r="C10" s="86" t="str">
        <f>IFERROR(('Medical equipment-OST'!G18*B10)/I10, "0")</f>
        <v>0</v>
      </c>
      <c r="D10" s="86">
        <f>IF('Medical equipment-OST'!F18="Да", 'Service providers'!H20, 1)</f>
        <v>1</v>
      </c>
      <c r="E10" s="86" t="str">
        <f>IFERROR(('Medical equipment-OST'!H18*D10)/I10, "0")</f>
        <v>0</v>
      </c>
      <c r="F10" s="86">
        <f>IF('Medical equipment-OST'!C18="Да", 1, 0)</f>
        <v>0</v>
      </c>
      <c r="G10" s="86">
        <f>IF('Medical equipment-OST'!D18="Да", 1, 0)</f>
        <v>0</v>
      </c>
      <c r="H10" s="86">
        <f>IF('Medical equipment-OST'!E18="Да", 1, 0)</f>
        <v>0</v>
      </c>
      <c r="I10" s="86">
        <f t="shared" si="0"/>
        <v>0</v>
      </c>
      <c r="J10" s="86">
        <f>IF('Medical equipment-OST'!M18="Да", 'Service providers'!G20, 1)</f>
        <v>1</v>
      </c>
      <c r="K10" s="86" t="str">
        <f>IFERROR(('Medical equipment-OST'!N18*J10)/Q10, "0")</f>
        <v>0</v>
      </c>
      <c r="L10" s="86">
        <f>IF('Medical equipment-OST'!M18="Да", 'Service providers'!H20, 1)</f>
        <v>1</v>
      </c>
      <c r="M10" s="86" t="str">
        <f>IFERROR(('Medical equipment-OST'!O18*L10)/Q10, "0")</f>
        <v>0</v>
      </c>
      <c r="N10" s="86">
        <f>IF('Medical equipment-OST'!J18="Да", 1, 0)</f>
        <v>0</v>
      </c>
      <c r="O10" s="86">
        <f>IF('Medical equipment-OST'!K18="Да", 1, 0)</f>
        <v>0</v>
      </c>
      <c r="P10" s="86">
        <f>IF('Medical equipment-OST'!L18="Да", 1, 0)</f>
        <v>0</v>
      </c>
      <c r="Q10" s="86">
        <f t="shared" si="1"/>
        <v>0</v>
      </c>
      <c r="R10" s="86">
        <f>IF('Medical equipment-OST'!T18="Да", 'Service providers'!G20, 1)</f>
        <v>1</v>
      </c>
      <c r="S10" s="86" t="str">
        <f>IFERROR(('Medical equipment-OST'!U18*R10)/Y10, "0")</f>
        <v>0</v>
      </c>
      <c r="T10" s="86">
        <f>IF('Medical equipment-OST'!T18="Да", 'Service providers'!H20, 1)</f>
        <v>1</v>
      </c>
      <c r="U10" s="86" t="str">
        <f>IFERROR(('Medical equipment-OST'!V18*T10)/Y10, "0")</f>
        <v>0</v>
      </c>
      <c r="V10" s="86">
        <f>IF('Medical equipment-OST'!Q18="Да", 1, 0)</f>
        <v>0</v>
      </c>
      <c r="W10" s="86">
        <f>IF('Medical equipment-OST'!R18="Да", 1, 0)</f>
        <v>0</v>
      </c>
      <c r="X10" s="86">
        <f>IF('Medical equipment-OST'!S18="Да", 1, 0)</f>
        <v>0</v>
      </c>
      <c r="Y10" s="86">
        <f t="shared" si="2"/>
        <v>0</v>
      </c>
      <c r="Z10" s="86">
        <f>IF('Medical equipment-OST'!AA18="Да", 'Service providers'!G20, 1)</f>
        <v>1</v>
      </c>
      <c r="AA10" s="86" t="str">
        <f>IFERROR(('Medical equipment-OST'!AB18*Z10)/AG10, "0")</f>
        <v>0</v>
      </c>
      <c r="AB10" s="86">
        <f>IF('Medical equipment-OST'!AA18="Да", 'Service providers'!H20, 1)</f>
        <v>1</v>
      </c>
      <c r="AC10" s="86" t="str">
        <f>IFERROR(('Medical equipment-OST'!AC18*AB10)/AG10, "0")</f>
        <v>0</v>
      </c>
      <c r="AD10" s="86">
        <f>IF('Medical equipment-OST'!X18="Да", 1, 0)</f>
        <v>0</v>
      </c>
      <c r="AE10" s="86">
        <f>IF('Medical equipment-OST'!Y18="Да", 1, 0)</f>
        <v>0</v>
      </c>
      <c r="AF10" s="86">
        <f>IF('Medical equipment-OST'!Z18="Да", 1, 0)</f>
        <v>0</v>
      </c>
      <c r="AG10" s="86">
        <f t="shared" si="3"/>
        <v>0</v>
      </c>
      <c r="AH10" s="86">
        <f>IF('Medical equipment-OST'!AH18="Да", 'Service providers'!G20, 1)</f>
        <v>1</v>
      </c>
      <c r="AI10" s="86" t="str">
        <f>IFERROR(('Medical equipment-OST'!AI18*AH10)/AO10, "0")</f>
        <v>0</v>
      </c>
      <c r="AJ10" s="86">
        <f>IF('Medical equipment-OST'!AH18="Да", 'Service providers'!H20, 1)</f>
        <v>1</v>
      </c>
      <c r="AK10" s="86" t="str">
        <f>IFERROR(('Medical equipment-OST'!AJ18*AJ10)/AO10, "0")</f>
        <v>0</v>
      </c>
      <c r="AL10" s="86">
        <f>IF('Medical equipment-OST'!AE18="Да", 1, 0)</f>
        <v>0</v>
      </c>
      <c r="AM10" s="86">
        <f>IF('Medical equipment-OST'!AF18="Да", 1, 0)</f>
        <v>0</v>
      </c>
      <c r="AN10" s="86">
        <f>IF('Medical equipment-OST'!AG18="Да", 1, 0)</f>
        <v>0</v>
      </c>
      <c r="AO10" s="86">
        <f t="shared" si="4"/>
        <v>0</v>
      </c>
      <c r="AP10" s="86">
        <f>IF('Medical equipment-OST'!AO18="Да", 'Service providers'!G20, 1)</f>
        <v>1</v>
      </c>
      <c r="AQ10" s="86" t="str">
        <f>IFERROR(('Medical equipment-OST'!AP18*AP10)/AW10, "0")</f>
        <v>0</v>
      </c>
      <c r="AR10" s="86">
        <f>IF('Medical equipment-OST'!AO18="Да", 'Service providers'!H20, 1)</f>
        <v>1</v>
      </c>
      <c r="AS10" s="86" t="str">
        <f>IFERROR(('Medical equipment-OST'!AQ18*AR10)/AW10, "0")</f>
        <v>0</v>
      </c>
      <c r="AT10" s="86">
        <f>IF('Medical equipment-OST'!AL18="Да", 1, 0)</f>
        <v>0</v>
      </c>
      <c r="AU10" s="86">
        <f>IF('Medical equipment-OST'!AM18="Да", 1, 0)</f>
        <v>0</v>
      </c>
      <c r="AV10" s="86">
        <f>IF('Medical equipment-OST'!AN18="Да", 1, 0)</f>
        <v>0</v>
      </c>
      <c r="AW10" s="86">
        <f t="shared" si="5"/>
        <v>0</v>
      </c>
      <c r="AX10" s="86">
        <f>IF('Medical equipment-OST'!AV18="Да", 'Service providers'!G20, 1)</f>
        <v>1</v>
      </c>
      <c r="AY10" s="86" t="str">
        <f>IFERROR(('Medical equipment-OST'!AW18*AX10)/BE10, "0")</f>
        <v>0</v>
      </c>
      <c r="AZ10" s="86">
        <f>IF('Medical equipment-OST'!AV18="Да", 'Service providers'!H20, 1)</f>
        <v>1</v>
      </c>
      <c r="BA10" s="86" t="str">
        <f>IFERROR(('Medical equipment-OST'!AX18*AZ10)/BE10, "0")</f>
        <v>0</v>
      </c>
      <c r="BB10" s="86">
        <f>IF('Medical equipment-OST'!AS18="Да", 1, 0)</f>
        <v>0</v>
      </c>
      <c r="BC10" s="86">
        <f>IF('Medical equipment-OST'!AT18="Да", 1, 0)</f>
        <v>0</v>
      </c>
      <c r="BD10" s="86">
        <f>IF('Medical equipment-OST'!AU18="Да", 1, 0)</f>
        <v>0</v>
      </c>
      <c r="BE10" s="86">
        <f t="shared" si="6"/>
        <v>0</v>
      </c>
      <c r="BF10" s="86">
        <f>IF('Medical equipment-OST'!BC18="Да", 'Service providers'!G20, 1)</f>
        <v>1</v>
      </c>
      <c r="BG10" s="86" t="str">
        <f>IFERROR(('Medical equipment-OST'!BD18*BF10)/BM10, "0")</f>
        <v>0</v>
      </c>
      <c r="BH10" s="86">
        <f>IF('Medical equipment-OST'!BC18="Да", 'Service providers'!H20, 1)</f>
        <v>1</v>
      </c>
      <c r="BI10" s="86" t="str">
        <f>IFERROR(('Medical equipment-OST'!BE18*BH10)/BM10, "0")</f>
        <v>0</v>
      </c>
      <c r="BJ10" s="86">
        <f>IF('Medical equipment-OST'!AZ18="Да", 1, 0)</f>
        <v>0</v>
      </c>
      <c r="BK10" s="86">
        <f>IF('Medical equipment-OST'!BA18="Да", 1, 0)</f>
        <v>0</v>
      </c>
      <c r="BL10" s="86">
        <f>IF('Medical equipment-OST'!BB18="Да", 1, 0)</f>
        <v>0</v>
      </c>
      <c r="BM10" s="86">
        <f t="shared" si="7"/>
        <v>0</v>
      </c>
    </row>
    <row r="11" spans="1:65" x14ac:dyDescent="0.25">
      <c r="A11" s="93" t="str">
        <f>'Service providers'!A21</f>
        <v>Указать название точки 8</v>
      </c>
      <c r="B11" s="86">
        <f>IF('Medical equipment-OST'!F19="Да", 'Service providers'!G21, 1)</f>
        <v>1</v>
      </c>
      <c r="C11" s="86" t="str">
        <f>IFERROR(('Medical equipment-OST'!G19*B11)/I11, "0")</f>
        <v>0</v>
      </c>
      <c r="D11" s="86">
        <f>IF('Medical equipment-OST'!F19="Да", 'Service providers'!H21, 1)</f>
        <v>1</v>
      </c>
      <c r="E11" s="86" t="str">
        <f>IFERROR(('Medical equipment-OST'!H19*D11)/I11, "0")</f>
        <v>0</v>
      </c>
      <c r="F11" s="86">
        <f>IF('Medical equipment-OST'!C19="Да", 1, 0)</f>
        <v>0</v>
      </c>
      <c r="G11" s="86">
        <f>IF('Medical equipment-OST'!D19="Да", 1, 0)</f>
        <v>0</v>
      </c>
      <c r="H11" s="86">
        <f>IF('Medical equipment-OST'!E19="Да", 1, 0)</f>
        <v>0</v>
      </c>
      <c r="I11" s="86">
        <f t="shared" si="0"/>
        <v>0</v>
      </c>
      <c r="J11" s="86">
        <f>IF('Medical equipment-OST'!M19="Да", 'Service providers'!G21, 1)</f>
        <v>1</v>
      </c>
      <c r="K11" s="86" t="str">
        <f>IFERROR(('Medical equipment-OST'!N19*J11)/Q11, "0")</f>
        <v>0</v>
      </c>
      <c r="L11" s="86">
        <f>IF('Medical equipment-OST'!M19="Да", 'Service providers'!H21, 1)</f>
        <v>1</v>
      </c>
      <c r="M11" s="86" t="str">
        <f>IFERROR(('Medical equipment-OST'!O19*L11)/Q11, "0")</f>
        <v>0</v>
      </c>
      <c r="N11" s="86">
        <f>IF('Medical equipment-OST'!J19="Да", 1, 0)</f>
        <v>0</v>
      </c>
      <c r="O11" s="86">
        <f>IF('Medical equipment-OST'!K19="Да", 1, 0)</f>
        <v>0</v>
      </c>
      <c r="P11" s="86">
        <f>IF('Medical equipment-OST'!L19="Да", 1, 0)</f>
        <v>0</v>
      </c>
      <c r="Q11" s="86">
        <f t="shared" si="1"/>
        <v>0</v>
      </c>
      <c r="R11" s="86">
        <f>IF('Medical equipment-OST'!T19="Да", 'Service providers'!G21, 1)</f>
        <v>1</v>
      </c>
      <c r="S11" s="86" t="str">
        <f>IFERROR(('Medical equipment-OST'!U19*R11)/Y11, "0")</f>
        <v>0</v>
      </c>
      <c r="T11" s="86">
        <f>IF('Medical equipment-OST'!T19="Да", 'Service providers'!H21, 1)</f>
        <v>1</v>
      </c>
      <c r="U11" s="86" t="str">
        <f>IFERROR(('Medical equipment-OST'!V19*T11)/Y11, "0")</f>
        <v>0</v>
      </c>
      <c r="V11" s="86">
        <f>IF('Medical equipment-OST'!Q19="Да", 1, 0)</f>
        <v>0</v>
      </c>
      <c r="W11" s="86">
        <f>IF('Medical equipment-OST'!R19="Да", 1, 0)</f>
        <v>0</v>
      </c>
      <c r="X11" s="86">
        <f>IF('Medical equipment-OST'!S19="Да", 1, 0)</f>
        <v>0</v>
      </c>
      <c r="Y11" s="86">
        <f t="shared" si="2"/>
        <v>0</v>
      </c>
      <c r="Z11" s="86">
        <f>IF('Medical equipment-OST'!AA19="Да", 'Service providers'!G21, 1)</f>
        <v>1</v>
      </c>
      <c r="AA11" s="86" t="str">
        <f>IFERROR(('Medical equipment-OST'!AB19*Z11)/AG11, "0")</f>
        <v>0</v>
      </c>
      <c r="AB11" s="86">
        <f>IF('Medical equipment-OST'!AA19="Да", 'Service providers'!H21, 1)</f>
        <v>1</v>
      </c>
      <c r="AC11" s="86" t="str">
        <f>IFERROR(('Medical equipment-OST'!AC19*AB11)/AG11, "0")</f>
        <v>0</v>
      </c>
      <c r="AD11" s="86">
        <f>IF('Medical equipment-OST'!X19="Да", 1, 0)</f>
        <v>0</v>
      </c>
      <c r="AE11" s="86">
        <f>IF('Medical equipment-OST'!Y19="Да", 1, 0)</f>
        <v>0</v>
      </c>
      <c r="AF11" s="86">
        <f>IF('Medical equipment-OST'!Z19="Да", 1, 0)</f>
        <v>0</v>
      </c>
      <c r="AG11" s="86">
        <f t="shared" si="3"/>
        <v>0</v>
      </c>
      <c r="AH11" s="86">
        <f>IF('Medical equipment-OST'!AH19="Да", 'Service providers'!G21, 1)</f>
        <v>1</v>
      </c>
      <c r="AI11" s="86" t="str">
        <f>IFERROR(('Medical equipment-OST'!AI19*AH11)/AO11, "0")</f>
        <v>0</v>
      </c>
      <c r="AJ11" s="86">
        <f>IF('Medical equipment-OST'!AH19="Да", 'Service providers'!H21, 1)</f>
        <v>1</v>
      </c>
      <c r="AK11" s="86" t="str">
        <f>IFERROR(('Medical equipment-OST'!AJ19*AJ11)/AO11, "0")</f>
        <v>0</v>
      </c>
      <c r="AL11" s="86">
        <f>IF('Medical equipment-OST'!AE19="Да", 1, 0)</f>
        <v>0</v>
      </c>
      <c r="AM11" s="86">
        <f>IF('Medical equipment-OST'!AF19="Да", 1, 0)</f>
        <v>0</v>
      </c>
      <c r="AN11" s="86">
        <f>IF('Medical equipment-OST'!AG19="Да", 1, 0)</f>
        <v>0</v>
      </c>
      <c r="AO11" s="86">
        <f t="shared" si="4"/>
        <v>0</v>
      </c>
      <c r="AP11" s="86">
        <f>IF('Medical equipment-OST'!AO19="Да", 'Service providers'!G21, 1)</f>
        <v>1</v>
      </c>
      <c r="AQ11" s="86" t="str">
        <f>IFERROR(('Medical equipment-OST'!AP19*AP11)/AW11, "0")</f>
        <v>0</v>
      </c>
      <c r="AR11" s="86">
        <f>IF('Medical equipment-OST'!AO19="Да", 'Service providers'!H21, 1)</f>
        <v>1</v>
      </c>
      <c r="AS11" s="86" t="str">
        <f>IFERROR(('Medical equipment-OST'!AQ19*AR11)/AW11, "0")</f>
        <v>0</v>
      </c>
      <c r="AT11" s="86">
        <f>IF('Medical equipment-OST'!AL19="Да", 1, 0)</f>
        <v>0</v>
      </c>
      <c r="AU11" s="86">
        <f>IF('Medical equipment-OST'!AM19="Да", 1, 0)</f>
        <v>0</v>
      </c>
      <c r="AV11" s="86">
        <f>IF('Medical equipment-OST'!AN19="Да", 1, 0)</f>
        <v>0</v>
      </c>
      <c r="AW11" s="86">
        <f t="shared" si="5"/>
        <v>0</v>
      </c>
      <c r="AX11" s="86">
        <f>IF('Medical equipment-OST'!AV19="Да", 'Service providers'!G21, 1)</f>
        <v>1</v>
      </c>
      <c r="AY11" s="86" t="str">
        <f>IFERROR(('Medical equipment-OST'!AW19*AX11)/BE11, "0")</f>
        <v>0</v>
      </c>
      <c r="AZ11" s="86">
        <f>IF('Medical equipment-OST'!AV19="Да", 'Service providers'!H21, 1)</f>
        <v>1</v>
      </c>
      <c r="BA11" s="86" t="str">
        <f>IFERROR(('Medical equipment-OST'!AX19*AZ11)/BE11, "0")</f>
        <v>0</v>
      </c>
      <c r="BB11" s="86">
        <f>IF('Medical equipment-OST'!AS19="Да", 1, 0)</f>
        <v>0</v>
      </c>
      <c r="BC11" s="86">
        <f>IF('Medical equipment-OST'!AT19="Да", 1, 0)</f>
        <v>0</v>
      </c>
      <c r="BD11" s="86">
        <f>IF('Medical equipment-OST'!AU19="Да", 1, 0)</f>
        <v>0</v>
      </c>
      <c r="BE11" s="86">
        <f t="shared" si="6"/>
        <v>0</v>
      </c>
      <c r="BF11" s="86">
        <f>IF('Medical equipment-OST'!BC19="Да", 'Service providers'!G21, 1)</f>
        <v>1</v>
      </c>
      <c r="BG11" s="86" t="str">
        <f>IFERROR(('Medical equipment-OST'!BD19*BF11)/BM11, "0")</f>
        <v>0</v>
      </c>
      <c r="BH11" s="86">
        <f>IF('Medical equipment-OST'!BC19="Да", 'Service providers'!H21, 1)</f>
        <v>1</v>
      </c>
      <c r="BI11" s="86" t="str">
        <f>IFERROR(('Medical equipment-OST'!BE19*BH11)/BM11, "0")</f>
        <v>0</v>
      </c>
      <c r="BJ11" s="86">
        <f>IF('Medical equipment-OST'!AZ19="Да", 1, 0)</f>
        <v>0</v>
      </c>
      <c r="BK11" s="86">
        <f>IF('Medical equipment-OST'!BA19="Да", 1, 0)</f>
        <v>0</v>
      </c>
      <c r="BL11" s="86">
        <f>IF('Medical equipment-OST'!BB19="Да", 1, 0)</f>
        <v>0</v>
      </c>
      <c r="BM11" s="86">
        <f t="shared" si="7"/>
        <v>0</v>
      </c>
    </row>
    <row r="12" spans="1:65" x14ac:dyDescent="0.25">
      <c r="A12" s="93" t="str">
        <f>'Service providers'!A22</f>
        <v>Указать название точки 9</v>
      </c>
      <c r="B12" s="86">
        <f>IF('Medical equipment-OST'!F20="Да", 'Service providers'!G22, 1)</f>
        <v>1</v>
      </c>
      <c r="C12" s="86" t="str">
        <f>IFERROR(('Medical equipment-OST'!G20*B12)/I12, "0")</f>
        <v>0</v>
      </c>
      <c r="D12" s="86">
        <f>IF('Medical equipment-OST'!F20="Да", 'Service providers'!H22, 1)</f>
        <v>1</v>
      </c>
      <c r="E12" s="86" t="str">
        <f>IFERROR(('Medical equipment-OST'!H20*D12)/I12, "0")</f>
        <v>0</v>
      </c>
      <c r="F12" s="86">
        <f>IF('Medical equipment-OST'!C20="Да", 1, 0)</f>
        <v>0</v>
      </c>
      <c r="G12" s="86">
        <f>IF('Medical equipment-OST'!D20="Да", 1, 0)</f>
        <v>0</v>
      </c>
      <c r="H12" s="86">
        <f>IF('Medical equipment-OST'!E20="Да", 1, 0)</f>
        <v>0</v>
      </c>
      <c r="I12" s="86">
        <f t="shared" si="0"/>
        <v>0</v>
      </c>
      <c r="J12" s="86">
        <f>IF('Medical equipment-OST'!M20="Да", 'Service providers'!G22, 1)</f>
        <v>1</v>
      </c>
      <c r="K12" s="86" t="str">
        <f>IFERROR(('Medical equipment-OST'!N20*J12)/Q12, "0")</f>
        <v>0</v>
      </c>
      <c r="L12" s="86">
        <f>IF('Medical equipment-OST'!M20="Да", 'Service providers'!H22, 1)</f>
        <v>1</v>
      </c>
      <c r="M12" s="86" t="str">
        <f>IFERROR(('Medical equipment-OST'!O20*L12)/Q12, "0")</f>
        <v>0</v>
      </c>
      <c r="N12" s="86">
        <f>IF('Medical equipment-OST'!J20="Да", 1, 0)</f>
        <v>0</v>
      </c>
      <c r="O12" s="86">
        <f>IF('Medical equipment-OST'!K20="Да", 1, 0)</f>
        <v>0</v>
      </c>
      <c r="P12" s="86">
        <f>IF('Medical equipment-OST'!L20="Да", 1, 0)</f>
        <v>0</v>
      </c>
      <c r="Q12" s="86">
        <f t="shared" si="1"/>
        <v>0</v>
      </c>
      <c r="R12" s="86">
        <f>IF('Medical equipment-OST'!T20="Да", 'Service providers'!G22, 1)</f>
        <v>1</v>
      </c>
      <c r="S12" s="86" t="str">
        <f>IFERROR(('Medical equipment-OST'!U20*R12)/Y12, "0")</f>
        <v>0</v>
      </c>
      <c r="T12" s="86">
        <f>IF('Medical equipment-OST'!T20="Да", 'Service providers'!H22, 1)</f>
        <v>1</v>
      </c>
      <c r="U12" s="86" t="str">
        <f>IFERROR(('Medical equipment-OST'!V20*T12)/Y12, "0")</f>
        <v>0</v>
      </c>
      <c r="V12" s="86">
        <f>IF('Medical equipment-OST'!Q20="Да", 1, 0)</f>
        <v>0</v>
      </c>
      <c r="W12" s="86">
        <f>IF('Medical equipment-OST'!R20="Да", 1, 0)</f>
        <v>0</v>
      </c>
      <c r="X12" s="86">
        <f>IF('Medical equipment-OST'!S20="Да", 1, 0)</f>
        <v>0</v>
      </c>
      <c r="Y12" s="86">
        <f t="shared" si="2"/>
        <v>0</v>
      </c>
      <c r="Z12" s="86">
        <f>IF('Medical equipment-OST'!AA20="Да", 'Service providers'!G22, 1)</f>
        <v>1</v>
      </c>
      <c r="AA12" s="86" t="str">
        <f>IFERROR(('Medical equipment-OST'!AB20*Z12)/AG12, "0")</f>
        <v>0</v>
      </c>
      <c r="AB12" s="86">
        <f>IF('Medical equipment-OST'!AA20="Да", 'Service providers'!H22, 1)</f>
        <v>1</v>
      </c>
      <c r="AC12" s="86" t="str">
        <f>IFERROR(('Medical equipment-OST'!AC20*AB12)/AG12, "0")</f>
        <v>0</v>
      </c>
      <c r="AD12" s="86">
        <f>IF('Medical equipment-OST'!X20="Да", 1, 0)</f>
        <v>0</v>
      </c>
      <c r="AE12" s="86">
        <f>IF('Medical equipment-OST'!Y20="Да", 1, 0)</f>
        <v>0</v>
      </c>
      <c r="AF12" s="86">
        <f>IF('Medical equipment-OST'!Z20="Да", 1, 0)</f>
        <v>0</v>
      </c>
      <c r="AG12" s="86">
        <f t="shared" si="3"/>
        <v>0</v>
      </c>
      <c r="AH12" s="86">
        <f>IF('Medical equipment-OST'!AH20="Да", 'Service providers'!G22, 1)</f>
        <v>1</v>
      </c>
      <c r="AI12" s="86" t="str">
        <f>IFERROR(('Medical equipment-OST'!AI20*AH12)/AO12, "0")</f>
        <v>0</v>
      </c>
      <c r="AJ12" s="86">
        <f>IF('Medical equipment-OST'!AH20="Да", 'Service providers'!H22, 1)</f>
        <v>1</v>
      </c>
      <c r="AK12" s="86" t="str">
        <f>IFERROR(('Medical equipment-OST'!AJ20*AJ12)/AO12, "0")</f>
        <v>0</v>
      </c>
      <c r="AL12" s="86">
        <f>IF('Medical equipment-OST'!AE20="Да", 1, 0)</f>
        <v>0</v>
      </c>
      <c r="AM12" s="86">
        <f>IF('Medical equipment-OST'!AF20="Да", 1, 0)</f>
        <v>0</v>
      </c>
      <c r="AN12" s="86">
        <f>IF('Medical equipment-OST'!AG20="Да", 1, 0)</f>
        <v>0</v>
      </c>
      <c r="AO12" s="86">
        <f t="shared" si="4"/>
        <v>0</v>
      </c>
      <c r="AP12" s="86">
        <f>IF('Medical equipment-OST'!AO20="Да", 'Service providers'!G22, 1)</f>
        <v>1</v>
      </c>
      <c r="AQ12" s="86" t="str">
        <f>IFERROR(('Medical equipment-OST'!AP20*AP12)/AW12, "0")</f>
        <v>0</v>
      </c>
      <c r="AR12" s="86">
        <f>IF('Medical equipment-OST'!AO20="Да", 'Service providers'!H22, 1)</f>
        <v>1</v>
      </c>
      <c r="AS12" s="86" t="str">
        <f>IFERROR(('Medical equipment-OST'!AQ20*AR12)/AW12, "0")</f>
        <v>0</v>
      </c>
      <c r="AT12" s="86">
        <f>IF('Medical equipment-OST'!AL20="Да", 1, 0)</f>
        <v>0</v>
      </c>
      <c r="AU12" s="86">
        <f>IF('Medical equipment-OST'!AM20="Да", 1, 0)</f>
        <v>0</v>
      </c>
      <c r="AV12" s="86">
        <f>IF('Medical equipment-OST'!AN20="Да", 1, 0)</f>
        <v>0</v>
      </c>
      <c r="AW12" s="86">
        <f t="shared" si="5"/>
        <v>0</v>
      </c>
      <c r="AX12" s="86">
        <f>IF('Medical equipment-OST'!AV20="Да", 'Service providers'!G22, 1)</f>
        <v>1</v>
      </c>
      <c r="AY12" s="86" t="str">
        <f>IFERROR(('Medical equipment-OST'!AW20*AX12)/BE12, "0")</f>
        <v>0</v>
      </c>
      <c r="AZ12" s="86">
        <f>IF('Medical equipment-OST'!AV20="Да", 'Service providers'!H22, 1)</f>
        <v>1</v>
      </c>
      <c r="BA12" s="86" t="str">
        <f>IFERROR(('Medical equipment-OST'!AX20*AZ12)/BE12, "0")</f>
        <v>0</v>
      </c>
      <c r="BB12" s="86">
        <f>IF('Medical equipment-OST'!AS20="Да", 1, 0)</f>
        <v>0</v>
      </c>
      <c r="BC12" s="86">
        <f>IF('Medical equipment-OST'!AT20="Да", 1, 0)</f>
        <v>0</v>
      </c>
      <c r="BD12" s="86">
        <f>IF('Medical equipment-OST'!AU20="Да", 1, 0)</f>
        <v>0</v>
      </c>
      <c r="BE12" s="86">
        <f t="shared" si="6"/>
        <v>0</v>
      </c>
      <c r="BF12" s="86">
        <f>IF('Medical equipment-OST'!BC20="Да", 'Service providers'!G22, 1)</f>
        <v>1</v>
      </c>
      <c r="BG12" s="86" t="str">
        <f>IFERROR(('Medical equipment-OST'!BD20*BF12)/BM12, "0")</f>
        <v>0</v>
      </c>
      <c r="BH12" s="86">
        <f>IF('Medical equipment-OST'!BC20="Да", 'Service providers'!H22, 1)</f>
        <v>1</v>
      </c>
      <c r="BI12" s="86" t="str">
        <f>IFERROR(('Medical equipment-OST'!BE20*BH12)/BM12, "0")</f>
        <v>0</v>
      </c>
      <c r="BJ12" s="86">
        <f>IF('Medical equipment-OST'!AZ20="Да", 1, 0)</f>
        <v>0</v>
      </c>
      <c r="BK12" s="86">
        <f>IF('Medical equipment-OST'!BA20="Да", 1, 0)</f>
        <v>0</v>
      </c>
      <c r="BL12" s="86">
        <f>IF('Medical equipment-OST'!BB20="Да", 1, 0)</f>
        <v>0</v>
      </c>
      <c r="BM12" s="86">
        <f t="shared" si="7"/>
        <v>0</v>
      </c>
    </row>
    <row r="13" spans="1:65" x14ac:dyDescent="0.25">
      <c r="A13" s="93" t="str">
        <f>'Service providers'!A23</f>
        <v>Указать название точки 10</v>
      </c>
      <c r="B13" s="86">
        <f>IF('Medical equipment-OST'!F21="Да", 'Service providers'!G23, 1)</f>
        <v>1</v>
      </c>
      <c r="C13" s="86" t="str">
        <f>IFERROR(('Medical equipment-OST'!G21*B13)/I13, "0")</f>
        <v>0</v>
      </c>
      <c r="D13" s="86">
        <f>IF('Medical equipment-OST'!F21="Да", 'Service providers'!H23, 1)</f>
        <v>1</v>
      </c>
      <c r="E13" s="86" t="str">
        <f>IFERROR(('Medical equipment-OST'!H21*D13)/I13, "0")</f>
        <v>0</v>
      </c>
      <c r="F13" s="86">
        <f>IF('Medical equipment-OST'!C21="Да", 1, 0)</f>
        <v>0</v>
      </c>
      <c r="G13" s="86">
        <f>IF('Medical equipment-OST'!D21="Да", 1, 0)</f>
        <v>0</v>
      </c>
      <c r="H13" s="86">
        <f>IF('Medical equipment-OST'!E21="Да", 1, 0)</f>
        <v>0</v>
      </c>
      <c r="I13" s="86">
        <f t="shared" si="0"/>
        <v>0</v>
      </c>
      <c r="J13" s="86">
        <f>IF('Medical equipment-OST'!M21="Да", 'Service providers'!G23, 1)</f>
        <v>1</v>
      </c>
      <c r="K13" s="86" t="str">
        <f>IFERROR(('Medical equipment-OST'!N21*J13)/Q13, "0")</f>
        <v>0</v>
      </c>
      <c r="L13" s="86">
        <f>IF('Medical equipment-OST'!M21="Да", 'Service providers'!H23, 1)</f>
        <v>1</v>
      </c>
      <c r="M13" s="86" t="str">
        <f>IFERROR(('Medical equipment-OST'!O21*L13)/Q13, "0")</f>
        <v>0</v>
      </c>
      <c r="N13" s="86">
        <f>IF('Medical equipment-OST'!J21="Да", 1, 0)</f>
        <v>0</v>
      </c>
      <c r="O13" s="86">
        <f>IF('Medical equipment-OST'!K21="Да", 1, 0)</f>
        <v>0</v>
      </c>
      <c r="P13" s="86">
        <f>IF('Medical equipment-OST'!L21="Да", 1, 0)</f>
        <v>0</v>
      </c>
      <c r="Q13" s="86">
        <f t="shared" si="1"/>
        <v>0</v>
      </c>
      <c r="R13" s="86">
        <f>IF('Medical equipment-OST'!T21="Да", 'Service providers'!G23, 1)</f>
        <v>1</v>
      </c>
      <c r="S13" s="86" t="str">
        <f>IFERROR(('Medical equipment-OST'!U21*R13)/Y13, "0")</f>
        <v>0</v>
      </c>
      <c r="T13" s="86">
        <f>IF('Medical equipment-OST'!T21="Да", 'Service providers'!H23, 1)</f>
        <v>1</v>
      </c>
      <c r="U13" s="86" t="str">
        <f>IFERROR(('Medical equipment-OST'!V21*T13)/Y13, "0")</f>
        <v>0</v>
      </c>
      <c r="V13" s="86">
        <f>IF('Medical equipment-OST'!Q21="Да", 1, 0)</f>
        <v>0</v>
      </c>
      <c r="W13" s="86">
        <f>IF('Medical equipment-OST'!R21="Да", 1, 0)</f>
        <v>0</v>
      </c>
      <c r="X13" s="86">
        <f>IF('Medical equipment-OST'!S21="Да", 1, 0)</f>
        <v>0</v>
      </c>
      <c r="Y13" s="86">
        <f t="shared" si="2"/>
        <v>0</v>
      </c>
      <c r="Z13" s="86">
        <f>IF('Medical equipment-OST'!AA21="Да", 'Service providers'!G23, 1)</f>
        <v>1</v>
      </c>
      <c r="AA13" s="86" t="str">
        <f>IFERROR(('Medical equipment-OST'!AB21*Z13)/AG13, "0")</f>
        <v>0</v>
      </c>
      <c r="AB13" s="86">
        <f>IF('Medical equipment-OST'!AA21="Да", 'Service providers'!H23, 1)</f>
        <v>1</v>
      </c>
      <c r="AC13" s="86" t="str">
        <f>IFERROR(('Medical equipment-OST'!AC21*AB13)/AG13, "0")</f>
        <v>0</v>
      </c>
      <c r="AD13" s="86">
        <f>IF('Medical equipment-OST'!X21="Да", 1, 0)</f>
        <v>0</v>
      </c>
      <c r="AE13" s="86">
        <f>IF('Medical equipment-OST'!Y21="Да", 1, 0)</f>
        <v>0</v>
      </c>
      <c r="AF13" s="86">
        <f>IF('Medical equipment-OST'!Z21="Да", 1, 0)</f>
        <v>0</v>
      </c>
      <c r="AG13" s="86">
        <f t="shared" si="3"/>
        <v>0</v>
      </c>
      <c r="AH13" s="86">
        <f>IF('Medical equipment-OST'!AH21="Да", 'Service providers'!G23, 1)</f>
        <v>1</v>
      </c>
      <c r="AI13" s="86" t="str">
        <f>IFERROR(('Medical equipment-OST'!AI21*AH13)/AO13, "0")</f>
        <v>0</v>
      </c>
      <c r="AJ13" s="86">
        <f>IF('Medical equipment-OST'!AH21="Да", 'Service providers'!H23, 1)</f>
        <v>1</v>
      </c>
      <c r="AK13" s="86" t="str">
        <f>IFERROR(('Medical equipment-OST'!AJ21*AJ13)/AO13, "0")</f>
        <v>0</v>
      </c>
      <c r="AL13" s="86">
        <f>IF('Medical equipment-OST'!AE21="Да", 1, 0)</f>
        <v>0</v>
      </c>
      <c r="AM13" s="86">
        <f>IF('Medical equipment-OST'!AF21="Да", 1, 0)</f>
        <v>0</v>
      </c>
      <c r="AN13" s="86">
        <f>IF('Medical equipment-OST'!AG21="Да", 1, 0)</f>
        <v>0</v>
      </c>
      <c r="AO13" s="86">
        <f t="shared" si="4"/>
        <v>0</v>
      </c>
      <c r="AP13" s="86">
        <f>IF('Medical equipment-OST'!AO21="Да", 'Service providers'!G23, 1)</f>
        <v>1</v>
      </c>
      <c r="AQ13" s="86" t="str">
        <f>IFERROR(('Medical equipment-OST'!AP21*AP13)/AW13, "0")</f>
        <v>0</v>
      </c>
      <c r="AR13" s="86">
        <f>IF('Medical equipment-OST'!AO21="Да", 'Service providers'!H23, 1)</f>
        <v>1</v>
      </c>
      <c r="AS13" s="86" t="str">
        <f>IFERROR(('Medical equipment-OST'!AQ21*AR13)/AW13, "0")</f>
        <v>0</v>
      </c>
      <c r="AT13" s="86">
        <f>IF('Medical equipment-OST'!AL21="Да", 1, 0)</f>
        <v>0</v>
      </c>
      <c r="AU13" s="86">
        <f>IF('Medical equipment-OST'!AM21="Да", 1, 0)</f>
        <v>0</v>
      </c>
      <c r="AV13" s="86">
        <f>IF('Medical equipment-OST'!AN21="Да", 1, 0)</f>
        <v>0</v>
      </c>
      <c r="AW13" s="86">
        <f t="shared" si="5"/>
        <v>0</v>
      </c>
      <c r="AX13" s="86">
        <f>IF('Medical equipment-OST'!AV21="Да", 'Service providers'!G23, 1)</f>
        <v>1</v>
      </c>
      <c r="AY13" s="86" t="str">
        <f>IFERROR(('Medical equipment-OST'!AW21*AX13)/BE13, "0")</f>
        <v>0</v>
      </c>
      <c r="AZ13" s="86">
        <f>IF('Medical equipment-OST'!AV21="Да", 'Service providers'!H23, 1)</f>
        <v>1</v>
      </c>
      <c r="BA13" s="86" t="str">
        <f>IFERROR(('Medical equipment-OST'!AX21*AZ13)/BE13, "0")</f>
        <v>0</v>
      </c>
      <c r="BB13" s="86">
        <f>IF('Medical equipment-OST'!AS21="Да", 1, 0)</f>
        <v>0</v>
      </c>
      <c r="BC13" s="86">
        <f>IF('Medical equipment-OST'!AT21="Да", 1, 0)</f>
        <v>0</v>
      </c>
      <c r="BD13" s="86">
        <f>IF('Medical equipment-OST'!AU21="Да", 1, 0)</f>
        <v>0</v>
      </c>
      <c r="BE13" s="86">
        <f t="shared" si="6"/>
        <v>0</v>
      </c>
      <c r="BF13" s="86">
        <f>IF('Medical equipment-OST'!BC21="Да", 'Service providers'!G23, 1)</f>
        <v>1</v>
      </c>
      <c r="BG13" s="86" t="str">
        <f>IFERROR(('Medical equipment-OST'!BD21*BF13)/BM13, "0")</f>
        <v>0</v>
      </c>
      <c r="BH13" s="86">
        <f>IF('Medical equipment-OST'!BC21="Да", 'Service providers'!H23, 1)</f>
        <v>1</v>
      </c>
      <c r="BI13" s="86" t="str">
        <f>IFERROR(('Medical equipment-OST'!BE21*BH13)/BM13, "0")</f>
        <v>0</v>
      </c>
      <c r="BJ13" s="86">
        <f>IF('Medical equipment-OST'!AZ21="Да", 1, 0)</f>
        <v>0</v>
      </c>
      <c r="BK13" s="86">
        <f>IF('Medical equipment-OST'!BA21="Да", 1, 0)</f>
        <v>0</v>
      </c>
      <c r="BL13" s="86">
        <f>IF('Medical equipment-OST'!BB21="Да", 1, 0)</f>
        <v>0</v>
      </c>
      <c r="BM13" s="86">
        <f t="shared" si="7"/>
        <v>0</v>
      </c>
    </row>
    <row r="14" spans="1:65" x14ac:dyDescent="0.25">
      <c r="A14" s="93" t="str">
        <f>'Service providers'!A24</f>
        <v>Указать название точки 11</v>
      </c>
      <c r="B14" s="86">
        <f>IF('Medical equipment-OST'!F22="Да", 'Service providers'!G24, 1)</f>
        <v>1</v>
      </c>
      <c r="C14" s="86" t="str">
        <f>IFERROR(('Medical equipment-OST'!G22*B14)/I14, "0")</f>
        <v>0</v>
      </c>
      <c r="D14" s="86">
        <f>IF('Medical equipment-OST'!F22="Да", 'Service providers'!H24, 1)</f>
        <v>1</v>
      </c>
      <c r="E14" s="86" t="str">
        <f>IFERROR(('Medical equipment-OST'!H22*D14)/I14, "0")</f>
        <v>0</v>
      </c>
      <c r="F14" s="86">
        <f>IF('Medical equipment-OST'!C22="Да", 1, 0)</f>
        <v>0</v>
      </c>
      <c r="G14" s="86">
        <f>IF('Medical equipment-OST'!D22="Да", 1, 0)</f>
        <v>0</v>
      </c>
      <c r="H14" s="86">
        <f>IF('Medical equipment-OST'!E22="Да", 1, 0)</f>
        <v>0</v>
      </c>
      <c r="I14" s="86">
        <f t="shared" si="0"/>
        <v>0</v>
      </c>
      <c r="J14" s="86">
        <f>IF('Medical equipment-OST'!M22="Да", 'Service providers'!G24, 1)</f>
        <v>1</v>
      </c>
      <c r="K14" s="86" t="str">
        <f>IFERROR(('Medical equipment-OST'!N22*J14)/Q14, "0")</f>
        <v>0</v>
      </c>
      <c r="L14" s="86">
        <f>IF('Medical equipment-OST'!M22="Да", 'Service providers'!H24, 1)</f>
        <v>1</v>
      </c>
      <c r="M14" s="86" t="str">
        <f>IFERROR(('Medical equipment-OST'!O22*L14)/Q14, "0")</f>
        <v>0</v>
      </c>
      <c r="N14" s="86">
        <f>IF('Medical equipment-OST'!J22="Да", 1, 0)</f>
        <v>0</v>
      </c>
      <c r="O14" s="86">
        <f>IF('Medical equipment-OST'!K22="Да", 1, 0)</f>
        <v>0</v>
      </c>
      <c r="P14" s="86">
        <f>IF('Medical equipment-OST'!L22="Да", 1, 0)</f>
        <v>0</v>
      </c>
      <c r="Q14" s="86">
        <f t="shared" si="1"/>
        <v>0</v>
      </c>
      <c r="R14" s="86">
        <f>IF('Medical equipment-OST'!T22="Да", 'Service providers'!G24, 1)</f>
        <v>1</v>
      </c>
      <c r="S14" s="86" t="str">
        <f>IFERROR(('Medical equipment-OST'!U22*R14)/Y14, "0")</f>
        <v>0</v>
      </c>
      <c r="T14" s="86">
        <f>IF('Medical equipment-OST'!T22="Да", 'Service providers'!H24, 1)</f>
        <v>1</v>
      </c>
      <c r="U14" s="86" t="str">
        <f>IFERROR(('Medical equipment-OST'!V22*T14)/Y14, "0")</f>
        <v>0</v>
      </c>
      <c r="V14" s="86">
        <f>IF('Medical equipment-OST'!Q22="Да", 1, 0)</f>
        <v>0</v>
      </c>
      <c r="W14" s="86">
        <f>IF('Medical equipment-OST'!R22="Да", 1, 0)</f>
        <v>0</v>
      </c>
      <c r="X14" s="86">
        <f>IF('Medical equipment-OST'!S22="Да", 1, 0)</f>
        <v>0</v>
      </c>
      <c r="Y14" s="86">
        <f t="shared" si="2"/>
        <v>0</v>
      </c>
      <c r="Z14" s="86">
        <f>IF('Medical equipment-OST'!AA22="Да", 'Service providers'!G24, 1)</f>
        <v>1</v>
      </c>
      <c r="AA14" s="86" t="str">
        <f>IFERROR(('Medical equipment-OST'!AB22*Z14)/AG14, "0")</f>
        <v>0</v>
      </c>
      <c r="AB14" s="86">
        <f>IF('Medical equipment-OST'!AA22="Да", 'Service providers'!H24, 1)</f>
        <v>1</v>
      </c>
      <c r="AC14" s="86" t="str">
        <f>IFERROR(('Medical equipment-OST'!AC22*AB14)/AG14, "0")</f>
        <v>0</v>
      </c>
      <c r="AD14" s="86">
        <f>IF('Medical equipment-OST'!X22="Да", 1, 0)</f>
        <v>0</v>
      </c>
      <c r="AE14" s="86">
        <f>IF('Medical equipment-OST'!Y22="Да", 1, 0)</f>
        <v>0</v>
      </c>
      <c r="AF14" s="86">
        <f>IF('Medical equipment-OST'!Z22="Да", 1, 0)</f>
        <v>0</v>
      </c>
      <c r="AG14" s="86">
        <f t="shared" si="3"/>
        <v>0</v>
      </c>
      <c r="AH14" s="86">
        <f>IF('Medical equipment-OST'!AH22="Да", 'Service providers'!G24, 1)</f>
        <v>1</v>
      </c>
      <c r="AI14" s="86" t="str">
        <f>IFERROR(('Medical equipment-OST'!AI22*AH14)/AO14, "0")</f>
        <v>0</v>
      </c>
      <c r="AJ14" s="86">
        <f>IF('Medical equipment-OST'!AH22="Да", 'Service providers'!H24, 1)</f>
        <v>1</v>
      </c>
      <c r="AK14" s="86" t="str">
        <f>IFERROR(('Medical equipment-OST'!AJ22*AJ14)/AO14, "0")</f>
        <v>0</v>
      </c>
      <c r="AL14" s="86">
        <f>IF('Medical equipment-OST'!AE22="Да", 1, 0)</f>
        <v>0</v>
      </c>
      <c r="AM14" s="86">
        <f>IF('Medical equipment-OST'!AF22="Да", 1, 0)</f>
        <v>0</v>
      </c>
      <c r="AN14" s="86">
        <f>IF('Medical equipment-OST'!AG22="Да", 1, 0)</f>
        <v>0</v>
      </c>
      <c r="AO14" s="86">
        <f t="shared" si="4"/>
        <v>0</v>
      </c>
      <c r="AP14" s="86">
        <f>IF('Medical equipment-OST'!AO22="Да", 'Service providers'!G24, 1)</f>
        <v>1</v>
      </c>
      <c r="AQ14" s="86" t="str">
        <f>IFERROR(('Medical equipment-OST'!AP22*AP14)/AW14, "0")</f>
        <v>0</v>
      </c>
      <c r="AR14" s="86">
        <f>IF('Medical equipment-OST'!AO22="Да", 'Service providers'!H24, 1)</f>
        <v>1</v>
      </c>
      <c r="AS14" s="86" t="str">
        <f>IFERROR(('Medical equipment-OST'!AQ22*AR14)/AW14, "0")</f>
        <v>0</v>
      </c>
      <c r="AT14" s="86">
        <f>IF('Medical equipment-OST'!AL22="Да", 1, 0)</f>
        <v>0</v>
      </c>
      <c r="AU14" s="86">
        <f>IF('Medical equipment-OST'!AM22="Да", 1, 0)</f>
        <v>0</v>
      </c>
      <c r="AV14" s="86">
        <f>IF('Medical equipment-OST'!AN22="Да", 1, 0)</f>
        <v>0</v>
      </c>
      <c r="AW14" s="86">
        <f t="shared" si="5"/>
        <v>0</v>
      </c>
      <c r="AX14" s="86">
        <f>IF('Medical equipment-OST'!AV22="Да", 'Service providers'!G24, 1)</f>
        <v>1</v>
      </c>
      <c r="AY14" s="86" t="str">
        <f>IFERROR(('Medical equipment-OST'!AW22*AX14)/BE14, "0")</f>
        <v>0</v>
      </c>
      <c r="AZ14" s="86">
        <f>IF('Medical equipment-OST'!AV22="Да", 'Service providers'!H24, 1)</f>
        <v>1</v>
      </c>
      <c r="BA14" s="86" t="str">
        <f>IFERROR(('Medical equipment-OST'!AX22*AZ14)/BE14, "0")</f>
        <v>0</v>
      </c>
      <c r="BB14" s="86">
        <f>IF('Medical equipment-OST'!AS22="Да", 1, 0)</f>
        <v>0</v>
      </c>
      <c r="BC14" s="86">
        <f>IF('Medical equipment-OST'!AT22="Да", 1, 0)</f>
        <v>0</v>
      </c>
      <c r="BD14" s="86">
        <f>IF('Medical equipment-OST'!AU22="Да", 1, 0)</f>
        <v>0</v>
      </c>
      <c r="BE14" s="86">
        <f t="shared" si="6"/>
        <v>0</v>
      </c>
      <c r="BF14" s="86">
        <f>IF('Medical equipment-OST'!BC22="Да", 'Service providers'!G24, 1)</f>
        <v>1</v>
      </c>
      <c r="BG14" s="86" t="str">
        <f>IFERROR(('Medical equipment-OST'!BD22*BF14)/BM14, "0")</f>
        <v>0</v>
      </c>
      <c r="BH14" s="86">
        <f>IF('Medical equipment-OST'!BC22="Да", 'Service providers'!H24, 1)</f>
        <v>1</v>
      </c>
      <c r="BI14" s="86" t="str">
        <f>IFERROR(('Medical equipment-OST'!BE22*BH14)/BM14, "0")</f>
        <v>0</v>
      </c>
      <c r="BJ14" s="86">
        <f>IF('Medical equipment-OST'!AZ22="Да", 1, 0)</f>
        <v>0</v>
      </c>
      <c r="BK14" s="86">
        <f>IF('Medical equipment-OST'!BA22="Да", 1, 0)</f>
        <v>0</v>
      </c>
      <c r="BL14" s="86">
        <f>IF('Medical equipment-OST'!BB22="Да", 1, 0)</f>
        <v>0</v>
      </c>
      <c r="BM14" s="86">
        <f t="shared" si="7"/>
        <v>0</v>
      </c>
    </row>
    <row r="15" spans="1:65" x14ac:dyDescent="0.25">
      <c r="A15" s="93" t="str">
        <f>'Service providers'!A25</f>
        <v>Указать название точки 12</v>
      </c>
      <c r="B15" s="86">
        <f>IF('Medical equipment-OST'!F23="Да", 'Service providers'!G25, 1)</f>
        <v>1</v>
      </c>
      <c r="C15" s="86" t="str">
        <f>IFERROR(('Medical equipment-OST'!G23*B15)/I15, "0")</f>
        <v>0</v>
      </c>
      <c r="D15" s="86">
        <f>IF('Medical equipment-OST'!F23="Да", 'Service providers'!H25, 1)</f>
        <v>1</v>
      </c>
      <c r="E15" s="86" t="str">
        <f>IFERROR(('Medical equipment-OST'!H23*D15)/I15, "0")</f>
        <v>0</v>
      </c>
      <c r="F15" s="86">
        <f>IF('Medical equipment-OST'!C23="Да", 1, 0)</f>
        <v>0</v>
      </c>
      <c r="G15" s="86">
        <f>IF('Medical equipment-OST'!D23="Да", 1, 0)</f>
        <v>0</v>
      </c>
      <c r="H15" s="86">
        <f>IF('Medical equipment-OST'!E23="Да", 1, 0)</f>
        <v>0</v>
      </c>
      <c r="I15" s="86">
        <f t="shared" si="0"/>
        <v>0</v>
      </c>
      <c r="J15" s="86">
        <f>IF('Medical equipment-OST'!M23="Да", 'Service providers'!G25, 1)</f>
        <v>1</v>
      </c>
      <c r="K15" s="86" t="str">
        <f>IFERROR(('Medical equipment-OST'!N23*J15)/Q15, "0")</f>
        <v>0</v>
      </c>
      <c r="L15" s="86">
        <f>IF('Medical equipment-OST'!M23="Да", 'Service providers'!H25, 1)</f>
        <v>1</v>
      </c>
      <c r="M15" s="86" t="str">
        <f>IFERROR(('Medical equipment-OST'!O23*L15)/Q15, "0")</f>
        <v>0</v>
      </c>
      <c r="N15" s="86">
        <f>IF('Medical equipment-OST'!J23="Да", 1, 0)</f>
        <v>0</v>
      </c>
      <c r="O15" s="86">
        <f>IF('Medical equipment-OST'!K23="Да", 1, 0)</f>
        <v>0</v>
      </c>
      <c r="P15" s="86">
        <f>IF('Medical equipment-OST'!L23="Да", 1, 0)</f>
        <v>0</v>
      </c>
      <c r="Q15" s="86">
        <f t="shared" si="1"/>
        <v>0</v>
      </c>
      <c r="R15" s="86">
        <f>IF('Medical equipment-OST'!T23="Да", 'Service providers'!G25, 1)</f>
        <v>1</v>
      </c>
      <c r="S15" s="86" t="str">
        <f>IFERROR(('Medical equipment-OST'!U23*R15)/Y15, "0")</f>
        <v>0</v>
      </c>
      <c r="T15" s="86">
        <f>IF('Medical equipment-OST'!T23="Да", 'Service providers'!H25, 1)</f>
        <v>1</v>
      </c>
      <c r="U15" s="86" t="str">
        <f>IFERROR(('Medical equipment-OST'!V23*T15)/Y15, "0")</f>
        <v>0</v>
      </c>
      <c r="V15" s="86">
        <f>IF('Medical equipment-OST'!Q23="Да", 1, 0)</f>
        <v>0</v>
      </c>
      <c r="W15" s="86">
        <f>IF('Medical equipment-OST'!R23="Да", 1, 0)</f>
        <v>0</v>
      </c>
      <c r="X15" s="86">
        <f>IF('Medical equipment-OST'!S23="Да", 1, 0)</f>
        <v>0</v>
      </c>
      <c r="Y15" s="86">
        <f t="shared" si="2"/>
        <v>0</v>
      </c>
      <c r="Z15" s="86">
        <f>IF('Medical equipment-OST'!AA23="Да", 'Service providers'!G25, 1)</f>
        <v>1</v>
      </c>
      <c r="AA15" s="86" t="str">
        <f>IFERROR(('Medical equipment-OST'!AB23*Z15)/AG15, "0")</f>
        <v>0</v>
      </c>
      <c r="AB15" s="86">
        <f>IF('Medical equipment-OST'!AA23="Да", 'Service providers'!H25, 1)</f>
        <v>1</v>
      </c>
      <c r="AC15" s="86" t="str">
        <f>IFERROR(('Medical equipment-OST'!AC23*AB15)/AG15, "0")</f>
        <v>0</v>
      </c>
      <c r="AD15" s="86">
        <f>IF('Medical equipment-OST'!X23="Да", 1, 0)</f>
        <v>0</v>
      </c>
      <c r="AE15" s="86">
        <f>IF('Medical equipment-OST'!Y23="Да", 1, 0)</f>
        <v>0</v>
      </c>
      <c r="AF15" s="86">
        <f>IF('Medical equipment-OST'!Z23="Да", 1, 0)</f>
        <v>0</v>
      </c>
      <c r="AG15" s="86">
        <f t="shared" si="3"/>
        <v>0</v>
      </c>
      <c r="AH15" s="86">
        <f>IF('Medical equipment-OST'!AH23="Да", 'Service providers'!G25, 1)</f>
        <v>1</v>
      </c>
      <c r="AI15" s="86" t="str">
        <f>IFERROR(('Medical equipment-OST'!AI23*AH15)/AO15, "0")</f>
        <v>0</v>
      </c>
      <c r="AJ15" s="86">
        <f>IF('Medical equipment-OST'!AH23="Да", 'Service providers'!H25, 1)</f>
        <v>1</v>
      </c>
      <c r="AK15" s="86" t="str">
        <f>IFERROR(('Medical equipment-OST'!AJ23*AJ15)/AO15, "0")</f>
        <v>0</v>
      </c>
      <c r="AL15" s="86">
        <f>IF('Medical equipment-OST'!AE23="Да", 1, 0)</f>
        <v>0</v>
      </c>
      <c r="AM15" s="86">
        <f>IF('Medical equipment-OST'!AF23="Да", 1, 0)</f>
        <v>0</v>
      </c>
      <c r="AN15" s="86">
        <f>IF('Medical equipment-OST'!AG23="Да", 1, 0)</f>
        <v>0</v>
      </c>
      <c r="AO15" s="86">
        <f t="shared" si="4"/>
        <v>0</v>
      </c>
      <c r="AP15" s="86">
        <f>IF('Medical equipment-OST'!AO23="Да", 'Service providers'!G25, 1)</f>
        <v>1</v>
      </c>
      <c r="AQ15" s="86" t="str">
        <f>IFERROR(('Medical equipment-OST'!AP23*AP15)/AW15, "0")</f>
        <v>0</v>
      </c>
      <c r="AR15" s="86">
        <f>IF('Medical equipment-OST'!AO23="Да", 'Service providers'!H25, 1)</f>
        <v>1</v>
      </c>
      <c r="AS15" s="86" t="str">
        <f>IFERROR(('Medical equipment-OST'!AQ23*AR15)/AW15, "0")</f>
        <v>0</v>
      </c>
      <c r="AT15" s="86">
        <f>IF('Medical equipment-OST'!AL23="Да", 1, 0)</f>
        <v>0</v>
      </c>
      <c r="AU15" s="86">
        <f>IF('Medical equipment-OST'!AM23="Да", 1, 0)</f>
        <v>0</v>
      </c>
      <c r="AV15" s="86">
        <f>IF('Medical equipment-OST'!AN23="Да", 1, 0)</f>
        <v>0</v>
      </c>
      <c r="AW15" s="86">
        <f t="shared" si="5"/>
        <v>0</v>
      </c>
      <c r="AX15" s="86">
        <f>IF('Medical equipment-OST'!AV23="Да", 'Service providers'!G25, 1)</f>
        <v>1</v>
      </c>
      <c r="AY15" s="86" t="str">
        <f>IFERROR(('Medical equipment-OST'!AW23*AX15)/BE15, "0")</f>
        <v>0</v>
      </c>
      <c r="AZ15" s="86">
        <f>IF('Medical equipment-OST'!AV23="Да", 'Service providers'!H25, 1)</f>
        <v>1</v>
      </c>
      <c r="BA15" s="86" t="str">
        <f>IFERROR(('Medical equipment-OST'!AX23*AZ15)/BE15, "0")</f>
        <v>0</v>
      </c>
      <c r="BB15" s="86">
        <f>IF('Medical equipment-OST'!AS23="Да", 1, 0)</f>
        <v>0</v>
      </c>
      <c r="BC15" s="86">
        <f>IF('Medical equipment-OST'!AT23="Да", 1, 0)</f>
        <v>0</v>
      </c>
      <c r="BD15" s="86">
        <f>IF('Medical equipment-OST'!AU23="Да", 1, 0)</f>
        <v>0</v>
      </c>
      <c r="BE15" s="86">
        <f t="shared" si="6"/>
        <v>0</v>
      </c>
      <c r="BF15" s="86">
        <f>IF('Medical equipment-OST'!BC23="Да", 'Service providers'!G25, 1)</f>
        <v>1</v>
      </c>
      <c r="BG15" s="86" t="str">
        <f>IFERROR(('Medical equipment-OST'!BD23*BF15)/BM15, "0")</f>
        <v>0</v>
      </c>
      <c r="BH15" s="86">
        <f>IF('Medical equipment-OST'!BC23="Да", 'Service providers'!H25, 1)</f>
        <v>1</v>
      </c>
      <c r="BI15" s="86" t="str">
        <f>IFERROR(('Medical equipment-OST'!BE23*BH15)/BM15, "0")</f>
        <v>0</v>
      </c>
      <c r="BJ15" s="86">
        <f>IF('Medical equipment-OST'!AZ23="Да", 1, 0)</f>
        <v>0</v>
      </c>
      <c r="BK15" s="86">
        <f>IF('Medical equipment-OST'!BA23="Да", 1, 0)</f>
        <v>0</v>
      </c>
      <c r="BL15" s="86">
        <f>IF('Medical equipment-OST'!BB23="Да", 1, 0)</f>
        <v>0</v>
      </c>
      <c r="BM15" s="86">
        <f t="shared" si="7"/>
        <v>0</v>
      </c>
    </row>
    <row r="16" spans="1:65" x14ac:dyDescent="0.25">
      <c r="A16" s="93" t="str">
        <f>'Service providers'!A26</f>
        <v>Указать название точки 13</v>
      </c>
      <c r="B16" s="86">
        <f>IF('Medical equipment-OST'!F24="Да", 'Service providers'!G26, 1)</f>
        <v>1</v>
      </c>
      <c r="C16" s="86" t="str">
        <f>IFERROR(('Medical equipment-OST'!G24*B16)/I16, "0")</f>
        <v>0</v>
      </c>
      <c r="D16" s="86">
        <f>IF('Medical equipment-OST'!F24="Да", 'Service providers'!H26, 1)</f>
        <v>1</v>
      </c>
      <c r="E16" s="86" t="str">
        <f>IFERROR(('Medical equipment-OST'!H24*D16)/I16, "0")</f>
        <v>0</v>
      </c>
      <c r="F16" s="86">
        <f>IF('Medical equipment-OST'!C24="Да", 1, 0)</f>
        <v>0</v>
      </c>
      <c r="G16" s="86">
        <f>IF('Medical equipment-OST'!D24="Да", 1, 0)</f>
        <v>0</v>
      </c>
      <c r="H16" s="86">
        <f>IF('Medical equipment-OST'!E24="Да", 1, 0)</f>
        <v>0</v>
      </c>
      <c r="I16" s="86">
        <f t="shared" si="0"/>
        <v>0</v>
      </c>
      <c r="J16" s="86">
        <f>IF('Medical equipment-OST'!M24="Да", 'Service providers'!G26, 1)</f>
        <v>1</v>
      </c>
      <c r="K16" s="86" t="str">
        <f>IFERROR(('Medical equipment-OST'!N24*J16)/Q16, "0")</f>
        <v>0</v>
      </c>
      <c r="L16" s="86">
        <f>IF('Medical equipment-OST'!M24="Да", 'Service providers'!H26, 1)</f>
        <v>1</v>
      </c>
      <c r="M16" s="86" t="str">
        <f>IFERROR(('Medical equipment-OST'!O24*L16)/Q16, "0")</f>
        <v>0</v>
      </c>
      <c r="N16" s="86">
        <f>IF('Medical equipment-OST'!J24="Да", 1, 0)</f>
        <v>0</v>
      </c>
      <c r="O16" s="86">
        <f>IF('Medical equipment-OST'!K24="Да", 1, 0)</f>
        <v>0</v>
      </c>
      <c r="P16" s="86">
        <f>IF('Medical equipment-OST'!L24="Да", 1, 0)</f>
        <v>0</v>
      </c>
      <c r="Q16" s="86">
        <f t="shared" si="1"/>
        <v>0</v>
      </c>
      <c r="R16" s="86">
        <f>IF('Medical equipment-OST'!T24="Да", 'Service providers'!G26, 1)</f>
        <v>1</v>
      </c>
      <c r="S16" s="86" t="str">
        <f>IFERROR(('Medical equipment-OST'!U24*R16)/Y16, "0")</f>
        <v>0</v>
      </c>
      <c r="T16" s="86">
        <f>IF('Medical equipment-OST'!T24="Да", 'Service providers'!H26, 1)</f>
        <v>1</v>
      </c>
      <c r="U16" s="86" t="str">
        <f>IFERROR(('Medical equipment-OST'!V24*T16)/Y16, "0")</f>
        <v>0</v>
      </c>
      <c r="V16" s="86">
        <f>IF('Medical equipment-OST'!Q24="Да", 1, 0)</f>
        <v>0</v>
      </c>
      <c r="W16" s="86">
        <f>IF('Medical equipment-OST'!R24="Да", 1, 0)</f>
        <v>0</v>
      </c>
      <c r="X16" s="86">
        <f>IF('Medical equipment-OST'!S24="Да", 1, 0)</f>
        <v>0</v>
      </c>
      <c r="Y16" s="86">
        <f t="shared" si="2"/>
        <v>0</v>
      </c>
      <c r="Z16" s="86">
        <f>IF('Medical equipment-OST'!AA24="Да", 'Service providers'!G26, 1)</f>
        <v>1</v>
      </c>
      <c r="AA16" s="86" t="str">
        <f>IFERROR(('Medical equipment-OST'!AB24*Z16)/AG16, "0")</f>
        <v>0</v>
      </c>
      <c r="AB16" s="86">
        <f>IF('Medical equipment-OST'!AA24="Да", 'Service providers'!H26, 1)</f>
        <v>1</v>
      </c>
      <c r="AC16" s="86" t="str">
        <f>IFERROR(('Medical equipment-OST'!AC24*AB16)/AG16, "0")</f>
        <v>0</v>
      </c>
      <c r="AD16" s="86">
        <f>IF('Medical equipment-OST'!X24="Да", 1, 0)</f>
        <v>0</v>
      </c>
      <c r="AE16" s="86">
        <f>IF('Medical equipment-OST'!Y24="Да", 1, 0)</f>
        <v>0</v>
      </c>
      <c r="AF16" s="86">
        <f>IF('Medical equipment-OST'!Z24="Да", 1, 0)</f>
        <v>0</v>
      </c>
      <c r="AG16" s="86">
        <f t="shared" si="3"/>
        <v>0</v>
      </c>
      <c r="AH16" s="86">
        <f>IF('Medical equipment-OST'!AH24="Да", 'Service providers'!G26, 1)</f>
        <v>1</v>
      </c>
      <c r="AI16" s="86" t="str">
        <f>IFERROR(('Medical equipment-OST'!AI24*AH16)/AO16, "0")</f>
        <v>0</v>
      </c>
      <c r="AJ16" s="86">
        <f>IF('Medical equipment-OST'!AH24="Да", 'Service providers'!H26, 1)</f>
        <v>1</v>
      </c>
      <c r="AK16" s="86" t="str">
        <f>IFERROR(('Medical equipment-OST'!AJ24*AJ16)/AO16, "0")</f>
        <v>0</v>
      </c>
      <c r="AL16" s="86">
        <f>IF('Medical equipment-OST'!AE24="Да", 1, 0)</f>
        <v>0</v>
      </c>
      <c r="AM16" s="86">
        <f>IF('Medical equipment-OST'!AF24="Да", 1, 0)</f>
        <v>0</v>
      </c>
      <c r="AN16" s="86">
        <f>IF('Medical equipment-OST'!AG24="Да", 1, 0)</f>
        <v>0</v>
      </c>
      <c r="AO16" s="86">
        <f t="shared" si="4"/>
        <v>0</v>
      </c>
      <c r="AP16" s="86">
        <f>IF('Medical equipment-OST'!AO24="Да", 'Service providers'!G26, 1)</f>
        <v>1</v>
      </c>
      <c r="AQ16" s="86" t="str">
        <f>IFERROR(('Medical equipment-OST'!AP24*AP16)/AW16, "0")</f>
        <v>0</v>
      </c>
      <c r="AR16" s="86">
        <f>IF('Medical equipment-OST'!AO24="Да", 'Service providers'!H26, 1)</f>
        <v>1</v>
      </c>
      <c r="AS16" s="86" t="str">
        <f>IFERROR(('Medical equipment-OST'!AQ24*AR16)/AW16, "0")</f>
        <v>0</v>
      </c>
      <c r="AT16" s="86">
        <f>IF('Medical equipment-OST'!AL24="Да", 1, 0)</f>
        <v>0</v>
      </c>
      <c r="AU16" s="86">
        <f>IF('Medical equipment-OST'!AM24="Да", 1, 0)</f>
        <v>0</v>
      </c>
      <c r="AV16" s="86">
        <f>IF('Medical equipment-OST'!AN24="Да", 1, 0)</f>
        <v>0</v>
      </c>
      <c r="AW16" s="86">
        <f t="shared" si="5"/>
        <v>0</v>
      </c>
      <c r="AX16" s="86">
        <f>IF('Medical equipment-OST'!AV24="Да", 'Service providers'!G26, 1)</f>
        <v>1</v>
      </c>
      <c r="AY16" s="86" t="str">
        <f>IFERROR(('Medical equipment-OST'!AW24*AX16)/BE16, "0")</f>
        <v>0</v>
      </c>
      <c r="AZ16" s="86">
        <f>IF('Medical equipment-OST'!AV24="Да", 'Service providers'!H26, 1)</f>
        <v>1</v>
      </c>
      <c r="BA16" s="86" t="str">
        <f>IFERROR(('Medical equipment-OST'!AX24*AZ16)/BE16, "0")</f>
        <v>0</v>
      </c>
      <c r="BB16" s="86">
        <f>IF('Medical equipment-OST'!AS24="Да", 1, 0)</f>
        <v>0</v>
      </c>
      <c r="BC16" s="86">
        <f>IF('Medical equipment-OST'!AT24="Да", 1, 0)</f>
        <v>0</v>
      </c>
      <c r="BD16" s="86">
        <f>IF('Medical equipment-OST'!AU24="Да", 1, 0)</f>
        <v>0</v>
      </c>
      <c r="BE16" s="86">
        <f t="shared" si="6"/>
        <v>0</v>
      </c>
      <c r="BF16" s="86">
        <f>IF('Medical equipment-OST'!BC24="Да", 'Service providers'!G26, 1)</f>
        <v>1</v>
      </c>
      <c r="BG16" s="86" t="str">
        <f>IFERROR(('Medical equipment-OST'!BD24*BF16)/BM16, "0")</f>
        <v>0</v>
      </c>
      <c r="BH16" s="86">
        <f>IF('Medical equipment-OST'!BC24="Да", 'Service providers'!H26, 1)</f>
        <v>1</v>
      </c>
      <c r="BI16" s="86" t="str">
        <f>IFERROR(('Medical equipment-OST'!BE24*BH16)/BM16, "0")</f>
        <v>0</v>
      </c>
      <c r="BJ16" s="86">
        <f>IF('Medical equipment-OST'!AZ24="Да", 1, 0)</f>
        <v>0</v>
      </c>
      <c r="BK16" s="86">
        <f>IF('Medical equipment-OST'!BA24="Да", 1, 0)</f>
        <v>0</v>
      </c>
      <c r="BL16" s="86">
        <f>IF('Medical equipment-OST'!BB24="Да", 1, 0)</f>
        <v>0</v>
      </c>
      <c r="BM16" s="86">
        <f t="shared" si="7"/>
        <v>0</v>
      </c>
    </row>
    <row r="17" spans="1:65" x14ac:dyDescent="0.25">
      <c r="A17" s="93" t="str">
        <f>'Service providers'!A27</f>
        <v>Указать название точки 14</v>
      </c>
      <c r="B17" s="86">
        <f>IF('Medical equipment-OST'!F25="Да", 'Service providers'!G27, 1)</f>
        <v>1</v>
      </c>
      <c r="C17" s="86" t="str">
        <f>IFERROR(('Medical equipment-OST'!G25*B17)/I17, "0")</f>
        <v>0</v>
      </c>
      <c r="D17" s="86">
        <f>IF('Medical equipment-OST'!F25="Да", 'Service providers'!H27, 1)</f>
        <v>1</v>
      </c>
      <c r="E17" s="86" t="str">
        <f>IFERROR(('Medical equipment-OST'!H25*D17)/I17, "0")</f>
        <v>0</v>
      </c>
      <c r="F17" s="86">
        <f>IF('Medical equipment-OST'!C25="Да", 1, 0)</f>
        <v>0</v>
      </c>
      <c r="G17" s="86">
        <f>IF('Medical equipment-OST'!D25="Да", 1, 0)</f>
        <v>0</v>
      </c>
      <c r="H17" s="86">
        <f>IF('Medical equipment-OST'!E25="Да", 1, 0)</f>
        <v>0</v>
      </c>
      <c r="I17" s="86">
        <f t="shared" si="0"/>
        <v>0</v>
      </c>
      <c r="J17" s="86">
        <f>IF('Medical equipment-OST'!M25="Да", 'Service providers'!G27, 1)</f>
        <v>1</v>
      </c>
      <c r="K17" s="86" t="str">
        <f>IFERROR(('Medical equipment-OST'!N25*J17)/Q17, "0")</f>
        <v>0</v>
      </c>
      <c r="L17" s="86">
        <f>IF('Medical equipment-OST'!M25="Да", 'Service providers'!H27, 1)</f>
        <v>1</v>
      </c>
      <c r="M17" s="86" t="str">
        <f>IFERROR(('Medical equipment-OST'!O25*L17)/Q17, "0")</f>
        <v>0</v>
      </c>
      <c r="N17" s="86">
        <f>IF('Medical equipment-OST'!J25="Да", 1, 0)</f>
        <v>0</v>
      </c>
      <c r="O17" s="86">
        <f>IF('Medical equipment-OST'!K25="Да", 1, 0)</f>
        <v>0</v>
      </c>
      <c r="P17" s="86">
        <f>IF('Medical equipment-OST'!L25="Да", 1, 0)</f>
        <v>0</v>
      </c>
      <c r="Q17" s="86">
        <f t="shared" si="1"/>
        <v>0</v>
      </c>
      <c r="R17" s="86">
        <f>IF('Medical equipment-OST'!T25="Да", 'Service providers'!G27, 1)</f>
        <v>1</v>
      </c>
      <c r="S17" s="86" t="str">
        <f>IFERROR(('Medical equipment-OST'!U25*R17)/Y17, "0")</f>
        <v>0</v>
      </c>
      <c r="T17" s="86">
        <f>IF('Medical equipment-OST'!T25="Да", 'Service providers'!H27, 1)</f>
        <v>1</v>
      </c>
      <c r="U17" s="86" t="str">
        <f>IFERROR(('Medical equipment-OST'!V25*T17)/Y17, "0")</f>
        <v>0</v>
      </c>
      <c r="V17" s="86">
        <f>IF('Medical equipment-OST'!Q25="Да", 1, 0)</f>
        <v>0</v>
      </c>
      <c r="W17" s="86">
        <f>IF('Medical equipment-OST'!R25="Да", 1, 0)</f>
        <v>0</v>
      </c>
      <c r="X17" s="86">
        <f>IF('Medical equipment-OST'!S25="Да", 1, 0)</f>
        <v>0</v>
      </c>
      <c r="Y17" s="86">
        <f t="shared" si="2"/>
        <v>0</v>
      </c>
      <c r="Z17" s="86">
        <f>IF('Medical equipment-OST'!AA25="Да", 'Service providers'!G27, 1)</f>
        <v>1</v>
      </c>
      <c r="AA17" s="86" t="str">
        <f>IFERROR(('Medical equipment-OST'!AB25*Z17)/AG17, "0")</f>
        <v>0</v>
      </c>
      <c r="AB17" s="86">
        <f>IF('Medical equipment-OST'!AA25="Да", 'Service providers'!H27, 1)</f>
        <v>1</v>
      </c>
      <c r="AC17" s="86" t="str">
        <f>IFERROR(('Medical equipment-OST'!AC25*AB17)/AG17, "0")</f>
        <v>0</v>
      </c>
      <c r="AD17" s="86">
        <f>IF('Medical equipment-OST'!X25="Да", 1, 0)</f>
        <v>0</v>
      </c>
      <c r="AE17" s="86">
        <f>IF('Medical equipment-OST'!Y25="Да", 1, 0)</f>
        <v>0</v>
      </c>
      <c r="AF17" s="86">
        <f>IF('Medical equipment-OST'!Z25="Да", 1, 0)</f>
        <v>0</v>
      </c>
      <c r="AG17" s="86">
        <f t="shared" si="3"/>
        <v>0</v>
      </c>
      <c r="AH17" s="86">
        <f>IF('Medical equipment-OST'!AH25="Да", 'Service providers'!G27, 1)</f>
        <v>1</v>
      </c>
      <c r="AI17" s="86" t="str">
        <f>IFERROR(('Medical equipment-OST'!AI25*AH17)/AO17, "0")</f>
        <v>0</v>
      </c>
      <c r="AJ17" s="86">
        <f>IF('Medical equipment-OST'!AH25="Да", 'Service providers'!H27, 1)</f>
        <v>1</v>
      </c>
      <c r="AK17" s="86" t="str">
        <f>IFERROR(('Medical equipment-OST'!AJ25*AJ17)/AO17, "0")</f>
        <v>0</v>
      </c>
      <c r="AL17" s="86">
        <f>IF('Medical equipment-OST'!AE25="Да", 1, 0)</f>
        <v>0</v>
      </c>
      <c r="AM17" s="86">
        <f>IF('Medical equipment-OST'!AF25="Да", 1, 0)</f>
        <v>0</v>
      </c>
      <c r="AN17" s="86">
        <f>IF('Medical equipment-OST'!AG25="Да", 1, 0)</f>
        <v>0</v>
      </c>
      <c r="AO17" s="86">
        <f t="shared" si="4"/>
        <v>0</v>
      </c>
      <c r="AP17" s="86">
        <f>IF('Medical equipment-OST'!AO25="Да", 'Service providers'!G27, 1)</f>
        <v>1</v>
      </c>
      <c r="AQ17" s="86" t="str">
        <f>IFERROR(('Medical equipment-OST'!AP25*AP17)/AW17, "0")</f>
        <v>0</v>
      </c>
      <c r="AR17" s="86">
        <f>IF('Medical equipment-OST'!AO25="Да", 'Service providers'!H27, 1)</f>
        <v>1</v>
      </c>
      <c r="AS17" s="86" t="str">
        <f>IFERROR(('Medical equipment-OST'!AQ25*AR17)/AW17, "0")</f>
        <v>0</v>
      </c>
      <c r="AT17" s="86">
        <f>IF('Medical equipment-OST'!AL25="Да", 1, 0)</f>
        <v>0</v>
      </c>
      <c r="AU17" s="86">
        <f>IF('Medical equipment-OST'!AM25="Да", 1, 0)</f>
        <v>0</v>
      </c>
      <c r="AV17" s="86">
        <f>IF('Medical equipment-OST'!AN25="Да", 1, 0)</f>
        <v>0</v>
      </c>
      <c r="AW17" s="86">
        <f t="shared" si="5"/>
        <v>0</v>
      </c>
      <c r="AX17" s="86">
        <f>IF('Medical equipment-OST'!AV25="Да", 'Service providers'!G27, 1)</f>
        <v>1</v>
      </c>
      <c r="AY17" s="86" t="str">
        <f>IFERROR(('Medical equipment-OST'!AW25*AX17)/BE17, "0")</f>
        <v>0</v>
      </c>
      <c r="AZ17" s="86">
        <f>IF('Medical equipment-OST'!AV25="Да", 'Service providers'!H27, 1)</f>
        <v>1</v>
      </c>
      <c r="BA17" s="86" t="str">
        <f>IFERROR(('Medical equipment-OST'!AX25*AZ17)/BE17, "0")</f>
        <v>0</v>
      </c>
      <c r="BB17" s="86">
        <f>IF('Medical equipment-OST'!AS25="Да", 1, 0)</f>
        <v>0</v>
      </c>
      <c r="BC17" s="86">
        <f>IF('Medical equipment-OST'!AT25="Да", 1, 0)</f>
        <v>0</v>
      </c>
      <c r="BD17" s="86">
        <f>IF('Medical equipment-OST'!AU25="Да", 1, 0)</f>
        <v>0</v>
      </c>
      <c r="BE17" s="86">
        <f t="shared" si="6"/>
        <v>0</v>
      </c>
      <c r="BF17" s="86">
        <f>IF('Medical equipment-OST'!BC25="Да", 'Service providers'!G27, 1)</f>
        <v>1</v>
      </c>
      <c r="BG17" s="86" t="str">
        <f>IFERROR(('Medical equipment-OST'!BD25*BF17)/BM17, "0")</f>
        <v>0</v>
      </c>
      <c r="BH17" s="86">
        <f>IF('Medical equipment-OST'!BC25="Да", 'Service providers'!H27, 1)</f>
        <v>1</v>
      </c>
      <c r="BI17" s="86" t="str">
        <f>IFERROR(('Medical equipment-OST'!BE25*BH17)/BM17, "0")</f>
        <v>0</v>
      </c>
      <c r="BJ17" s="86">
        <f>IF('Medical equipment-OST'!AZ25="Да", 1, 0)</f>
        <v>0</v>
      </c>
      <c r="BK17" s="86">
        <f>IF('Medical equipment-OST'!BA25="Да", 1, 0)</f>
        <v>0</v>
      </c>
      <c r="BL17" s="86">
        <f>IF('Medical equipment-OST'!BB25="Да", 1, 0)</f>
        <v>0</v>
      </c>
      <c r="BM17" s="86">
        <f t="shared" si="7"/>
        <v>0</v>
      </c>
    </row>
    <row r="18" spans="1:65" x14ac:dyDescent="0.25">
      <c r="A18" s="93" t="str">
        <f>'Service providers'!A28</f>
        <v>Указать название точки 15</v>
      </c>
      <c r="B18" s="86">
        <f>IF('Medical equipment-OST'!F26="Да", 'Service providers'!G28, 1)</f>
        <v>1</v>
      </c>
      <c r="C18" s="86" t="str">
        <f>IFERROR(('Medical equipment-OST'!G26*B18)/I18, "0")</f>
        <v>0</v>
      </c>
      <c r="D18" s="86">
        <f>IF('Medical equipment-OST'!F26="Да", 'Service providers'!H28, 1)</f>
        <v>1</v>
      </c>
      <c r="E18" s="86" t="str">
        <f>IFERROR(('Medical equipment-OST'!H26*D18)/I18, "0")</f>
        <v>0</v>
      </c>
      <c r="F18" s="86">
        <f>IF('Medical equipment-OST'!C26="Да", 1, 0)</f>
        <v>0</v>
      </c>
      <c r="G18" s="86">
        <f>IF('Medical equipment-OST'!D26="Да", 1, 0)</f>
        <v>0</v>
      </c>
      <c r="H18" s="86">
        <f>IF('Medical equipment-OST'!E26="Да", 1, 0)</f>
        <v>0</v>
      </c>
      <c r="I18" s="86">
        <f t="shared" si="0"/>
        <v>0</v>
      </c>
      <c r="J18" s="86">
        <f>IF('Medical equipment-OST'!M26="Да", 'Service providers'!G28, 1)</f>
        <v>1</v>
      </c>
      <c r="K18" s="86" t="str">
        <f>IFERROR(('Medical equipment-OST'!N26*J18)/Q18, "0")</f>
        <v>0</v>
      </c>
      <c r="L18" s="86">
        <f>IF('Medical equipment-OST'!M26="Да", 'Service providers'!H28, 1)</f>
        <v>1</v>
      </c>
      <c r="M18" s="86" t="str">
        <f>IFERROR(('Medical equipment-OST'!O26*L18)/Q18, "0")</f>
        <v>0</v>
      </c>
      <c r="N18" s="86">
        <f>IF('Medical equipment-OST'!J26="Да", 1, 0)</f>
        <v>0</v>
      </c>
      <c r="O18" s="86">
        <f>IF('Medical equipment-OST'!K26="Да", 1, 0)</f>
        <v>0</v>
      </c>
      <c r="P18" s="86">
        <f>IF('Medical equipment-OST'!L26="Да", 1, 0)</f>
        <v>0</v>
      </c>
      <c r="Q18" s="86">
        <f t="shared" si="1"/>
        <v>0</v>
      </c>
      <c r="R18" s="86">
        <f>IF('Medical equipment-OST'!T26="Да", 'Service providers'!G28, 1)</f>
        <v>1</v>
      </c>
      <c r="S18" s="86" t="str">
        <f>IFERROR(('Medical equipment-OST'!U26*R18)/Y18, "0")</f>
        <v>0</v>
      </c>
      <c r="T18" s="86">
        <f>IF('Medical equipment-OST'!T26="Да", 'Service providers'!H28, 1)</f>
        <v>1</v>
      </c>
      <c r="U18" s="86" t="str">
        <f>IFERROR(('Medical equipment-OST'!V26*T18)/Y18, "0")</f>
        <v>0</v>
      </c>
      <c r="V18" s="86">
        <f>IF('Medical equipment-OST'!Q26="Да", 1, 0)</f>
        <v>0</v>
      </c>
      <c r="W18" s="86">
        <f>IF('Medical equipment-OST'!R26="Да", 1, 0)</f>
        <v>0</v>
      </c>
      <c r="X18" s="86">
        <f>IF('Medical equipment-OST'!S26="Да", 1, 0)</f>
        <v>0</v>
      </c>
      <c r="Y18" s="86">
        <f t="shared" si="2"/>
        <v>0</v>
      </c>
      <c r="Z18" s="86">
        <f>IF('Medical equipment-OST'!AA26="Да", 'Service providers'!G28, 1)</f>
        <v>1</v>
      </c>
      <c r="AA18" s="86" t="str">
        <f>IFERROR(('Medical equipment-OST'!AB26*Z18)/AG18, "0")</f>
        <v>0</v>
      </c>
      <c r="AB18" s="86">
        <f>IF('Medical equipment-OST'!AA26="Да", 'Service providers'!H28, 1)</f>
        <v>1</v>
      </c>
      <c r="AC18" s="86" t="str">
        <f>IFERROR(('Medical equipment-OST'!AC26*AB18)/AG18, "0")</f>
        <v>0</v>
      </c>
      <c r="AD18" s="86">
        <f>IF('Medical equipment-OST'!X26="Да", 1, 0)</f>
        <v>0</v>
      </c>
      <c r="AE18" s="86">
        <f>IF('Medical equipment-OST'!Y26="Да", 1, 0)</f>
        <v>0</v>
      </c>
      <c r="AF18" s="86">
        <f>IF('Medical equipment-OST'!Z26="Да", 1, 0)</f>
        <v>0</v>
      </c>
      <c r="AG18" s="86">
        <f t="shared" si="3"/>
        <v>0</v>
      </c>
      <c r="AH18" s="86">
        <f>IF('Medical equipment-OST'!AH26="Да", 'Service providers'!G28, 1)</f>
        <v>1</v>
      </c>
      <c r="AI18" s="86" t="str">
        <f>IFERROR(('Medical equipment-OST'!AI26*AH18)/AO18, "0")</f>
        <v>0</v>
      </c>
      <c r="AJ18" s="86">
        <f>IF('Medical equipment-OST'!AH26="Да", 'Service providers'!H28, 1)</f>
        <v>1</v>
      </c>
      <c r="AK18" s="86" t="str">
        <f>IFERROR(('Medical equipment-OST'!AJ26*AJ18)/AO18, "0")</f>
        <v>0</v>
      </c>
      <c r="AL18" s="86">
        <f>IF('Medical equipment-OST'!AE26="Да", 1, 0)</f>
        <v>0</v>
      </c>
      <c r="AM18" s="86">
        <f>IF('Medical equipment-OST'!AF26="Да", 1, 0)</f>
        <v>0</v>
      </c>
      <c r="AN18" s="86">
        <f>IF('Medical equipment-OST'!AG26="Да", 1, 0)</f>
        <v>0</v>
      </c>
      <c r="AO18" s="86">
        <f t="shared" si="4"/>
        <v>0</v>
      </c>
      <c r="AP18" s="86">
        <f>IF('Medical equipment-OST'!AO26="Да", 'Service providers'!G28, 1)</f>
        <v>1</v>
      </c>
      <c r="AQ18" s="86" t="str">
        <f>IFERROR(('Medical equipment-OST'!AP26*AP18)/AW18, "0")</f>
        <v>0</v>
      </c>
      <c r="AR18" s="86">
        <f>IF('Medical equipment-OST'!AO26="Да", 'Service providers'!H28, 1)</f>
        <v>1</v>
      </c>
      <c r="AS18" s="86" t="str">
        <f>IFERROR(('Medical equipment-OST'!AQ26*AR18)/AW18, "0")</f>
        <v>0</v>
      </c>
      <c r="AT18" s="86">
        <f>IF('Medical equipment-OST'!AL26="Да", 1, 0)</f>
        <v>0</v>
      </c>
      <c r="AU18" s="86">
        <f>IF('Medical equipment-OST'!AM26="Да", 1, 0)</f>
        <v>0</v>
      </c>
      <c r="AV18" s="86">
        <f>IF('Medical equipment-OST'!AN26="Да", 1, 0)</f>
        <v>0</v>
      </c>
      <c r="AW18" s="86">
        <f t="shared" si="5"/>
        <v>0</v>
      </c>
      <c r="AX18" s="86">
        <f>IF('Medical equipment-OST'!AV26="Да", 'Service providers'!G28, 1)</f>
        <v>1</v>
      </c>
      <c r="AY18" s="86" t="str">
        <f>IFERROR(('Medical equipment-OST'!AW26*AX18)/BE18, "0")</f>
        <v>0</v>
      </c>
      <c r="AZ18" s="86">
        <f>IF('Medical equipment-OST'!AV26="Да", 'Service providers'!H28, 1)</f>
        <v>1</v>
      </c>
      <c r="BA18" s="86" t="str">
        <f>IFERROR(('Medical equipment-OST'!AX26*AZ18)/BE18, "0")</f>
        <v>0</v>
      </c>
      <c r="BB18" s="86">
        <f>IF('Medical equipment-OST'!AS26="Да", 1, 0)</f>
        <v>0</v>
      </c>
      <c r="BC18" s="86">
        <f>IF('Medical equipment-OST'!AT26="Да", 1, 0)</f>
        <v>0</v>
      </c>
      <c r="BD18" s="86">
        <f>IF('Medical equipment-OST'!AU26="Да", 1, 0)</f>
        <v>0</v>
      </c>
      <c r="BE18" s="86">
        <f t="shared" si="6"/>
        <v>0</v>
      </c>
      <c r="BF18" s="86">
        <f>IF('Medical equipment-OST'!BC26="Да", 'Service providers'!G28, 1)</f>
        <v>1</v>
      </c>
      <c r="BG18" s="86" t="str">
        <f>IFERROR(('Medical equipment-OST'!BD26*BF18)/BM18, "0")</f>
        <v>0</v>
      </c>
      <c r="BH18" s="86">
        <f>IF('Medical equipment-OST'!BC26="Да", 'Service providers'!H28, 1)</f>
        <v>1</v>
      </c>
      <c r="BI18" s="86" t="str">
        <f>IFERROR(('Medical equipment-OST'!BE26*BH18)/BM18, "0")</f>
        <v>0</v>
      </c>
      <c r="BJ18" s="86">
        <f>IF('Medical equipment-OST'!AZ26="Да", 1, 0)</f>
        <v>0</v>
      </c>
      <c r="BK18" s="86">
        <f>IF('Medical equipment-OST'!BA26="Да", 1, 0)</f>
        <v>0</v>
      </c>
      <c r="BL18" s="86">
        <f>IF('Medical equipment-OST'!BB26="Да", 1, 0)</f>
        <v>0</v>
      </c>
      <c r="BM18" s="86">
        <f t="shared" si="7"/>
        <v>0</v>
      </c>
    </row>
    <row r="19" spans="1:65" x14ac:dyDescent="0.25">
      <c r="A19" s="93" t="str">
        <f>'Service providers'!A29</f>
        <v>Указать название точки 16</v>
      </c>
      <c r="B19" s="86">
        <f>IF('Medical equipment-OST'!F27="Да", 'Service providers'!G29, 1)</f>
        <v>1</v>
      </c>
      <c r="C19" s="86" t="str">
        <f>IFERROR(('Medical equipment-OST'!G27*B19)/I19, "0")</f>
        <v>0</v>
      </c>
      <c r="D19" s="86">
        <f>IF('Medical equipment-OST'!F27="Да", 'Service providers'!H29, 1)</f>
        <v>1</v>
      </c>
      <c r="E19" s="86" t="str">
        <f>IFERROR(('Medical equipment-OST'!H27*D19)/I19, "0")</f>
        <v>0</v>
      </c>
      <c r="F19" s="86">
        <f>IF('Medical equipment-OST'!C27="Да", 1, 0)</f>
        <v>0</v>
      </c>
      <c r="G19" s="86">
        <f>IF('Medical equipment-OST'!D27="Да", 1, 0)</f>
        <v>0</v>
      </c>
      <c r="H19" s="86">
        <f>IF('Medical equipment-OST'!E27="Да", 1, 0)</f>
        <v>0</v>
      </c>
      <c r="I19" s="86">
        <f t="shared" si="0"/>
        <v>0</v>
      </c>
      <c r="J19" s="86">
        <f>IF('Medical equipment-OST'!M27="Да", 'Service providers'!G29, 1)</f>
        <v>1</v>
      </c>
      <c r="K19" s="86" t="str">
        <f>IFERROR(('Medical equipment-OST'!N27*J19)/Q19, "0")</f>
        <v>0</v>
      </c>
      <c r="L19" s="86">
        <f>IF('Medical equipment-OST'!M27="Да", 'Service providers'!H29, 1)</f>
        <v>1</v>
      </c>
      <c r="M19" s="86" t="str">
        <f>IFERROR(('Medical equipment-OST'!O27*L19)/Q19, "0")</f>
        <v>0</v>
      </c>
      <c r="N19" s="86">
        <f>IF('Medical equipment-OST'!J27="Да", 1, 0)</f>
        <v>0</v>
      </c>
      <c r="O19" s="86">
        <f>IF('Medical equipment-OST'!K27="Да", 1, 0)</f>
        <v>0</v>
      </c>
      <c r="P19" s="86">
        <f>IF('Medical equipment-OST'!L27="Да", 1, 0)</f>
        <v>0</v>
      </c>
      <c r="Q19" s="86">
        <f t="shared" si="1"/>
        <v>0</v>
      </c>
      <c r="R19" s="86">
        <f>IF('Medical equipment-OST'!T27="Да", 'Service providers'!G29, 1)</f>
        <v>1</v>
      </c>
      <c r="S19" s="86" t="str">
        <f>IFERROR(('Medical equipment-OST'!U27*R19)/Y19, "0")</f>
        <v>0</v>
      </c>
      <c r="T19" s="86">
        <f>IF('Medical equipment-OST'!T27="Да", 'Service providers'!H29, 1)</f>
        <v>1</v>
      </c>
      <c r="U19" s="86" t="str">
        <f>IFERROR(('Medical equipment-OST'!V27*T19)/Y19, "0")</f>
        <v>0</v>
      </c>
      <c r="V19" s="86">
        <f>IF('Medical equipment-OST'!Q27="Да", 1, 0)</f>
        <v>0</v>
      </c>
      <c r="W19" s="86">
        <f>IF('Medical equipment-OST'!R27="Да", 1, 0)</f>
        <v>0</v>
      </c>
      <c r="X19" s="86">
        <f>IF('Medical equipment-OST'!S27="Да", 1, 0)</f>
        <v>0</v>
      </c>
      <c r="Y19" s="86">
        <f t="shared" si="2"/>
        <v>0</v>
      </c>
      <c r="Z19" s="86">
        <f>IF('Medical equipment-OST'!AA27="Да", 'Service providers'!G29, 1)</f>
        <v>1</v>
      </c>
      <c r="AA19" s="86" t="str">
        <f>IFERROR(('Medical equipment-OST'!AB27*Z19)/AG19, "0")</f>
        <v>0</v>
      </c>
      <c r="AB19" s="86">
        <f>IF('Medical equipment-OST'!AA27="Да", 'Service providers'!H29, 1)</f>
        <v>1</v>
      </c>
      <c r="AC19" s="86" t="str">
        <f>IFERROR(('Medical equipment-OST'!AC27*AB19)/AG19, "0")</f>
        <v>0</v>
      </c>
      <c r="AD19" s="86">
        <f>IF('Medical equipment-OST'!X27="Да", 1, 0)</f>
        <v>0</v>
      </c>
      <c r="AE19" s="86">
        <f>IF('Medical equipment-OST'!Y27="Да", 1, 0)</f>
        <v>0</v>
      </c>
      <c r="AF19" s="86">
        <f>IF('Medical equipment-OST'!Z27="Да", 1, 0)</f>
        <v>0</v>
      </c>
      <c r="AG19" s="86">
        <f t="shared" si="3"/>
        <v>0</v>
      </c>
      <c r="AH19" s="86">
        <f>IF('Medical equipment-OST'!AH27="Да", 'Service providers'!G29, 1)</f>
        <v>1</v>
      </c>
      <c r="AI19" s="86" t="str">
        <f>IFERROR(('Medical equipment-OST'!AI27*AH19)/AO19, "0")</f>
        <v>0</v>
      </c>
      <c r="AJ19" s="86">
        <f>IF('Medical equipment-OST'!AH27="Да", 'Service providers'!H29, 1)</f>
        <v>1</v>
      </c>
      <c r="AK19" s="86" t="str">
        <f>IFERROR(('Medical equipment-OST'!AJ27*AJ19)/AO19, "0")</f>
        <v>0</v>
      </c>
      <c r="AL19" s="86">
        <f>IF('Medical equipment-OST'!AE27="Да", 1, 0)</f>
        <v>0</v>
      </c>
      <c r="AM19" s="86">
        <f>IF('Medical equipment-OST'!AF27="Да", 1, 0)</f>
        <v>0</v>
      </c>
      <c r="AN19" s="86">
        <f>IF('Medical equipment-OST'!AG27="Да", 1, 0)</f>
        <v>0</v>
      </c>
      <c r="AO19" s="86">
        <f t="shared" si="4"/>
        <v>0</v>
      </c>
      <c r="AP19" s="86">
        <f>IF('Medical equipment-OST'!AO27="Да", 'Service providers'!G29, 1)</f>
        <v>1</v>
      </c>
      <c r="AQ19" s="86" t="str">
        <f>IFERROR(('Medical equipment-OST'!AP27*AP19)/AW19, "0")</f>
        <v>0</v>
      </c>
      <c r="AR19" s="86">
        <f>IF('Medical equipment-OST'!AO27="Да", 'Service providers'!H29, 1)</f>
        <v>1</v>
      </c>
      <c r="AS19" s="86" t="str">
        <f>IFERROR(('Medical equipment-OST'!AQ27*AR19)/AW19, "0")</f>
        <v>0</v>
      </c>
      <c r="AT19" s="86">
        <f>IF('Medical equipment-OST'!AL27="Да", 1, 0)</f>
        <v>0</v>
      </c>
      <c r="AU19" s="86">
        <f>IF('Medical equipment-OST'!AM27="Да", 1, 0)</f>
        <v>0</v>
      </c>
      <c r="AV19" s="86">
        <f>IF('Medical equipment-OST'!AN27="Да", 1, 0)</f>
        <v>0</v>
      </c>
      <c r="AW19" s="86">
        <f t="shared" si="5"/>
        <v>0</v>
      </c>
      <c r="AX19" s="86">
        <f>IF('Medical equipment-OST'!AV27="Да", 'Service providers'!G29, 1)</f>
        <v>1</v>
      </c>
      <c r="AY19" s="86" t="str">
        <f>IFERROR(('Medical equipment-OST'!AW27*AX19)/BE19, "0")</f>
        <v>0</v>
      </c>
      <c r="AZ19" s="86">
        <f>IF('Medical equipment-OST'!AV27="Да", 'Service providers'!H29, 1)</f>
        <v>1</v>
      </c>
      <c r="BA19" s="86" t="str">
        <f>IFERROR(('Medical equipment-OST'!AX27*AZ19)/BE19, "0")</f>
        <v>0</v>
      </c>
      <c r="BB19" s="86">
        <f>IF('Medical equipment-OST'!AS27="Да", 1, 0)</f>
        <v>0</v>
      </c>
      <c r="BC19" s="86">
        <f>IF('Medical equipment-OST'!AT27="Да", 1, 0)</f>
        <v>0</v>
      </c>
      <c r="BD19" s="86">
        <f>IF('Medical equipment-OST'!AU27="Да", 1, 0)</f>
        <v>0</v>
      </c>
      <c r="BE19" s="86">
        <f t="shared" si="6"/>
        <v>0</v>
      </c>
      <c r="BF19" s="86">
        <f>IF('Medical equipment-OST'!BC27="Да", 'Service providers'!G29, 1)</f>
        <v>1</v>
      </c>
      <c r="BG19" s="86" t="str">
        <f>IFERROR(('Medical equipment-OST'!BD27*BF19)/BM19, "0")</f>
        <v>0</v>
      </c>
      <c r="BH19" s="86">
        <f>IF('Medical equipment-OST'!BC27="Да", 'Service providers'!H29, 1)</f>
        <v>1</v>
      </c>
      <c r="BI19" s="86" t="str">
        <f>IFERROR(('Medical equipment-OST'!BE27*BH19)/BM19, "0")</f>
        <v>0</v>
      </c>
      <c r="BJ19" s="86">
        <f>IF('Medical equipment-OST'!AZ27="Да", 1, 0)</f>
        <v>0</v>
      </c>
      <c r="BK19" s="86">
        <f>IF('Medical equipment-OST'!BA27="Да", 1, 0)</f>
        <v>0</v>
      </c>
      <c r="BL19" s="86">
        <f>IF('Medical equipment-OST'!BB27="Да", 1, 0)</f>
        <v>0</v>
      </c>
      <c r="BM19" s="86">
        <f t="shared" si="7"/>
        <v>0</v>
      </c>
    </row>
    <row r="20" spans="1:65" x14ac:dyDescent="0.25">
      <c r="A20" s="93" t="str">
        <f>'Service providers'!A30</f>
        <v>Указать название точки 17</v>
      </c>
      <c r="B20" s="86">
        <f>IF('Medical equipment-OST'!F28="Да", 'Service providers'!G30, 1)</f>
        <v>1</v>
      </c>
      <c r="C20" s="86" t="str">
        <f>IFERROR(('Medical equipment-OST'!G28*B20)/I20, "0")</f>
        <v>0</v>
      </c>
      <c r="D20" s="86">
        <f>IF('Medical equipment-OST'!F28="Да", 'Service providers'!H30, 1)</f>
        <v>1</v>
      </c>
      <c r="E20" s="86" t="str">
        <f>IFERROR(('Medical equipment-OST'!H28*D20)/I20, "0")</f>
        <v>0</v>
      </c>
      <c r="F20" s="86">
        <f>IF('Medical equipment-OST'!C28="Да", 1, 0)</f>
        <v>0</v>
      </c>
      <c r="G20" s="86">
        <f>IF('Medical equipment-OST'!D28="Да", 1, 0)</f>
        <v>0</v>
      </c>
      <c r="H20" s="86">
        <f>IF('Medical equipment-OST'!E28="Да", 1, 0)</f>
        <v>0</v>
      </c>
      <c r="I20" s="86">
        <f t="shared" si="0"/>
        <v>0</v>
      </c>
      <c r="J20" s="86">
        <f>IF('Medical equipment-OST'!M28="Да", 'Service providers'!G30, 1)</f>
        <v>1</v>
      </c>
      <c r="K20" s="86" t="str">
        <f>IFERROR(('Medical equipment-OST'!N28*J20)/Q20, "0")</f>
        <v>0</v>
      </c>
      <c r="L20" s="86">
        <f>IF('Medical equipment-OST'!M28="Да", 'Service providers'!H30, 1)</f>
        <v>1</v>
      </c>
      <c r="M20" s="86" t="str">
        <f>IFERROR(('Medical equipment-OST'!O28*L20)/Q20, "0")</f>
        <v>0</v>
      </c>
      <c r="N20" s="86">
        <f>IF('Medical equipment-OST'!J28="Да", 1, 0)</f>
        <v>0</v>
      </c>
      <c r="O20" s="86">
        <f>IF('Medical equipment-OST'!K28="Да", 1, 0)</f>
        <v>0</v>
      </c>
      <c r="P20" s="86">
        <f>IF('Medical equipment-OST'!L28="Да", 1, 0)</f>
        <v>0</v>
      </c>
      <c r="Q20" s="86">
        <f t="shared" si="1"/>
        <v>0</v>
      </c>
      <c r="R20" s="86">
        <f>IF('Medical equipment-OST'!T28="Да", 'Service providers'!G30, 1)</f>
        <v>1</v>
      </c>
      <c r="S20" s="86" t="str">
        <f>IFERROR(('Medical equipment-OST'!U28*R20)/Y20, "0")</f>
        <v>0</v>
      </c>
      <c r="T20" s="86">
        <f>IF('Medical equipment-OST'!T28="Да", 'Service providers'!H30, 1)</f>
        <v>1</v>
      </c>
      <c r="U20" s="86" t="str">
        <f>IFERROR(('Medical equipment-OST'!V28*T20)/Y20, "0")</f>
        <v>0</v>
      </c>
      <c r="V20" s="86">
        <f>IF('Medical equipment-OST'!Q28="Да", 1, 0)</f>
        <v>0</v>
      </c>
      <c r="W20" s="86">
        <f>IF('Medical equipment-OST'!R28="Да", 1, 0)</f>
        <v>0</v>
      </c>
      <c r="X20" s="86">
        <f>IF('Medical equipment-OST'!S28="Да", 1, 0)</f>
        <v>0</v>
      </c>
      <c r="Y20" s="86">
        <f t="shared" si="2"/>
        <v>0</v>
      </c>
      <c r="Z20" s="86">
        <f>IF('Medical equipment-OST'!AA28="Да", 'Service providers'!G30, 1)</f>
        <v>1</v>
      </c>
      <c r="AA20" s="86" t="str">
        <f>IFERROR(('Medical equipment-OST'!AB28*Z20)/AG20, "0")</f>
        <v>0</v>
      </c>
      <c r="AB20" s="86">
        <f>IF('Medical equipment-OST'!AA28="Да", 'Service providers'!H30, 1)</f>
        <v>1</v>
      </c>
      <c r="AC20" s="86" t="str">
        <f>IFERROR(('Medical equipment-OST'!AC28*AB20)/AG20, "0")</f>
        <v>0</v>
      </c>
      <c r="AD20" s="86">
        <f>IF('Medical equipment-OST'!X28="Да", 1, 0)</f>
        <v>0</v>
      </c>
      <c r="AE20" s="86">
        <f>IF('Medical equipment-OST'!Y28="Да", 1, 0)</f>
        <v>0</v>
      </c>
      <c r="AF20" s="86">
        <f>IF('Medical equipment-OST'!Z28="Да", 1, 0)</f>
        <v>0</v>
      </c>
      <c r="AG20" s="86">
        <f t="shared" si="3"/>
        <v>0</v>
      </c>
      <c r="AH20" s="86">
        <f>IF('Medical equipment-OST'!AH28="Да", 'Service providers'!G30, 1)</f>
        <v>1</v>
      </c>
      <c r="AI20" s="86" t="str">
        <f>IFERROR(('Medical equipment-OST'!AI28*AH20)/AO20, "0")</f>
        <v>0</v>
      </c>
      <c r="AJ20" s="86">
        <f>IF('Medical equipment-OST'!AH28="Да", 'Service providers'!H30, 1)</f>
        <v>1</v>
      </c>
      <c r="AK20" s="86" t="str">
        <f>IFERROR(('Medical equipment-OST'!AJ28*AJ20)/AO20, "0")</f>
        <v>0</v>
      </c>
      <c r="AL20" s="86">
        <f>IF('Medical equipment-OST'!AE28="Да", 1, 0)</f>
        <v>0</v>
      </c>
      <c r="AM20" s="86">
        <f>IF('Medical equipment-OST'!AF28="Да", 1, 0)</f>
        <v>0</v>
      </c>
      <c r="AN20" s="86">
        <f>IF('Medical equipment-OST'!AG28="Да", 1, 0)</f>
        <v>0</v>
      </c>
      <c r="AO20" s="86">
        <f t="shared" si="4"/>
        <v>0</v>
      </c>
      <c r="AP20" s="86">
        <f>IF('Medical equipment-OST'!AO28="Да", 'Service providers'!G30, 1)</f>
        <v>1</v>
      </c>
      <c r="AQ20" s="86" t="str">
        <f>IFERROR(('Medical equipment-OST'!AP28*AP20)/AW20, "0")</f>
        <v>0</v>
      </c>
      <c r="AR20" s="86">
        <f>IF('Medical equipment-OST'!AO28="Да", 'Service providers'!H30, 1)</f>
        <v>1</v>
      </c>
      <c r="AS20" s="86" t="str">
        <f>IFERROR(('Medical equipment-OST'!AQ28*AR20)/AW20, "0")</f>
        <v>0</v>
      </c>
      <c r="AT20" s="86">
        <f>IF('Medical equipment-OST'!AL28="Да", 1, 0)</f>
        <v>0</v>
      </c>
      <c r="AU20" s="86">
        <f>IF('Medical equipment-OST'!AM28="Да", 1, 0)</f>
        <v>0</v>
      </c>
      <c r="AV20" s="86">
        <f>IF('Medical equipment-OST'!AN28="Да", 1, 0)</f>
        <v>0</v>
      </c>
      <c r="AW20" s="86">
        <f t="shared" si="5"/>
        <v>0</v>
      </c>
      <c r="AX20" s="86">
        <f>IF('Medical equipment-OST'!AV28="Да", 'Service providers'!G30, 1)</f>
        <v>1</v>
      </c>
      <c r="AY20" s="86" t="str">
        <f>IFERROR(('Medical equipment-OST'!AW28*AX20)/BE20, "0")</f>
        <v>0</v>
      </c>
      <c r="AZ20" s="86">
        <f>IF('Medical equipment-OST'!AV28="Да", 'Service providers'!H30, 1)</f>
        <v>1</v>
      </c>
      <c r="BA20" s="86" t="str">
        <f>IFERROR(('Medical equipment-OST'!AX28*AZ20)/BE20, "0")</f>
        <v>0</v>
      </c>
      <c r="BB20" s="86">
        <f>IF('Medical equipment-OST'!AS28="Да", 1, 0)</f>
        <v>0</v>
      </c>
      <c r="BC20" s="86">
        <f>IF('Medical equipment-OST'!AT28="Да", 1, 0)</f>
        <v>0</v>
      </c>
      <c r="BD20" s="86">
        <f>IF('Medical equipment-OST'!AU28="Да", 1, 0)</f>
        <v>0</v>
      </c>
      <c r="BE20" s="86">
        <f t="shared" si="6"/>
        <v>0</v>
      </c>
      <c r="BF20" s="86">
        <f>IF('Medical equipment-OST'!BC28="Да", 'Service providers'!G30, 1)</f>
        <v>1</v>
      </c>
      <c r="BG20" s="86" t="str">
        <f>IFERROR(('Medical equipment-OST'!BD28*BF20)/BM20, "0")</f>
        <v>0</v>
      </c>
      <c r="BH20" s="86">
        <f>IF('Medical equipment-OST'!BC28="Да", 'Service providers'!H30, 1)</f>
        <v>1</v>
      </c>
      <c r="BI20" s="86" t="str">
        <f>IFERROR(('Medical equipment-OST'!BE28*BH20)/BM20, "0")</f>
        <v>0</v>
      </c>
      <c r="BJ20" s="86">
        <f>IF('Medical equipment-OST'!AZ28="Да", 1, 0)</f>
        <v>0</v>
      </c>
      <c r="BK20" s="86">
        <f>IF('Medical equipment-OST'!BA28="Да", 1, 0)</f>
        <v>0</v>
      </c>
      <c r="BL20" s="86">
        <f>IF('Medical equipment-OST'!BB28="Да", 1, 0)</f>
        <v>0</v>
      </c>
      <c r="BM20" s="86">
        <f t="shared" si="7"/>
        <v>0</v>
      </c>
    </row>
    <row r="21" spans="1:65" x14ac:dyDescent="0.25">
      <c r="A21" s="93" t="str">
        <f>'Service providers'!A31</f>
        <v>Указать название точки 18</v>
      </c>
      <c r="B21" s="86">
        <f>IF('Medical equipment-OST'!F29="Да", 'Service providers'!G31, 1)</f>
        <v>1</v>
      </c>
      <c r="C21" s="86" t="str">
        <f>IFERROR(('Medical equipment-OST'!G29*B21)/I21, "0")</f>
        <v>0</v>
      </c>
      <c r="D21" s="86">
        <f>IF('Medical equipment-OST'!F29="Да", 'Service providers'!H31, 1)</f>
        <v>1</v>
      </c>
      <c r="E21" s="86" t="str">
        <f>IFERROR(('Medical equipment-OST'!H29*D21)/I21, "0")</f>
        <v>0</v>
      </c>
      <c r="F21" s="86">
        <f>IF('Medical equipment-OST'!C29="Да", 1, 0)</f>
        <v>0</v>
      </c>
      <c r="G21" s="86">
        <f>IF('Medical equipment-OST'!D29="Да", 1, 0)</f>
        <v>0</v>
      </c>
      <c r="H21" s="86">
        <f>IF('Medical equipment-OST'!E29="Да", 1, 0)</f>
        <v>0</v>
      </c>
      <c r="I21" s="86">
        <f t="shared" si="0"/>
        <v>0</v>
      </c>
      <c r="J21" s="86">
        <f>IF('Medical equipment-OST'!M29="Да", 'Service providers'!G31, 1)</f>
        <v>1</v>
      </c>
      <c r="K21" s="86" t="str">
        <f>IFERROR(('Medical equipment-OST'!N29*J21)/Q21, "0")</f>
        <v>0</v>
      </c>
      <c r="L21" s="86">
        <f>IF('Medical equipment-OST'!M29="Да", 'Service providers'!H31, 1)</f>
        <v>1</v>
      </c>
      <c r="M21" s="86" t="str">
        <f>IFERROR(('Medical equipment-OST'!O29*L21)/Q21, "0")</f>
        <v>0</v>
      </c>
      <c r="N21" s="86">
        <f>IF('Medical equipment-OST'!J29="Да", 1, 0)</f>
        <v>0</v>
      </c>
      <c r="O21" s="86">
        <f>IF('Medical equipment-OST'!K29="Да", 1, 0)</f>
        <v>0</v>
      </c>
      <c r="P21" s="86">
        <f>IF('Medical equipment-OST'!L29="Да", 1, 0)</f>
        <v>0</v>
      </c>
      <c r="Q21" s="86">
        <f t="shared" si="1"/>
        <v>0</v>
      </c>
      <c r="R21" s="86">
        <f>IF('Medical equipment-OST'!T29="Да", 'Service providers'!G31, 1)</f>
        <v>1</v>
      </c>
      <c r="S21" s="86" t="str">
        <f>IFERROR(('Medical equipment-OST'!U29*R21)/Y21, "0")</f>
        <v>0</v>
      </c>
      <c r="T21" s="86">
        <f>IF('Medical equipment-OST'!T29="Да", 'Service providers'!H31, 1)</f>
        <v>1</v>
      </c>
      <c r="U21" s="86" t="str">
        <f>IFERROR(('Medical equipment-OST'!V29*T21)/Y21, "0")</f>
        <v>0</v>
      </c>
      <c r="V21" s="86">
        <f>IF('Medical equipment-OST'!Q29="Да", 1, 0)</f>
        <v>0</v>
      </c>
      <c r="W21" s="86">
        <f>IF('Medical equipment-OST'!R29="Да", 1, 0)</f>
        <v>0</v>
      </c>
      <c r="X21" s="86">
        <f>IF('Medical equipment-OST'!S29="Да", 1, 0)</f>
        <v>0</v>
      </c>
      <c r="Y21" s="86">
        <f t="shared" si="2"/>
        <v>0</v>
      </c>
      <c r="Z21" s="86">
        <f>IF('Medical equipment-OST'!AA29="Да", 'Service providers'!G31, 1)</f>
        <v>1</v>
      </c>
      <c r="AA21" s="86" t="str">
        <f>IFERROR(('Medical equipment-OST'!AB29*Z21)/AG21, "0")</f>
        <v>0</v>
      </c>
      <c r="AB21" s="86">
        <f>IF('Medical equipment-OST'!AA29="Да", 'Service providers'!H31, 1)</f>
        <v>1</v>
      </c>
      <c r="AC21" s="86" t="str">
        <f>IFERROR(('Medical equipment-OST'!AC29*AB21)/AG21, "0")</f>
        <v>0</v>
      </c>
      <c r="AD21" s="86">
        <f>IF('Medical equipment-OST'!X29="Да", 1, 0)</f>
        <v>0</v>
      </c>
      <c r="AE21" s="86">
        <f>IF('Medical equipment-OST'!Y29="Да", 1, 0)</f>
        <v>0</v>
      </c>
      <c r="AF21" s="86">
        <f>IF('Medical equipment-OST'!Z29="Да", 1, 0)</f>
        <v>0</v>
      </c>
      <c r="AG21" s="86">
        <f t="shared" si="3"/>
        <v>0</v>
      </c>
      <c r="AH21" s="86">
        <f>IF('Medical equipment-OST'!AH29="Да", 'Service providers'!G31, 1)</f>
        <v>1</v>
      </c>
      <c r="AI21" s="86" t="str">
        <f>IFERROR(('Medical equipment-OST'!AI29*AH21)/AO21, "0")</f>
        <v>0</v>
      </c>
      <c r="AJ21" s="86">
        <f>IF('Medical equipment-OST'!AH29="Да", 'Service providers'!H31, 1)</f>
        <v>1</v>
      </c>
      <c r="AK21" s="86" t="str">
        <f>IFERROR(('Medical equipment-OST'!AJ29*AJ21)/AO21, "0")</f>
        <v>0</v>
      </c>
      <c r="AL21" s="86">
        <f>IF('Medical equipment-OST'!AE29="Да", 1, 0)</f>
        <v>0</v>
      </c>
      <c r="AM21" s="86">
        <f>IF('Medical equipment-OST'!AF29="Да", 1, 0)</f>
        <v>0</v>
      </c>
      <c r="AN21" s="86">
        <f>IF('Medical equipment-OST'!AG29="Да", 1, 0)</f>
        <v>0</v>
      </c>
      <c r="AO21" s="86">
        <f t="shared" si="4"/>
        <v>0</v>
      </c>
      <c r="AP21" s="86">
        <f>IF('Medical equipment-OST'!AO29="Да", 'Service providers'!G31, 1)</f>
        <v>1</v>
      </c>
      <c r="AQ21" s="86" t="str">
        <f>IFERROR(('Medical equipment-OST'!AP29*AP21)/AW21, "0")</f>
        <v>0</v>
      </c>
      <c r="AR21" s="86">
        <f>IF('Medical equipment-OST'!AO29="Да", 'Service providers'!H31, 1)</f>
        <v>1</v>
      </c>
      <c r="AS21" s="86" t="str">
        <f>IFERROR(('Medical equipment-OST'!AQ29*AR21)/AW21, "0")</f>
        <v>0</v>
      </c>
      <c r="AT21" s="86">
        <f>IF('Medical equipment-OST'!AL29="Да", 1, 0)</f>
        <v>0</v>
      </c>
      <c r="AU21" s="86">
        <f>IF('Medical equipment-OST'!AM29="Да", 1, 0)</f>
        <v>0</v>
      </c>
      <c r="AV21" s="86">
        <f>IF('Medical equipment-OST'!AN29="Да", 1, 0)</f>
        <v>0</v>
      </c>
      <c r="AW21" s="86">
        <f t="shared" si="5"/>
        <v>0</v>
      </c>
      <c r="AX21" s="86">
        <f>IF('Medical equipment-OST'!AV29="Да", 'Service providers'!G31, 1)</f>
        <v>1</v>
      </c>
      <c r="AY21" s="86" t="str">
        <f>IFERROR(('Medical equipment-OST'!AW29*AX21)/BE21, "0")</f>
        <v>0</v>
      </c>
      <c r="AZ21" s="86">
        <f>IF('Medical equipment-OST'!AV29="Да", 'Service providers'!H31, 1)</f>
        <v>1</v>
      </c>
      <c r="BA21" s="86" t="str">
        <f>IFERROR(('Medical equipment-OST'!AX29*AZ21)/BE21, "0")</f>
        <v>0</v>
      </c>
      <c r="BB21" s="86">
        <f>IF('Medical equipment-OST'!AS29="Да", 1, 0)</f>
        <v>0</v>
      </c>
      <c r="BC21" s="86">
        <f>IF('Medical equipment-OST'!AT29="Да", 1, 0)</f>
        <v>0</v>
      </c>
      <c r="BD21" s="86">
        <f>IF('Medical equipment-OST'!AU29="Да", 1, 0)</f>
        <v>0</v>
      </c>
      <c r="BE21" s="86">
        <f t="shared" si="6"/>
        <v>0</v>
      </c>
      <c r="BF21" s="86">
        <f>IF('Medical equipment-OST'!BC29="Да", 'Service providers'!G31, 1)</f>
        <v>1</v>
      </c>
      <c r="BG21" s="86" t="str">
        <f>IFERROR(('Medical equipment-OST'!BD29*BF21)/BM21, "0")</f>
        <v>0</v>
      </c>
      <c r="BH21" s="86">
        <f>IF('Medical equipment-OST'!BC29="Да", 'Service providers'!H31, 1)</f>
        <v>1</v>
      </c>
      <c r="BI21" s="86" t="str">
        <f>IFERROR(('Medical equipment-OST'!BE29*BH21)/BM21, "0")</f>
        <v>0</v>
      </c>
      <c r="BJ21" s="86">
        <f>IF('Medical equipment-OST'!AZ29="Да", 1, 0)</f>
        <v>0</v>
      </c>
      <c r="BK21" s="86">
        <f>IF('Medical equipment-OST'!BA29="Да", 1, 0)</f>
        <v>0</v>
      </c>
      <c r="BL21" s="86">
        <f>IF('Medical equipment-OST'!BB29="Да", 1, 0)</f>
        <v>0</v>
      </c>
      <c r="BM21" s="86">
        <f t="shared" si="7"/>
        <v>0</v>
      </c>
    </row>
    <row r="22" spans="1:65" x14ac:dyDescent="0.25">
      <c r="A22" s="93" t="str">
        <f>'Service providers'!A32</f>
        <v>Указать название точки 19</v>
      </c>
      <c r="B22" s="86">
        <f>IF('Medical equipment-OST'!F30="Да", 'Service providers'!G32, 1)</f>
        <v>1</v>
      </c>
      <c r="C22" s="86" t="str">
        <f>IFERROR(('Medical equipment-OST'!G30*B22)/I22, "0")</f>
        <v>0</v>
      </c>
      <c r="D22" s="86">
        <f>IF('Medical equipment-OST'!F30="Да", 'Service providers'!H32, 1)</f>
        <v>1</v>
      </c>
      <c r="E22" s="86" t="str">
        <f>IFERROR(('Medical equipment-OST'!H30*D22)/I22, "0")</f>
        <v>0</v>
      </c>
      <c r="F22" s="86">
        <f>IF('Medical equipment-OST'!C30="Да", 1, 0)</f>
        <v>0</v>
      </c>
      <c r="G22" s="86">
        <f>IF('Medical equipment-OST'!D30="Да", 1, 0)</f>
        <v>0</v>
      </c>
      <c r="H22" s="86">
        <f>IF('Medical equipment-OST'!E30="Да", 1, 0)</f>
        <v>0</v>
      </c>
      <c r="I22" s="86">
        <f t="shared" si="0"/>
        <v>0</v>
      </c>
      <c r="J22" s="86">
        <f>IF('Medical equipment-OST'!M30="Да", 'Service providers'!G32, 1)</f>
        <v>1</v>
      </c>
      <c r="K22" s="86" t="str">
        <f>IFERROR(('Medical equipment-OST'!N30*J22)/Q22, "0")</f>
        <v>0</v>
      </c>
      <c r="L22" s="86">
        <f>IF('Medical equipment-OST'!M30="Да", 'Service providers'!H32, 1)</f>
        <v>1</v>
      </c>
      <c r="M22" s="86" t="str">
        <f>IFERROR(('Medical equipment-OST'!O30*L22)/Q22, "0")</f>
        <v>0</v>
      </c>
      <c r="N22" s="86">
        <f>IF('Medical equipment-OST'!J30="Да", 1, 0)</f>
        <v>0</v>
      </c>
      <c r="O22" s="86">
        <f>IF('Medical equipment-OST'!K30="Да", 1, 0)</f>
        <v>0</v>
      </c>
      <c r="P22" s="86">
        <f>IF('Medical equipment-OST'!L30="Да", 1, 0)</f>
        <v>0</v>
      </c>
      <c r="Q22" s="86">
        <f t="shared" si="1"/>
        <v>0</v>
      </c>
      <c r="R22" s="86">
        <f>IF('Medical equipment-OST'!T30="Да", 'Service providers'!G32, 1)</f>
        <v>1</v>
      </c>
      <c r="S22" s="86" t="str">
        <f>IFERROR(('Medical equipment-OST'!U30*R22)/Y22, "0")</f>
        <v>0</v>
      </c>
      <c r="T22" s="86">
        <f>IF('Medical equipment-OST'!T30="Да", 'Service providers'!H32, 1)</f>
        <v>1</v>
      </c>
      <c r="U22" s="86" t="str">
        <f>IFERROR(('Medical equipment-OST'!V30*T22)/Y22, "0")</f>
        <v>0</v>
      </c>
      <c r="V22" s="86">
        <f>IF('Medical equipment-OST'!Q30="Да", 1, 0)</f>
        <v>0</v>
      </c>
      <c r="W22" s="86">
        <f>IF('Medical equipment-OST'!R30="Да", 1, 0)</f>
        <v>0</v>
      </c>
      <c r="X22" s="86">
        <f>IF('Medical equipment-OST'!S30="Да", 1, 0)</f>
        <v>0</v>
      </c>
      <c r="Y22" s="86">
        <f t="shared" si="2"/>
        <v>0</v>
      </c>
      <c r="Z22" s="86">
        <f>IF('Medical equipment-OST'!AA30="Да", 'Service providers'!G32, 1)</f>
        <v>1</v>
      </c>
      <c r="AA22" s="86" t="str">
        <f>IFERROR(('Medical equipment-OST'!AB30*Z22)/AG22, "0")</f>
        <v>0</v>
      </c>
      <c r="AB22" s="86">
        <f>IF('Medical equipment-OST'!AA30="Да", 'Service providers'!H32, 1)</f>
        <v>1</v>
      </c>
      <c r="AC22" s="86" t="str">
        <f>IFERROR(('Medical equipment-OST'!AC30*AB22)/AG22, "0")</f>
        <v>0</v>
      </c>
      <c r="AD22" s="86">
        <f>IF('Medical equipment-OST'!X30="Да", 1, 0)</f>
        <v>0</v>
      </c>
      <c r="AE22" s="86">
        <f>IF('Medical equipment-OST'!Y30="Да", 1, 0)</f>
        <v>0</v>
      </c>
      <c r="AF22" s="86">
        <f>IF('Medical equipment-OST'!Z30="Да", 1, 0)</f>
        <v>0</v>
      </c>
      <c r="AG22" s="86">
        <f t="shared" si="3"/>
        <v>0</v>
      </c>
      <c r="AH22" s="86">
        <f>IF('Medical equipment-OST'!AH30="Да", 'Service providers'!G32, 1)</f>
        <v>1</v>
      </c>
      <c r="AI22" s="86" t="str">
        <f>IFERROR(('Medical equipment-OST'!AI30*AH22)/AO22, "0")</f>
        <v>0</v>
      </c>
      <c r="AJ22" s="86">
        <f>IF('Medical equipment-OST'!AH30="Да", 'Service providers'!H32, 1)</f>
        <v>1</v>
      </c>
      <c r="AK22" s="86" t="str">
        <f>IFERROR(('Medical equipment-OST'!AJ30*AJ22)/AO22, "0")</f>
        <v>0</v>
      </c>
      <c r="AL22" s="86">
        <f>IF('Medical equipment-OST'!AE30="Да", 1, 0)</f>
        <v>0</v>
      </c>
      <c r="AM22" s="86">
        <f>IF('Medical equipment-OST'!AF30="Да", 1, 0)</f>
        <v>0</v>
      </c>
      <c r="AN22" s="86">
        <f>IF('Medical equipment-OST'!AG30="Да", 1, 0)</f>
        <v>0</v>
      </c>
      <c r="AO22" s="86">
        <f t="shared" si="4"/>
        <v>0</v>
      </c>
      <c r="AP22" s="86">
        <f>IF('Medical equipment-OST'!AO30="Да", 'Service providers'!G32, 1)</f>
        <v>1</v>
      </c>
      <c r="AQ22" s="86" t="str">
        <f>IFERROR(('Medical equipment-OST'!AP30*AP22)/AW22, "0")</f>
        <v>0</v>
      </c>
      <c r="AR22" s="86">
        <f>IF('Medical equipment-OST'!AO30="Да", 'Service providers'!H32, 1)</f>
        <v>1</v>
      </c>
      <c r="AS22" s="86" t="str">
        <f>IFERROR(('Medical equipment-OST'!AQ30*AR22)/AW22, "0")</f>
        <v>0</v>
      </c>
      <c r="AT22" s="86">
        <f>IF('Medical equipment-OST'!AL30="Да", 1, 0)</f>
        <v>0</v>
      </c>
      <c r="AU22" s="86">
        <f>IF('Medical equipment-OST'!AM30="Да", 1, 0)</f>
        <v>0</v>
      </c>
      <c r="AV22" s="86">
        <f>IF('Medical equipment-OST'!AN30="Да", 1, 0)</f>
        <v>0</v>
      </c>
      <c r="AW22" s="86">
        <f t="shared" si="5"/>
        <v>0</v>
      </c>
      <c r="AX22" s="86">
        <f>IF('Medical equipment-OST'!AV30="Да", 'Service providers'!G32, 1)</f>
        <v>1</v>
      </c>
      <c r="AY22" s="86" t="str">
        <f>IFERROR(('Medical equipment-OST'!AW30*AX22)/BE22, "0")</f>
        <v>0</v>
      </c>
      <c r="AZ22" s="86">
        <f>IF('Medical equipment-OST'!AV30="Да", 'Service providers'!H32, 1)</f>
        <v>1</v>
      </c>
      <c r="BA22" s="86" t="str">
        <f>IFERROR(('Medical equipment-OST'!AX30*AZ22)/BE22, "0")</f>
        <v>0</v>
      </c>
      <c r="BB22" s="86">
        <f>IF('Medical equipment-OST'!AS30="Да", 1, 0)</f>
        <v>0</v>
      </c>
      <c r="BC22" s="86">
        <f>IF('Medical equipment-OST'!AT30="Да", 1, 0)</f>
        <v>0</v>
      </c>
      <c r="BD22" s="86">
        <f>IF('Medical equipment-OST'!AU30="Да", 1, 0)</f>
        <v>0</v>
      </c>
      <c r="BE22" s="86">
        <f t="shared" si="6"/>
        <v>0</v>
      </c>
      <c r="BF22" s="86">
        <f>IF('Medical equipment-OST'!BC30="Да", 'Service providers'!G32, 1)</f>
        <v>1</v>
      </c>
      <c r="BG22" s="86" t="str">
        <f>IFERROR(('Medical equipment-OST'!BD30*BF22)/BM22, "0")</f>
        <v>0</v>
      </c>
      <c r="BH22" s="86">
        <f>IF('Medical equipment-OST'!BC30="Да", 'Service providers'!H32, 1)</f>
        <v>1</v>
      </c>
      <c r="BI22" s="86" t="str">
        <f>IFERROR(('Medical equipment-OST'!BE30*BH22)/BM22, "0")</f>
        <v>0</v>
      </c>
      <c r="BJ22" s="86">
        <f>IF('Medical equipment-OST'!AZ30="Да", 1, 0)</f>
        <v>0</v>
      </c>
      <c r="BK22" s="86">
        <f>IF('Medical equipment-OST'!BA30="Да", 1, 0)</f>
        <v>0</v>
      </c>
      <c r="BL22" s="86">
        <f>IF('Medical equipment-OST'!BB30="Да", 1, 0)</f>
        <v>0</v>
      </c>
      <c r="BM22" s="86">
        <f t="shared" si="7"/>
        <v>0</v>
      </c>
    </row>
    <row r="23" spans="1:65" x14ac:dyDescent="0.25">
      <c r="A23" s="93" t="str">
        <f>'Service providers'!A33</f>
        <v>Указать название точки 20</v>
      </c>
      <c r="B23" s="86">
        <f>IF('Medical equipment-OST'!F31="Да", 'Service providers'!G33, 1)</f>
        <v>1</v>
      </c>
      <c r="C23" s="86" t="str">
        <f>IFERROR(('Medical equipment-OST'!G31*B23)/I23, "0")</f>
        <v>0</v>
      </c>
      <c r="D23" s="86">
        <f>IF('Medical equipment-OST'!F31="Да", 'Service providers'!H33, 1)</f>
        <v>1</v>
      </c>
      <c r="E23" s="86" t="str">
        <f>IFERROR(('Medical equipment-OST'!H31*D23)/I23, "0")</f>
        <v>0</v>
      </c>
      <c r="F23" s="86">
        <f>IF('Medical equipment-OST'!C31="Да", 1, 0)</f>
        <v>0</v>
      </c>
      <c r="G23" s="86">
        <f>IF('Medical equipment-OST'!D31="Да", 1, 0)</f>
        <v>0</v>
      </c>
      <c r="H23" s="86">
        <f>IF('Medical equipment-OST'!E31="Да", 1, 0)</f>
        <v>0</v>
      </c>
      <c r="I23" s="86">
        <f t="shared" si="0"/>
        <v>0</v>
      </c>
      <c r="J23" s="86">
        <f>IF('Medical equipment-OST'!M31="Да", 'Service providers'!G33, 1)</f>
        <v>1</v>
      </c>
      <c r="K23" s="86" t="str">
        <f>IFERROR(('Medical equipment-OST'!N31*J23)/Q23, "0")</f>
        <v>0</v>
      </c>
      <c r="L23" s="86">
        <f>IF('Medical equipment-OST'!M31="Да", 'Service providers'!H33, 1)</f>
        <v>1</v>
      </c>
      <c r="M23" s="86" t="str">
        <f>IFERROR(('Medical equipment-OST'!O31*L23)/Q23, "0")</f>
        <v>0</v>
      </c>
      <c r="N23" s="86">
        <f>IF('Medical equipment-OST'!J31="Да", 1, 0)</f>
        <v>0</v>
      </c>
      <c r="O23" s="86">
        <f>IF('Medical equipment-OST'!K31="Да", 1, 0)</f>
        <v>0</v>
      </c>
      <c r="P23" s="86">
        <f>IF('Medical equipment-OST'!L31="Да", 1, 0)</f>
        <v>0</v>
      </c>
      <c r="Q23" s="86">
        <f t="shared" si="1"/>
        <v>0</v>
      </c>
      <c r="R23" s="86">
        <f>IF('Medical equipment-OST'!T31="Да", 'Service providers'!G33, 1)</f>
        <v>1</v>
      </c>
      <c r="S23" s="86" t="str">
        <f>IFERROR(('Medical equipment-OST'!U31*R23)/Y23, "0")</f>
        <v>0</v>
      </c>
      <c r="T23" s="86">
        <f>IF('Medical equipment-OST'!T31="Да", 'Service providers'!H33, 1)</f>
        <v>1</v>
      </c>
      <c r="U23" s="86" t="str">
        <f>IFERROR(('Medical equipment-OST'!V31*T23)/Y23, "0")</f>
        <v>0</v>
      </c>
      <c r="V23" s="86">
        <f>IF('Medical equipment-OST'!Q31="Да", 1, 0)</f>
        <v>0</v>
      </c>
      <c r="W23" s="86">
        <f>IF('Medical equipment-OST'!R31="Да", 1, 0)</f>
        <v>0</v>
      </c>
      <c r="X23" s="86">
        <f>IF('Medical equipment-OST'!S31="Да", 1, 0)</f>
        <v>0</v>
      </c>
      <c r="Y23" s="86">
        <f t="shared" si="2"/>
        <v>0</v>
      </c>
      <c r="Z23" s="86">
        <f>IF('Medical equipment-OST'!AA31="Да", 'Service providers'!G33, 1)</f>
        <v>1</v>
      </c>
      <c r="AA23" s="86" t="str">
        <f>IFERROR(('Medical equipment-OST'!AB31*Z23)/AG23, "0")</f>
        <v>0</v>
      </c>
      <c r="AB23" s="86">
        <f>IF('Medical equipment-OST'!AA31="Да", 'Service providers'!H33, 1)</f>
        <v>1</v>
      </c>
      <c r="AC23" s="86" t="str">
        <f>IFERROR(('Medical equipment-OST'!AC31*AB23)/AG23, "0")</f>
        <v>0</v>
      </c>
      <c r="AD23" s="86">
        <f>IF('Medical equipment-OST'!X31="Да", 1, 0)</f>
        <v>0</v>
      </c>
      <c r="AE23" s="86">
        <f>IF('Medical equipment-OST'!Y31="Да", 1, 0)</f>
        <v>0</v>
      </c>
      <c r="AF23" s="86">
        <f>IF('Medical equipment-OST'!Z31="Да", 1, 0)</f>
        <v>0</v>
      </c>
      <c r="AG23" s="86">
        <f t="shared" si="3"/>
        <v>0</v>
      </c>
      <c r="AH23" s="86">
        <f>IF('Medical equipment-OST'!AH31="Да", 'Service providers'!G33, 1)</f>
        <v>1</v>
      </c>
      <c r="AI23" s="86" t="str">
        <f>IFERROR(('Medical equipment-OST'!AI31*AH23)/AO23, "0")</f>
        <v>0</v>
      </c>
      <c r="AJ23" s="86">
        <f>IF('Medical equipment-OST'!AH31="Да", 'Service providers'!H33, 1)</f>
        <v>1</v>
      </c>
      <c r="AK23" s="86" t="str">
        <f>IFERROR(('Medical equipment-OST'!AJ31*AJ23)/AO23, "0")</f>
        <v>0</v>
      </c>
      <c r="AL23" s="86">
        <f>IF('Medical equipment-OST'!AE31="Да", 1, 0)</f>
        <v>0</v>
      </c>
      <c r="AM23" s="86">
        <f>IF('Medical equipment-OST'!AF31="Да", 1, 0)</f>
        <v>0</v>
      </c>
      <c r="AN23" s="86">
        <f>IF('Medical equipment-OST'!AG31="Да", 1, 0)</f>
        <v>0</v>
      </c>
      <c r="AO23" s="86">
        <f t="shared" si="4"/>
        <v>0</v>
      </c>
      <c r="AP23" s="86">
        <f>IF('Medical equipment-OST'!AO31="Да", 'Service providers'!G33, 1)</f>
        <v>1</v>
      </c>
      <c r="AQ23" s="86" t="str">
        <f>IFERROR(('Medical equipment-OST'!AP31*AP23)/AW23, "0")</f>
        <v>0</v>
      </c>
      <c r="AR23" s="86">
        <f>IF('Medical equipment-OST'!AO31="Да", 'Service providers'!H33, 1)</f>
        <v>1</v>
      </c>
      <c r="AS23" s="86" t="str">
        <f>IFERROR(('Medical equipment-OST'!AQ31*AR23)/AW23, "0")</f>
        <v>0</v>
      </c>
      <c r="AT23" s="86">
        <f>IF('Medical equipment-OST'!AL31="Да", 1, 0)</f>
        <v>0</v>
      </c>
      <c r="AU23" s="86">
        <f>IF('Medical equipment-OST'!AM31="Да", 1, 0)</f>
        <v>0</v>
      </c>
      <c r="AV23" s="86">
        <f>IF('Medical equipment-OST'!AN31="Да", 1, 0)</f>
        <v>0</v>
      </c>
      <c r="AW23" s="86">
        <f t="shared" si="5"/>
        <v>0</v>
      </c>
      <c r="AX23" s="86">
        <f>IF('Medical equipment-OST'!AV31="Да", 'Service providers'!G33, 1)</f>
        <v>1</v>
      </c>
      <c r="AY23" s="86" t="str">
        <f>IFERROR(('Medical equipment-OST'!AW31*AX23)/BE23, "0")</f>
        <v>0</v>
      </c>
      <c r="AZ23" s="86">
        <f>IF('Medical equipment-OST'!AV31="Да", 'Service providers'!H33, 1)</f>
        <v>1</v>
      </c>
      <c r="BA23" s="86" t="str">
        <f>IFERROR(('Medical equipment-OST'!AX31*AZ23)/BE23, "0")</f>
        <v>0</v>
      </c>
      <c r="BB23" s="86">
        <f>IF('Medical equipment-OST'!AS31="Да", 1, 0)</f>
        <v>0</v>
      </c>
      <c r="BC23" s="86">
        <f>IF('Medical equipment-OST'!AT31="Да", 1, 0)</f>
        <v>0</v>
      </c>
      <c r="BD23" s="86">
        <f>IF('Medical equipment-OST'!AU31="Да", 1, 0)</f>
        <v>0</v>
      </c>
      <c r="BE23" s="86">
        <f t="shared" si="6"/>
        <v>0</v>
      </c>
      <c r="BF23" s="86">
        <f>IF('Medical equipment-OST'!BC31="Да", 'Service providers'!G33, 1)</f>
        <v>1</v>
      </c>
      <c r="BG23" s="86" t="str">
        <f>IFERROR(('Medical equipment-OST'!BD31*BF23)/BM23, "0")</f>
        <v>0</v>
      </c>
      <c r="BH23" s="86">
        <f>IF('Medical equipment-OST'!BC31="Да", 'Service providers'!H33, 1)</f>
        <v>1</v>
      </c>
      <c r="BI23" s="86" t="str">
        <f>IFERROR(('Medical equipment-OST'!BE31*BH23)/BM23, "0")</f>
        <v>0</v>
      </c>
      <c r="BJ23" s="86">
        <f>IF('Medical equipment-OST'!AZ31="Да", 1, 0)</f>
        <v>0</v>
      </c>
      <c r="BK23" s="86">
        <f>IF('Medical equipment-OST'!BA31="Да", 1, 0)</f>
        <v>0</v>
      </c>
      <c r="BL23" s="86">
        <f>IF('Medical equipment-OST'!BB31="Да", 1, 0)</f>
        <v>0</v>
      </c>
      <c r="BM23" s="86">
        <f t="shared" si="7"/>
        <v>0</v>
      </c>
    </row>
    <row r="24" spans="1:65" x14ac:dyDescent="0.25">
      <c r="A24" s="92" t="str">
        <f>'Service providers'!A34</f>
        <v>Указать название</v>
      </c>
      <c r="B24" s="86">
        <f>IF('Medical equipment-OST'!F32="Да", 'Service providers'!G34, 1)</f>
        <v>1</v>
      </c>
      <c r="C24" s="86" t="str">
        <f>IFERROR(('Medical equipment-OST'!G32*B24)/I24, "0")</f>
        <v>0</v>
      </c>
      <c r="D24" s="86">
        <f>IF('Medical equipment-OST'!F32="Да", 'Service providers'!H34, 1)</f>
        <v>1</v>
      </c>
      <c r="E24" s="86" t="str">
        <f>IFERROR(('Medical equipment-OST'!H32*D24)/I24, "0")</f>
        <v>0</v>
      </c>
      <c r="F24" s="86">
        <f>IF('Medical equipment-OST'!C32="Да", 1, 0)</f>
        <v>0</v>
      </c>
      <c r="G24" s="86">
        <f>IF('Medical equipment-OST'!D32="Да", 1, 0)</f>
        <v>0</v>
      </c>
      <c r="H24" s="86">
        <f>IF('Medical equipment-OST'!E32="Да", 1, 0)</f>
        <v>0</v>
      </c>
      <c r="I24" s="86">
        <f t="shared" si="0"/>
        <v>0</v>
      </c>
      <c r="J24" s="86">
        <f>IF('Medical equipment-OST'!M32="Да", 'Service providers'!G34, 1)</f>
        <v>1</v>
      </c>
      <c r="K24" s="86" t="str">
        <f>IFERROR(('Medical equipment-OST'!N32*J24)/Q24, "0")</f>
        <v>0</v>
      </c>
      <c r="L24" s="86">
        <f>IF('Medical equipment-OST'!M32="Да", 'Service providers'!H34, 1)</f>
        <v>1</v>
      </c>
      <c r="M24" s="86" t="str">
        <f>IFERROR(('Medical equipment-OST'!O32*L24)/Q24, "0")</f>
        <v>0</v>
      </c>
      <c r="N24" s="86">
        <f>IF('Medical equipment-OST'!J32="Да", 1, 0)</f>
        <v>0</v>
      </c>
      <c r="O24" s="86">
        <f>IF('Medical equipment-OST'!K32="Да", 1, 0)</f>
        <v>0</v>
      </c>
      <c r="P24" s="86">
        <f>IF('Medical equipment-OST'!L32="Да", 1, 0)</f>
        <v>0</v>
      </c>
      <c r="Q24" s="86">
        <f t="shared" si="1"/>
        <v>0</v>
      </c>
      <c r="R24" s="86">
        <f>IF('Medical equipment-OST'!T32="Да", 'Service providers'!G34, 1)</f>
        <v>1</v>
      </c>
      <c r="S24" s="86" t="str">
        <f>IFERROR(('Medical equipment-OST'!U32*R24)/Y24, "0")</f>
        <v>0</v>
      </c>
      <c r="T24" s="86">
        <f>IF('Medical equipment-OST'!T32="Да", 'Service providers'!H34, 1)</f>
        <v>1</v>
      </c>
      <c r="U24" s="86" t="str">
        <f>IFERROR(('Medical equipment-OST'!V32*T24)/Y24, "0")</f>
        <v>0</v>
      </c>
      <c r="V24" s="86">
        <f>IF('Medical equipment-OST'!Q32="Да", 1, 0)</f>
        <v>0</v>
      </c>
      <c r="W24" s="86">
        <f>IF('Medical equipment-OST'!R32="Да", 1, 0)</f>
        <v>0</v>
      </c>
      <c r="X24" s="86">
        <f>IF('Medical equipment-OST'!S32="Да", 1, 0)</f>
        <v>0</v>
      </c>
      <c r="Y24" s="86">
        <f t="shared" si="2"/>
        <v>0</v>
      </c>
      <c r="Z24" s="86">
        <f>IF('Medical equipment-OST'!AA32="Да", 'Service providers'!G34, 1)</f>
        <v>1</v>
      </c>
      <c r="AA24" s="86" t="str">
        <f>IFERROR(('Medical equipment-OST'!AB32*Z24)/AG24, "0")</f>
        <v>0</v>
      </c>
      <c r="AB24" s="86">
        <f>IF('Medical equipment-OST'!AA32="Да", 'Service providers'!H34, 1)</f>
        <v>1</v>
      </c>
      <c r="AC24" s="86" t="str">
        <f>IFERROR(('Medical equipment-OST'!AC32*AB24)/AG24, "0")</f>
        <v>0</v>
      </c>
      <c r="AD24" s="86">
        <f>IF('Medical equipment-OST'!X32="Да", 1, 0)</f>
        <v>0</v>
      </c>
      <c r="AE24" s="86">
        <f>IF('Medical equipment-OST'!Y32="Да", 1, 0)</f>
        <v>0</v>
      </c>
      <c r="AF24" s="86">
        <f>IF('Medical equipment-OST'!Z32="Да", 1, 0)</f>
        <v>0</v>
      </c>
      <c r="AG24" s="86">
        <f t="shared" si="3"/>
        <v>0</v>
      </c>
      <c r="AH24" s="86">
        <f>IF('Medical equipment-OST'!AH32="Да", 'Service providers'!G34, 1)</f>
        <v>1</v>
      </c>
      <c r="AI24" s="86" t="str">
        <f>IFERROR(('Medical equipment-OST'!AI32*AH24)/AO24, "0")</f>
        <v>0</v>
      </c>
      <c r="AJ24" s="86">
        <f>IF('Medical equipment-OST'!AH32="Да", 'Service providers'!H34, 1)</f>
        <v>1</v>
      </c>
      <c r="AK24" s="86" t="str">
        <f>IFERROR(('Medical equipment-OST'!AJ32*AJ24)/AO24, "0")</f>
        <v>0</v>
      </c>
      <c r="AL24" s="86">
        <f>IF('Medical equipment-OST'!AE32="Да", 1, 0)</f>
        <v>0</v>
      </c>
      <c r="AM24" s="86">
        <f>IF('Medical equipment-OST'!AF32="Да", 1, 0)</f>
        <v>0</v>
      </c>
      <c r="AN24" s="86">
        <f>IF('Medical equipment-OST'!AG32="Да", 1, 0)</f>
        <v>0</v>
      </c>
      <c r="AO24" s="86">
        <f t="shared" si="4"/>
        <v>0</v>
      </c>
      <c r="AP24" s="86">
        <f>IF('Medical equipment-OST'!AO32="Да", 'Service providers'!G34, 1)</f>
        <v>1</v>
      </c>
      <c r="AQ24" s="86" t="str">
        <f>IFERROR(('Medical equipment-OST'!AP32*AP24)/AW24, "0")</f>
        <v>0</v>
      </c>
      <c r="AR24" s="86">
        <f>IF('Medical equipment-OST'!AO32="Да", 'Service providers'!H34, 1)</f>
        <v>1</v>
      </c>
      <c r="AS24" s="86" t="str">
        <f>IFERROR(('Medical equipment-OST'!AQ32*AR24)/AW24, "0")</f>
        <v>0</v>
      </c>
      <c r="AT24" s="86">
        <f>IF('Medical equipment-OST'!AL32="Да", 1, 0)</f>
        <v>0</v>
      </c>
      <c r="AU24" s="86">
        <f>IF('Medical equipment-OST'!AM32="Да", 1, 0)</f>
        <v>0</v>
      </c>
      <c r="AV24" s="86">
        <f>IF('Medical equipment-OST'!AN32="Да", 1, 0)</f>
        <v>0</v>
      </c>
      <c r="AW24" s="86">
        <f t="shared" si="5"/>
        <v>0</v>
      </c>
      <c r="AX24" s="86">
        <f>IF('Medical equipment-OST'!AV32="Да", 'Service providers'!G34, 1)</f>
        <v>1</v>
      </c>
      <c r="AY24" s="86" t="str">
        <f>IFERROR(('Medical equipment-OST'!AW32*AX24)/BE24, "0")</f>
        <v>0</v>
      </c>
      <c r="AZ24" s="86">
        <f>IF('Medical equipment-OST'!AV32="Да", 'Service providers'!H34, 1)</f>
        <v>1</v>
      </c>
      <c r="BA24" s="86" t="str">
        <f>IFERROR(('Medical equipment-OST'!AX32*AZ24)/BE24, "0")</f>
        <v>0</v>
      </c>
      <c r="BB24" s="86">
        <f>IF('Medical equipment-OST'!AS32="Да", 1, 0)</f>
        <v>0</v>
      </c>
      <c r="BC24" s="86">
        <f>IF('Medical equipment-OST'!AT32="Да", 1, 0)</f>
        <v>0</v>
      </c>
      <c r="BD24" s="86">
        <f>IF('Medical equipment-OST'!AU32="Да", 1, 0)</f>
        <v>0</v>
      </c>
      <c r="BE24" s="86">
        <f t="shared" si="6"/>
        <v>0</v>
      </c>
      <c r="BF24" s="86">
        <f>IF('Medical equipment-OST'!BC32="Да", 'Service providers'!G34, 1)</f>
        <v>1</v>
      </c>
      <c r="BG24" s="86" t="str">
        <f>IFERROR(('Medical equipment-OST'!BD32*BF24)/BM24, "0")</f>
        <v>0</v>
      </c>
      <c r="BH24" s="86">
        <f>IF('Medical equipment-OST'!BC32="Да", 'Service providers'!H34, 1)</f>
        <v>1</v>
      </c>
      <c r="BI24" s="86" t="str">
        <f>IFERROR(('Medical equipment-OST'!BE32*BH24)/BM24, "0")</f>
        <v>0</v>
      </c>
      <c r="BJ24" s="86">
        <f>IF('Medical equipment-OST'!AZ32="Да", 1, 0)</f>
        <v>0</v>
      </c>
      <c r="BK24" s="86">
        <f>IF('Medical equipment-OST'!BA32="Да", 1, 0)</f>
        <v>0</v>
      </c>
      <c r="BL24" s="86">
        <f>IF('Medical equipment-OST'!BB32="Да", 1, 0)</f>
        <v>0</v>
      </c>
      <c r="BM24" s="86">
        <f t="shared" si="7"/>
        <v>0</v>
      </c>
    </row>
    <row r="25" spans="1:65" x14ac:dyDescent="0.25">
      <c r="A25" s="93" t="str">
        <f>'Service providers'!A35</f>
        <v>Указать название точки 1</v>
      </c>
      <c r="B25" s="86">
        <f>IF('Medical equipment-OST'!F33="Да", 'Service providers'!G35, 1)</f>
        <v>1</v>
      </c>
      <c r="C25" s="86" t="str">
        <f>IFERROR(('Medical equipment-OST'!G33*B25)/I25, "0")</f>
        <v>0</v>
      </c>
      <c r="D25" s="86">
        <f>IF('Medical equipment-OST'!F33="Да", 'Service providers'!H35, 1)</f>
        <v>1</v>
      </c>
      <c r="E25" s="86" t="str">
        <f>IFERROR(('Medical equipment-OST'!H33*D25)/I25, "0")</f>
        <v>0</v>
      </c>
      <c r="F25" s="86">
        <f>IF('Medical equipment-OST'!C33="Да", 1, 0)</f>
        <v>0</v>
      </c>
      <c r="G25" s="86">
        <f>IF('Medical equipment-OST'!D33="Да", 1, 0)</f>
        <v>0</v>
      </c>
      <c r="H25" s="86">
        <f>IF('Medical equipment-OST'!E33="Да", 1, 0)</f>
        <v>0</v>
      </c>
      <c r="I25" s="86">
        <f t="shared" si="0"/>
        <v>0</v>
      </c>
      <c r="J25" s="86">
        <f>IF('Medical equipment-OST'!M33="Да", 'Service providers'!G35, 1)</f>
        <v>1</v>
      </c>
      <c r="K25" s="86" t="str">
        <f>IFERROR(('Medical equipment-OST'!N33*J25)/Q25, "0")</f>
        <v>0</v>
      </c>
      <c r="L25" s="86">
        <f>IF('Medical equipment-OST'!M33="Да", 'Service providers'!H35, 1)</f>
        <v>1</v>
      </c>
      <c r="M25" s="86" t="str">
        <f>IFERROR(('Medical equipment-OST'!O33*L25)/Q25, "0")</f>
        <v>0</v>
      </c>
      <c r="N25" s="86">
        <f>IF('Medical equipment-OST'!J33="Да", 1, 0)</f>
        <v>0</v>
      </c>
      <c r="O25" s="86">
        <f>IF('Medical equipment-OST'!K33="Да", 1, 0)</f>
        <v>0</v>
      </c>
      <c r="P25" s="86">
        <f>IF('Medical equipment-OST'!L33="Да", 1, 0)</f>
        <v>0</v>
      </c>
      <c r="Q25" s="86">
        <f t="shared" si="1"/>
        <v>0</v>
      </c>
      <c r="R25" s="86">
        <f>IF('Medical equipment-OST'!T33="Да", 'Service providers'!G35, 1)</f>
        <v>1</v>
      </c>
      <c r="S25" s="86" t="str">
        <f>IFERROR(('Medical equipment-OST'!U33*R25)/Y25, "0")</f>
        <v>0</v>
      </c>
      <c r="T25" s="86">
        <f>IF('Medical equipment-OST'!T33="Да", 'Service providers'!H35, 1)</f>
        <v>1</v>
      </c>
      <c r="U25" s="86" t="str">
        <f>IFERROR(('Medical equipment-OST'!V33*T25)/Y25, "0")</f>
        <v>0</v>
      </c>
      <c r="V25" s="86">
        <f>IF('Medical equipment-OST'!Q33="Да", 1, 0)</f>
        <v>0</v>
      </c>
      <c r="W25" s="86">
        <f>IF('Medical equipment-OST'!R33="Да", 1, 0)</f>
        <v>0</v>
      </c>
      <c r="X25" s="86">
        <f>IF('Medical equipment-OST'!S33="Да", 1, 0)</f>
        <v>0</v>
      </c>
      <c r="Y25" s="86">
        <f t="shared" si="2"/>
        <v>0</v>
      </c>
      <c r="Z25" s="86">
        <f>IF('Medical equipment-OST'!AA33="Да", 'Service providers'!G35, 1)</f>
        <v>1</v>
      </c>
      <c r="AA25" s="86" t="str">
        <f>IFERROR(('Medical equipment-OST'!AB33*Z25)/AG25, "0")</f>
        <v>0</v>
      </c>
      <c r="AB25" s="86">
        <f>IF('Medical equipment-OST'!AA33="Да", 'Service providers'!H35, 1)</f>
        <v>1</v>
      </c>
      <c r="AC25" s="86" t="str">
        <f>IFERROR(('Medical equipment-OST'!AC33*AB25)/AG25, "0")</f>
        <v>0</v>
      </c>
      <c r="AD25" s="86">
        <f>IF('Medical equipment-OST'!X33="Да", 1, 0)</f>
        <v>0</v>
      </c>
      <c r="AE25" s="86">
        <f>IF('Medical equipment-OST'!Y33="Да", 1, 0)</f>
        <v>0</v>
      </c>
      <c r="AF25" s="86">
        <f>IF('Medical equipment-OST'!Z33="Да", 1, 0)</f>
        <v>0</v>
      </c>
      <c r="AG25" s="86">
        <f t="shared" si="3"/>
        <v>0</v>
      </c>
      <c r="AH25" s="86">
        <f>IF('Medical equipment-OST'!AH33="Да", 'Service providers'!G35, 1)</f>
        <v>1</v>
      </c>
      <c r="AI25" s="86" t="str">
        <f>IFERROR(('Medical equipment-OST'!AI33*AH25)/AO25, "0")</f>
        <v>0</v>
      </c>
      <c r="AJ25" s="86">
        <f>IF('Medical equipment-OST'!AH33="Да", 'Service providers'!H35, 1)</f>
        <v>1</v>
      </c>
      <c r="AK25" s="86" t="str">
        <f>IFERROR(('Medical equipment-OST'!AJ33*AJ25)/AO25, "0")</f>
        <v>0</v>
      </c>
      <c r="AL25" s="86">
        <f>IF('Medical equipment-OST'!AE33="Да", 1, 0)</f>
        <v>0</v>
      </c>
      <c r="AM25" s="86">
        <f>IF('Medical equipment-OST'!AF33="Да", 1, 0)</f>
        <v>0</v>
      </c>
      <c r="AN25" s="86">
        <f>IF('Medical equipment-OST'!AG33="Да", 1, 0)</f>
        <v>0</v>
      </c>
      <c r="AO25" s="86">
        <f t="shared" si="4"/>
        <v>0</v>
      </c>
      <c r="AP25" s="86">
        <f>IF('Medical equipment-OST'!AO33="Да", 'Service providers'!G35, 1)</f>
        <v>1</v>
      </c>
      <c r="AQ25" s="86" t="str">
        <f>IFERROR(('Medical equipment-OST'!AP33*AP25)/AW25, "0")</f>
        <v>0</v>
      </c>
      <c r="AR25" s="86">
        <f>IF('Medical equipment-OST'!AO33="Да", 'Service providers'!H35, 1)</f>
        <v>1</v>
      </c>
      <c r="AS25" s="86" t="str">
        <f>IFERROR(('Medical equipment-OST'!AQ33*AR25)/AW25, "0")</f>
        <v>0</v>
      </c>
      <c r="AT25" s="86">
        <f>IF('Medical equipment-OST'!AL33="Да", 1, 0)</f>
        <v>0</v>
      </c>
      <c r="AU25" s="86">
        <f>IF('Medical equipment-OST'!AM33="Да", 1, 0)</f>
        <v>0</v>
      </c>
      <c r="AV25" s="86">
        <f>IF('Medical equipment-OST'!AN33="Да", 1, 0)</f>
        <v>0</v>
      </c>
      <c r="AW25" s="86">
        <f t="shared" si="5"/>
        <v>0</v>
      </c>
      <c r="AX25" s="86">
        <f>IF('Medical equipment-OST'!AV33="Да", 'Service providers'!G35, 1)</f>
        <v>1</v>
      </c>
      <c r="AY25" s="86" t="str">
        <f>IFERROR(('Medical equipment-OST'!AW33*AX25)/BE25, "0")</f>
        <v>0</v>
      </c>
      <c r="AZ25" s="86">
        <f>IF('Medical equipment-OST'!AV33="Да", 'Service providers'!H35, 1)</f>
        <v>1</v>
      </c>
      <c r="BA25" s="86" t="str">
        <f>IFERROR(('Medical equipment-OST'!AX33*AZ25)/BE25, "0")</f>
        <v>0</v>
      </c>
      <c r="BB25" s="86">
        <f>IF('Medical equipment-OST'!AS33="Да", 1, 0)</f>
        <v>0</v>
      </c>
      <c r="BC25" s="86">
        <f>IF('Medical equipment-OST'!AT33="Да", 1, 0)</f>
        <v>0</v>
      </c>
      <c r="BD25" s="86">
        <f>IF('Medical equipment-OST'!AU33="Да", 1, 0)</f>
        <v>0</v>
      </c>
      <c r="BE25" s="86">
        <f t="shared" si="6"/>
        <v>0</v>
      </c>
      <c r="BF25" s="86">
        <f>IF('Medical equipment-OST'!BC33="Да", 'Service providers'!G35, 1)</f>
        <v>1</v>
      </c>
      <c r="BG25" s="86" t="str">
        <f>IFERROR(('Medical equipment-OST'!BD33*BF25)/BM25, "0")</f>
        <v>0</v>
      </c>
      <c r="BH25" s="86">
        <f>IF('Medical equipment-OST'!BC33="Да", 'Service providers'!H35, 1)</f>
        <v>1</v>
      </c>
      <c r="BI25" s="86" t="str">
        <f>IFERROR(('Medical equipment-OST'!BE33*BH25)/BM25, "0")</f>
        <v>0</v>
      </c>
      <c r="BJ25" s="86">
        <f>IF('Medical equipment-OST'!AZ33="Да", 1, 0)</f>
        <v>0</v>
      </c>
      <c r="BK25" s="86">
        <f>IF('Medical equipment-OST'!BA33="Да", 1, 0)</f>
        <v>0</v>
      </c>
      <c r="BL25" s="86">
        <f>IF('Medical equipment-OST'!BB33="Да", 1, 0)</f>
        <v>0</v>
      </c>
      <c r="BM25" s="86">
        <f t="shared" si="7"/>
        <v>0</v>
      </c>
    </row>
    <row r="26" spans="1:65" x14ac:dyDescent="0.25">
      <c r="A26" s="93" t="str">
        <f>'Service providers'!A36</f>
        <v>Указать название точки 2</v>
      </c>
      <c r="B26" s="86">
        <f>IF('Medical equipment-OST'!F34="Да", 'Service providers'!G36, 1)</f>
        <v>1</v>
      </c>
      <c r="C26" s="86" t="str">
        <f>IFERROR(('Medical equipment-OST'!G34*B26)/I26, "0")</f>
        <v>0</v>
      </c>
      <c r="D26" s="86">
        <f>IF('Medical equipment-OST'!F34="Да", 'Service providers'!H36, 1)</f>
        <v>1</v>
      </c>
      <c r="E26" s="86" t="str">
        <f>IFERROR(('Medical equipment-OST'!H34*D26)/I26, "0")</f>
        <v>0</v>
      </c>
      <c r="F26" s="86">
        <f>IF('Medical equipment-OST'!C34="Да", 1, 0)</f>
        <v>0</v>
      </c>
      <c r="G26" s="86">
        <f>IF('Medical equipment-OST'!D34="Да", 1, 0)</f>
        <v>0</v>
      </c>
      <c r="H26" s="86">
        <f>IF('Medical equipment-OST'!E34="Да", 1, 0)</f>
        <v>0</v>
      </c>
      <c r="I26" s="86">
        <f t="shared" si="0"/>
        <v>0</v>
      </c>
      <c r="J26" s="86">
        <f>IF('Medical equipment-OST'!M34="Да", 'Service providers'!G36, 1)</f>
        <v>1</v>
      </c>
      <c r="K26" s="86" t="str">
        <f>IFERROR(('Medical equipment-OST'!N34*J26)/Q26, "0")</f>
        <v>0</v>
      </c>
      <c r="L26" s="86">
        <f>IF('Medical equipment-OST'!M34="Да", 'Service providers'!H36, 1)</f>
        <v>1</v>
      </c>
      <c r="M26" s="86" t="str">
        <f>IFERROR(('Medical equipment-OST'!O34*L26)/Q26, "0")</f>
        <v>0</v>
      </c>
      <c r="N26" s="86">
        <f>IF('Medical equipment-OST'!J34="Да", 1, 0)</f>
        <v>0</v>
      </c>
      <c r="O26" s="86">
        <f>IF('Medical equipment-OST'!K34="Да", 1, 0)</f>
        <v>0</v>
      </c>
      <c r="P26" s="86">
        <f>IF('Medical equipment-OST'!L34="Да", 1, 0)</f>
        <v>0</v>
      </c>
      <c r="Q26" s="86">
        <f t="shared" si="1"/>
        <v>0</v>
      </c>
      <c r="R26" s="86">
        <f>IF('Medical equipment-OST'!T34="Да", 'Service providers'!G36, 1)</f>
        <v>1</v>
      </c>
      <c r="S26" s="86" t="str">
        <f>IFERROR(('Medical equipment-OST'!U34*R26)/Y26, "0")</f>
        <v>0</v>
      </c>
      <c r="T26" s="86">
        <f>IF('Medical equipment-OST'!T34="Да", 'Service providers'!H36, 1)</f>
        <v>1</v>
      </c>
      <c r="U26" s="86" t="str">
        <f>IFERROR(('Medical equipment-OST'!V34*T26)/Y26, "0")</f>
        <v>0</v>
      </c>
      <c r="V26" s="86">
        <f>IF('Medical equipment-OST'!Q34="Да", 1, 0)</f>
        <v>0</v>
      </c>
      <c r="W26" s="86">
        <f>IF('Medical equipment-OST'!R34="Да", 1, 0)</f>
        <v>0</v>
      </c>
      <c r="X26" s="86">
        <f>IF('Medical equipment-OST'!S34="Да", 1, 0)</f>
        <v>0</v>
      </c>
      <c r="Y26" s="86">
        <f t="shared" si="2"/>
        <v>0</v>
      </c>
      <c r="Z26" s="86">
        <f>IF('Medical equipment-OST'!AA34="Да", 'Service providers'!G36, 1)</f>
        <v>1</v>
      </c>
      <c r="AA26" s="86" t="str">
        <f>IFERROR(('Medical equipment-OST'!AB34*Z26)/AG26, "0")</f>
        <v>0</v>
      </c>
      <c r="AB26" s="86">
        <f>IF('Medical equipment-OST'!AA34="Да", 'Service providers'!H36, 1)</f>
        <v>1</v>
      </c>
      <c r="AC26" s="86" t="str">
        <f>IFERROR(('Medical equipment-OST'!AC34*AB26)/AG26, "0")</f>
        <v>0</v>
      </c>
      <c r="AD26" s="86">
        <f>IF('Medical equipment-OST'!X34="Да", 1, 0)</f>
        <v>0</v>
      </c>
      <c r="AE26" s="86">
        <f>IF('Medical equipment-OST'!Y34="Да", 1, 0)</f>
        <v>0</v>
      </c>
      <c r="AF26" s="86">
        <f>IF('Medical equipment-OST'!Z34="Да", 1, 0)</f>
        <v>0</v>
      </c>
      <c r="AG26" s="86">
        <f t="shared" si="3"/>
        <v>0</v>
      </c>
      <c r="AH26" s="86">
        <f>IF('Medical equipment-OST'!AH34="Да", 'Service providers'!G36, 1)</f>
        <v>1</v>
      </c>
      <c r="AI26" s="86" t="str">
        <f>IFERROR(('Medical equipment-OST'!AI34*AH26)/AO26, "0")</f>
        <v>0</v>
      </c>
      <c r="AJ26" s="86">
        <f>IF('Medical equipment-OST'!AH34="Да", 'Service providers'!H36, 1)</f>
        <v>1</v>
      </c>
      <c r="AK26" s="86" t="str">
        <f>IFERROR(('Medical equipment-OST'!AJ34*AJ26)/AO26, "0")</f>
        <v>0</v>
      </c>
      <c r="AL26" s="86">
        <f>IF('Medical equipment-OST'!AE34="Да", 1, 0)</f>
        <v>0</v>
      </c>
      <c r="AM26" s="86">
        <f>IF('Medical equipment-OST'!AF34="Да", 1, 0)</f>
        <v>0</v>
      </c>
      <c r="AN26" s="86">
        <f>IF('Medical equipment-OST'!AG34="Да", 1, 0)</f>
        <v>0</v>
      </c>
      <c r="AO26" s="86">
        <f t="shared" si="4"/>
        <v>0</v>
      </c>
      <c r="AP26" s="86">
        <f>IF('Medical equipment-OST'!AO34="Да", 'Service providers'!G36, 1)</f>
        <v>1</v>
      </c>
      <c r="AQ26" s="86" t="str">
        <f>IFERROR(('Medical equipment-OST'!AP34*AP26)/AW26, "0")</f>
        <v>0</v>
      </c>
      <c r="AR26" s="86">
        <f>IF('Medical equipment-OST'!AO34="Да", 'Service providers'!H36, 1)</f>
        <v>1</v>
      </c>
      <c r="AS26" s="86" t="str">
        <f>IFERROR(('Medical equipment-OST'!AQ34*AR26)/AW26, "0")</f>
        <v>0</v>
      </c>
      <c r="AT26" s="86">
        <f>IF('Medical equipment-OST'!AL34="Да", 1, 0)</f>
        <v>0</v>
      </c>
      <c r="AU26" s="86">
        <f>IF('Medical equipment-OST'!AM34="Да", 1, 0)</f>
        <v>0</v>
      </c>
      <c r="AV26" s="86">
        <f>IF('Medical equipment-OST'!AN34="Да", 1, 0)</f>
        <v>0</v>
      </c>
      <c r="AW26" s="86">
        <f t="shared" si="5"/>
        <v>0</v>
      </c>
      <c r="AX26" s="86">
        <f>IF('Medical equipment-OST'!AV34="Да", 'Service providers'!G36, 1)</f>
        <v>1</v>
      </c>
      <c r="AY26" s="86" t="str">
        <f>IFERROR(('Medical equipment-OST'!AW34*AX26)/BE26, "0")</f>
        <v>0</v>
      </c>
      <c r="AZ26" s="86">
        <f>IF('Medical equipment-OST'!AV34="Да", 'Service providers'!H36, 1)</f>
        <v>1</v>
      </c>
      <c r="BA26" s="86" t="str">
        <f>IFERROR(('Medical equipment-OST'!AX34*AZ26)/BE26, "0")</f>
        <v>0</v>
      </c>
      <c r="BB26" s="86">
        <f>IF('Medical equipment-OST'!AS34="Да", 1, 0)</f>
        <v>0</v>
      </c>
      <c r="BC26" s="86">
        <f>IF('Medical equipment-OST'!AT34="Да", 1, 0)</f>
        <v>0</v>
      </c>
      <c r="BD26" s="86">
        <f>IF('Medical equipment-OST'!AU34="Да", 1, 0)</f>
        <v>0</v>
      </c>
      <c r="BE26" s="86">
        <f t="shared" si="6"/>
        <v>0</v>
      </c>
      <c r="BF26" s="86">
        <f>IF('Medical equipment-OST'!BC34="Да", 'Service providers'!G36, 1)</f>
        <v>1</v>
      </c>
      <c r="BG26" s="86" t="str">
        <f>IFERROR(('Medical equipment-OST'!BD34*BF26)/BM26, "0")</f>
        <v>0</v>
      </c>
      <c r="BH26" s="86">
        <f>IF('Medical equipment-OST'!BC34="Да", 'Service providers'!H36, 1)</f>
        <v>1</v>
      </c>
      <c r="BI26" s="86" t="str">
        <f>IFERROR(('Medical equipment-OST'!BE34*BH26)/BM26, "0")</f>
        <v>0</v>
      </c>
      <c r="BJ26" s="86">
        <f>IF('Medical equipment-OST'!AZ34="Да", 1, 0)</f>
        <v>0</v>
      </c>
      <c r="BK26" s="86">
        <f>IF('Medical equipment-OST'!BA34="Да", 1, 0)</f>
        <v>0</v>
      </c>
      <c r="BL26" s="86">
        <f>IF('Medical equipment-OST'!BB34="Да", 1, 0)</f>
        <v>0</v>
      </c>
      <c r="BM26" s="86">
        <f t="shared" si="7"/>
        <v>0</v>
      </c>
    </row>
    <row r="27" spans="1:65" x14ac:dyDescent="0.25">
      <c r="A27" s="93" t="str">
        <f>'Service providers'!A37</f>
        <v>Указать название точки 3</v>
      </c>
      <c r="B27" s="86">
        <f>IF('Medical equipment-OST'!F35="Да", 'Service providers'!G37, 1)</f>
        <v>1</v>
      </c>
      <c r="C27" s="86" t="str">
        <f>IFERROR(('Medical equipment-OST'!G35*B27)/I27, "0")</f>
        <v>0</v>
      </c>
      <c r="D27" s="86">
        <f>IF('Medical equipment-OST'!F35="Да", 'Service providers'!H37, 1)</f>
        <v>1</v>
      </c>
      <c r="E27" s="86" t="str">
        <f>IFERROR(('Medical equipment-OST'!H35*D27)/I27, "0")</f>
        <v>0</v>
      </c>
      <c r="F27" s="86">
        <f>IF('Medical equipment-OST'!C35="Да", 1, 0)</f>
        <v>0</v>
      </c>
      <c r="G27" s="86">
        <f>IF('Medical equipment-OST'!D35="Да", 1, 0)</f>
        <v>0</v>
      </c>
      <c r="H27" s="86">
        <f>IF('Medical equipment-OST'!E35="Да", 1, 0)</f>
        <v>0</v>
      </c>
      <c r="I27" s="86">
        <f t="shared" si="0"/>
        <v>0</v>
      </c>
      <c r="J27" s="86">
        <f>IF('Medical equipment-OST'!M35="Да", 'Service providers'!G37, 1)</f>
        <v>1</v>
      </c>
      <c r="K27" s="86" t="str">
        <f>IFERROR(('Medical equipment-OST'!N35*J27)/Q27, "0")</f>
        <v>0</v>
      </c>
      <c r="L27" s="86">
        <f>IF('Medical equipment-OST'!M35="Да", 'Service providers'!H37, 1)</f>
        <v>1</v>
      </c>
      <c r="M27" s="86" t="str">
        <f>IFERROR(('Medical equipment-OST'!O35*L27)/Q27, "0")</f>
        <v>0</v>
      </c>
      <c r="N27" s="86">
        <f>IF('Medical equipment-OST'!J35="Да", 1, 0)</f>
        <v>0</v>
      </c>
      <c r="O27" s="86">
        <f>IF('Medical equipment-OST'!K35="Да", 1, 0)</f>
        <v>0</v>
      </c>
      <c r="P27" s="86">
        <f>IF('Medical equipment-OST'!L35="Да", 1, 0)</f>
        <v>0</v>
      </c>
      <c r="Q27" s="86">
        <f t="shared" si="1"/>
        <v>0</v>
      </c>
      <c r="R27" s="86">
        <f>IF('Medical equipment-OST'!T35="Да", 'Service providers'!G37, 1)</f>
        <v>1</v>
      </c>
      <c r="S27" s="86" t="str">
        <f>IFERROR(('Medical equipment-OST'!U35*R27)/Y27, "0")</f>
        <v>0</v>
      </c>
      <c r="T27" s="86">
        <f>IF('Medical equipment-OST'!T35="Да", 'Service providers'!H37, 1)</f>
        <v>1</v>
      </c>
      <c r="U27" s="86" t="str">
        <f>IFERROR(('Medical equipment-OST'!V35*T27)/Y27, "0")</f>
        <v>0</v>
      </c>
      <c r="V27" s="86">
        <f>IF('Medical equipment-OST'!Q35="Да", 1, 0)</f>
        <v>0</v>
      </c>
      <c r="W27" s="86">
        <f>IF('Medical equipment-OST'!R35="Да", 1, 0)</f>
        <v>0</v>
      </c>
      <c r="X27" s="86">
        <f>IF('Medical equipment-OST'!S35="Да", 1, 0)</f>
        <v>0</v>
      </c>
      <c r="Y27" s="86">
        <f t="shared" si="2"/>
        <v>0</v>
      </c>
      <c r="Z27" s="86">
        <f>IF('Medical equipment-OST'!AA35="Да", 'Service providers'!G37, 1)</f>
        <v>1</v>
      </c>
      <c r="AA27" s="86" t="str">
        <f>IFERROR(('Medical equipment-OST'!AB35*Z27)/AG27, "0")</f>
        <v>0</v>
      </c>
      <c r="AB27" s="86">
        <f>IF('Medical equipment-OST'!AA35="Да", 'Service providers'!H37, 1)</f>
        <v>1</v>
      </c>
      <c r="AC27" s="86" t="str">
        <f>IFERROR(('Medical equipment-OST'!AC35*AB27)/AG27, "0")</f>
        <v>0</v>
      </c>
      <c r="AD27" s="86">
        <f>IF('Medical equipment-OST'!X35="Да", 1, 0)</f>
        <v>0</v>
      </c>
      <c r="AE27" s="86">
        <f>IF('Medical equipment-OST'!Y35="Да", 1, 0)</f>
        <v>0</v>
      </c>
      <c r="AF27" s="86">
        <f>IF('Medical equipment-OST'!Z35="Да", 1, 0)</f>
        <v>0</v>
      </c>
      <c r="AG27" s="86">
        <f t="shared" si="3"/>
        <v>0</v>
      </c>
      <c r="AH27" s="86">
        <f>IF('Medical equipment-OST'!AH35="Да", 'Service providers'!G37, 1)</f>
        <v>1</v>
      </c>
      <c r="AI27" s="86" t="str">
        <f>IFERROR(('Medical equipment-OST'!AI35*AH27)/AO27, "0")</f>
        <v>0</v>
      </c>
      <c r="AJ27" s="86">
        <f>IF('Medical equipment-OST'!AH35="Да", 'Service providers'!H37, 1)</f>
        <v>1</v>
      </c>
      <c r="AK27" s="86" t="str">
        <f>IFERROR(('Medical equipment-OST'!AJ35*AJ27)/AO27, "0")</f>
        <v>0</v>
      </c>
      <c r="AL27" s="86">
        <f>IF('Medical equipment-OST'!AE35="Да", 1, 0)</f>
        <v>0</v>
      </c>
      <c r="AM27" s="86">
        <f>IF('Medical equipment-OST'!AF35="Да", 1, 0)</f>
        <v>0</v>
      </c>
      <c r="AN27" s="86">
        <f>IF('Medical equipment-OST'!AG35="Да", 1, 0)</f>
        <v>0</v>
      </c>
      <c r="AO27" s="86">
        <f t="shared" si="4"/>
        <v>0</v>
      </c>
      <c r="AP27" s="86">
        <f>IF('Medical equipment-OST'!AO35="Да", 'Service providers'!G37, 1)</f>
        <v>1</v>
      </c>
      <c r="AQ27" s="86" t="str">
        <f>IFERROR(('Medical equipment-OST'!AP35*AP27)/AW27, "0")</f>
        <v>0</v>
      </c>
      <c r="AR27" s="86">
        <f>IF('Medical equipment-OST'!AO35="Да", 'Service providers'!H37, 1)</f>
        <v>1</v>
      </c>
      <c r="AS27" s="86" t="str">
        <f>IFERROR(('Medical equipment-OST'!AQ35*AR27)/AW27, "0")</f>
        <v>0</v>
      </c>
      <c r="AT27" s="86">
        <f>IF('Medical equipment-OST'!AL35="Да", 1, 0)</f>
        <v>0</v>
      </c>
      <c r="AU27" s="86">
        <f>IF('Medical equipment-OST'!AM35="Да", 1, 0)</f>
        <v>0</v>
      </c>
      <c r="AV27" s="86">
        <f>IF('Medical equipment-OST'!AN35="Да", 1, 0)</f>
        <v>0</v>
      </c>
      <c r="AW27" s="86">
        <f t="shared" si="5"/>
        <v>0</v>
      </c>
      <c r="AX27" s="86">
        <f>IF('Medical equipment-OST'!AV35="Да", 'Service providers'!G37, 1)</f>
        <v>1</v>
      </c>
      <c r="AY27" s="86" t="str">
        <f>IFERROR(('Medical equipment-OST'!AW35*AX27)/BE27, "0")</f>
        <v>0</v>
      </c>
      <c r="AZ27" s="86">
        <f>IF('Medical equipment-OST'!AV35="Да", 'Service providers'!H37, 1)</f>
        <v>1</v>
      </c>
      <c r="BA27" s="86" t="str">
        <f>IFERROR(('Medical equipment-OST'!AX35*AZ27)/BE27, "0")</f>
        <v>0</v>
      </c>
      <c r="BB27" s="86">
        <f>IF('Medical equipment-OST'!AS35="Да", 1, 0)</f>
        <v>0</v>
      </c>
      <c r="BC27" s="86">
        <f>IF('Medical equipment-OST'!AT35="Да", 1, 0)</f>
        <v>0</v>
      </c>
      <c r="BD27" s="86">
        <f>IF('Medical equipment-OST'!AU35="Да", 1, 0)</f>
        <v>0</v>
      </c>
      <c r="BE27" s="86">
        <f t="shared" si="6"/>
        <v>0</v>
      </c>
      <c r="BF27" s="86">
        <f>IF('Medical equipment-OST'!BC35="Да", 'Service providers'!G37, 1)</f>
        <v>1</v>
      </c>
      <c r="BG27" s="86" t="str">
        <f>IFERROR(('Medical equipment-OST'!BD35*BF27)/BM27, "0")</f>
        <v>0</v>
      </c>
      <c r="BH27" s="86">
        <f>IF('Medical equipment-OST'!BC35="Да", 'Service providers'!H37, 1)</f>
        <v>1</v>
      </c>
      <c r="BI27" s="86" t="str">
        <f>IFERROR(('Medical equipment-OST'!BE35*BH27)/BM27, "0")</f>
        <v>0</v>
      </c>
      <c r="BJ27" s="86">
        <f>IF('Medical equipment-OST'!AZ35="Да", 1, 0)</f>
        <v>0</v>
      </c>
      <c r="BK27" s="86">
        <f>IF('Medical equipment-OST'!BA35="Да", 1, 0)</f>
        <v>0</v>
      </c>
      <c r="BL27" s="86">
        <f>IF('Medical equipment-OST'!BB35="Да", 1, 0)</f>
        <v>0</v>
      </c>
      <c r="BM27" s="86">
        <f t="shared" si="7"/>
        <v>0</v>
      </c>
    </row>
    <row r="28" spans="1:65" x14ac:dyDescent="0.25">
      <c r="A28" s="93" t="str">
        <f>'Service providers'!A38</f>
        <v>Указать название точки 4</v>
      </c>
      <c r="B28" s="86">
        <f>IF('Medical equipment-OST'!F36="Да", 'Service providers'!G38, 1)</f>
        <v>1</v>
      </c>
      <c r="C28" s="86" t="str">
        <f>IFERROR(('Medical equipment-OST'!G36*B28)/I28, "0")</f>
        <v>0</v>
      </c>
      <c r="D28" s="86">
        <f>IF('Medical equipment-OST'!F36="Да", 'Service providers'!H38, 1)</f>
        <v>1</v>
      </c>
      <c r="E28" s="86" t="str">
        <f>IFERROR(('Medical equipment-OST'!H36*D28)/I28, "0")</f>
        <v>0</v>
      </c>
      <c r="F28" s="86">
        <f>IF('Medical equipment-OST'!C36="Да", 1, 0)</f>
        <v>0</v>
      </c>
      <c r="G28" s="86">
        <f>IF('Medical equipment-OST'!D36="Да", 1, 0)</f>
        <v>0</v>
      </c>
      <c r="H28" s="86">
        <f>IF('Medical equipment-OST'!E36="Да", 1, 0)</f>
        <v>0</v>
      </c>
      <c r="I28" s="86">
        <f t="shared" si="0"/>
        <v>0</v>
      </c>
      <c r="J28" s="86">
        <f>IF('Medical equipment-OST'!M36="Да", 'Service providers'!G38, 1)</f>
        <v>1</v>
      </c>
      <c r="K28" s="86" t="str">
        <f>IFERROR(('Medical equipment-OST'!N36*J28)/Q28, "0")</f>
        <v>0</v>
      </c>
      <c r="L28" s="86">
        <f>IF('Medical equipment-OST'!M36="Да", 'Service providers'!H38, 1)</f>
        <v>1</v>
      </c>
      <c r="M28" s="86" t="str">
        <f>IFERROR(('Medical equipment-OST'!O36*L28)/Q28, "0")</f>
        <v>0</v>
      </c>
      <c r="N28" s="86">
        <f>IF('Medical equipment-OST'!J36="Да", 1, 0)</f>
        <v>0</v>
      </c>
      <c r="O28" s="86">
        <f>IF('Medical equipment-OST'!K36="Да", 1, 0)</f>
        <v>0</v>
      </c>
      <c r="P28" s="86">
        <f>IF('Medical equipment-OST'!L36="Да", 1, 0)</f>
        <v>0</v>
      </c>
      <c r="Q28" s="86">
        <f t="shared" si="1"/>
        <v>0</v>
      </c>
      <c r="R28" s="86">
        <f>IF('Medical equipment-OST'!T36="Да", 'Service providers'!G38, 1)</f>
        <v>1</v>
      </c>
      <c r="S28" s="86" t="str">
        <f>IFERROR(('Medical equipment-OST'!U36*R28)/Y28, "0")</f>
        <v>0</v>
      </c>
      <c r="T28" s="86">
        <f>IF('Medical equipment-OST'!T36="Да", 'Service providers'!H38, 1)</f>
        <v>1</v>
      </c>
      <c r="U28" s="86" t="str">
        <f>IFERROR(('Medical equipment-OST'!V36*T28)/Y28, "0")</f>
        <v>0</v>
      </c>
      <c r="V28" s="86">
        <f>IF('Medical equipment-OST'!Q36="Да", 1, 0)</f>
        <v>0</v>
      </c>
      <c r="W28" s="86">
        <f>IF('Medical equipment-OST'!R36="Да", 1, 0)</f>
        <v>0</v>
      </c>
      <c r="X28" s="86">
        <f>IF('Medical equipment-OST'!S36="Да", 1, 0)</f>
        <v>0</v>
      </c>
      <c r="Y28" s="86">
        <f t="shared" si="2"/>
        <v>0</v>
      </c>
      <c r="Z28" s="86">
        <f>IF('Medical equipment-OST'!AA36="Да", 'Service providers'!G38, 1)</f>
        <v>1</v>
      </c>
      <c r="AA28" s="86" t="str">
        <f>IFERROR(('Medical equipment-OST'!AB36*Z28)/AG28, "0")</f>
        <v>0</v>
      </c>
      <c r="AB28" s="86">
        <f>IF('Medical equipment-OST'!AA36="Да", 'Service providers'!H38, 1)</f>
        <v>1</v>
      </c>
      <c r="AC28" s="86" t="str">
        <f>IFERROR(('Medical equipment-OST'!AC36*AB28)/AG28, "0")</f>
        <v>0</v>
      </c>
      <c r="AD28" s="86">
        <f>IF('Medical equipment-OST'!X36="Да", 1, 0)</f>
        <v>0</v>
      </c>
      <c r="AE28" s="86">
        <f>IF('Medical equipment-OST'!Y36="Да", 1, 0)</f>
        <v>0</v>
      </c>
      <c r="AF28" s="86">
        <f>IF('Medical equipment-OST'!Z36="Да", 1, 0)</f>
        <v>0</v>
      </c>
      <c r="AG28" s="86">
        <f t="shared" si="3"/>
        <v>0</v>
      </c>
      <c r="AH28" s="86">
        <f>IF('Medical equipment-OST'!AH36="Да", 'Service providers'!G38, 1)</f>
        <v>1</v>
      </c>
      <c r="AI28" s="86" t="str">
        <f>IFERROR(('Medical equipment-OST'!AI36*AH28)/AO28, "0")</f>
        <v>0</v>
      </c>
      <c r="AJ28" s="86">
        <f>IF('Medical equipment-OST'!AH36="Да", 'Service providers'!H38, 1)</f>
        <v>1</v>
      </c>
      <c r="AK28" s="86" t="str">
        <f>IFERROR(('Medical equipment-OST'!AJ36*AJ28)/AO28, "0")</f>
        <v>0</v>
      </c>
      <c r="AL28" s="86">
        <f>IF('Medical equipment-OST'!AE36="Да", 1, 0)</f>
        <v>0</v>
      </c>
      <c r="AM28" s="86">
        <f>IF('Medical equipment-OST'!AF36="Да", 1, 0)</f>
        <v>0</v>
      </c>
      <c r="AN28" s="86">
        <f>IF('Medical equipment-OST'!AG36="Да", 1, 0)</f>
        <v>0</v>
      </c>
      <c r="AO28" s="86">
        <f t="shared" si="4"/>
        <v>0</v>
      </c>
      <c r="AP28" s="86">
        <f>IF('Medical equipment-OST'!AO36="Да", 'Service providers'!G38, 1)</f>
        <v>1</v>
      </c>
      <c r="AQ28" s="86" t="str">
        <f>IFERROR(('Medical equipment-OST'!AP36*AP28)/AW28, "0")</f>
        <v>0</v>
      </c>
      <c r="AR28" s="86">
        <f>IF('Medical equipment-OST'!AO36="Да", 'Service providers'!H38, 1)</f>
        <v>1</v>
      </c>
      <c r="AS28" s="86" t="str">
        <f>IFERROR(('Medical equipment-OST'!AQ36*AR28)/AW28, "0")</f>
        <v>0</v>
      </c>
      <c r="AT28" s="86">
        <f>IF('Medical equipment-OST'!AL36="Да", 1, 0)</f>
        <v>0</v>
      </c>
      <c r="AU28" s="86">
        <f>IF('Medical equipment-OST'!AM36="Да", 1, 0)</f>
        <v>0</v>
      </c>
      <c r="AV28" s="86">
        <f>IF('Medical equipment-OST'!AN36="Да", 1, 0)</f>
        <v>0</v>
      </c>
      <c r="AW28" s="86">
        <f t="shared" si="5"/>
        <v>0</v>
      </c>
      <c r="AX28" s="86">
        <f>IF('Medical equipment-OST'!AV36="Да", 'Service providers'!G38, 1)</f>
        <v>1</v>
      </c>
      <c r="AY28" s="86" t="str">
        <f>IFERROR(('Medical equipment-OST'!AW36*AX28)/BE28, "0")</f>
        <v>0</v>
      </c>
      <c r="AZ28" s="86">
        <f>IF('Medical equipment-OST'!AV36="Да", 'Service providers'!H38, 1)</f>
        <v>1</v>
      </c>
      <c r="BA28" s="86" t="str">
        <f>IFERROR(('Medical equipment-OST'!AX36*AZ28)/BE28, "0")</f>
        <v>0</v>
      </c>
      <c r="BB28" s="86">
        <f>IF('Medical equipment-OST'!AS36="Да", 1, 0)</f>
        <v>0</v>
      </c>
      <c r="BC28" s="86">
        <f>IF('Medical equipment-OST'!AT36="Да", 1, 0)</f>
        <v>0</v>
      </c>
      <c r="BD28" s="86">
        <f>IF('Medical equipment-OST'!AU36="Да", 1, 0)</f>
        <v>0</v>
      </c>
      <c r="BE28" s="86">
        <f t="shared" si="6"/>
        <v>0</v>
      </c>
      <c r="BF28" s="86">
        <f>IF('Medical equipment-OST'!BC36="Да", 'Service providers'!G38, 1)</f>
        <v>1</v>
      </c>
      <c r="BG28" s="86" t="str">
        <f>IFERROR(('Medical equipment-OST'!BD36*BF28)/BM28, "0")</f>
        <v>0</v>
      </c>
      <c r="BH28" s="86">
        <f>IF('Medical equipment-OST'!BC36="Да", 'Service providers'!H38, 1)</f>
        <v>1</v>
      </c>
      <c r="BI28" s="86" t="str">
        <f>IFERROR(('Medical equipment-OST'!BE36*BH28)/BM28, "0")</f>
        <v>0</v>
      </c>
      <c r="BJ28" s="86">
        <f>IF('Medical equipment-OST'!AZ36="Да", 1, 0)</f>
        <v>0</v>
      </c>
      <c r="BK28" s="86">
        <f>IF('Medical equipment-OST'!BA36="Да", 1, 0)</f>
        <v>0</v>
      </c>
      <c r="BL28" s="86">
        <f>IF('Medical equipment-OST'!BB36="Да", 1, 0)</f>
        <v>0</v>
      </c>
      <c r="BM28" s="86">
        <f t="shared" si="7"/>
        <v>0</v>
      </c>
    </row>
    <row r="29" spans="1:65" x14ac:dyDescent="0.25">
      <c r="A29" s="93" t="str">
        <f>'Service providers'!A39</f>
        <v>Указать название точки 5</v>
      </c>
      <c r="B29" s="86">
        <f>IF('Medical equipment-OST'!F37="Да", 'Service providers'!G39, 1)</f>
        <v>1</v>
      </c>
      <c r="C29" s="86" t="str">
        <f>IFERROR(('Medical equipment-OST'!G37*B29)/I29, "0")</f>
        <v>0</v>
      </c>
      <c r="D29" s="86">
        <f>IF('Medical equipment-OST'!F37="Да", 'Service providers'!H39, 1)</f>
        <v>1</v>
      </c>
      <c r="E29" s="86" t="str">
        <f>IFERROR(('Medical equipment-OST'!H37*D29)/I29, "0")</f>
        <v>0</v>
      </c>
      <c r="F29" s="86">
        <f>IF('Medical equipment-OST'!C37="Да", 1, 0)</f>
        <v>0</v>
      </c>
      <c r="G29" s="86">
        <f>IF('Medical equipment-OST'!D37="Да", 1, 0)</f>
        <v>0</v>
      </c>
      <c r="H29" s="86">
        <f>IF('Medical equipment-OST'!E37="Да", 1, 0)</f>
        <v>0</v>
      </c>
      <c r="I29" s="86">
        <f t="shared" si="0"/>
        <v>0</v>
      </c>
      <c r="J29" s="86">
        <f>IF('Medical equipment-OST'!M37="Да", 'Service providers'!G39, 1)</f>
        <v>1</v>
      </c>
      <c r="K29" s="86" t="str">
        <f>IFERROR(('Medical equipment-OST'!N37*J29)/Q29, "0")</f>
        <v>0</v>
      </c>
      <c r="L29" s="86">
        <f>IF('Medical equipment-OST'!M37="Да", 'Service providers'!H39, 1)</f>
        <v>1</v>
      </c>
      <c r="M29" s="86" t="str">
        <f>IFERROR(('Medical equipment-OST'!O37*L29)/Q29, "0")</f>
        <v>0</v>
      </c>
      <c r="N29" s="86">
        <f>IF('Medical equipment-OST'!J37="Да", 1, 0)</f>
        <v>0</v>
      </c>
      <c r="O29" s="86">
        <f>IF('Medical equipment-OST'!K37="Да", 1, 0)</f>
        <v>0</v>
      </c>
      <c r="P29" s="86">
        <f>IF('Medical equipment-OST'!L37="Да", 1, 0)</f>
        <v>0</v>
      </c>
      <c r="Q29" s="86">
        <f t="shared" si="1"/>
        <v>0</v>
      </c>
      <c r="R29" s="86">
        <f>IF('Medical equipment-OST'!T37="Да", 'Service providers'!G39, 1)</f>
        <v>1</v>
      </c>
      <c r="S29" s="86" t="str">
        <f>IFERROR(('Medical equipment-OST'!U37*R29)/Y29, "0")</f>
        <v>0</v>
      </c>
      <c r="T29" s="86">
        <f>IF('Medical equipment-OST'!T37="Да", 'Service providers'!H39, 1)</f>
        <v>1</v>
      </c>
      <c r="U29" s="86" t="str">
        <f>IFERROR(('Medical equipment-OST'!V37*T29)/Y29, "0")</f>
        <v>0</v>
      </c>
      <c r="V29" s="86">
        <f>IF('Medical equipment-OST'!Q37="Да", 1, 0)</f>
        <v>0</v>
      </c>
      <c r="W29" s="86">
        <f>IF('Medical equipment-OST'!R37="Да", 1, 0)</f>
        <v>0</v>
      </c>
      <c r="X29" s="86">
        <f>IF('Medical equipment-OST'!S37="Да", 1, 0)</f>
        <v>0</v>
      </c>
      <c r="Y29" s="86">
        <f t="shared" si="2"/>
        <v>0</v>
      </c>
      <c r="Z29" s="86">
        <f>IF('Medical equipment-OST'!AA37="Да", 'Service providers'!G39, 1)</f>
        <v>1</v>
      </c>
      <c r="AA29" s="86" t="str">
        <f>IFERROR(('Medical equipment-OST'!AB37*Z29)/AG29, "0")</f>
        <v>0</v>
      </c>
      <c r="AB29" s="86">
        <f>IF('Medical equipment-OST'!AA37="Да", 'Service providers'!H39, 1)</f>
        <v>1</v>
      </c>
      <c r="AC29" s="86" t="str">
        <f>IFERROR(('Medical equipment-OST'!AC37*AB29)/AG29, "0")</f>
        <v>0</v>
      </c>
      <c r="AD29" s="86">
        <f>IF('Medical equipment-OST'!X37="Да", 1, 0)</f>
        <v>0</v>
      </c>
      <c r="AE29" s="86">
        <f>IF('Medical equipment-OST'!Y37="Да", 1, 0)</f>
        <v>0</v>
      </c>
      <c r="AF29" s="86">
        <f>IF('Medical equipment-OST'!Z37="Да", 1, 0)</f>
        <v>0</v>
      </c>
      <c r="AG29" s="86">
        <f t="shared" si="3"/>
        <v>0</v>
      </c>
      <c r="AH29" s="86">
        <f>IF('Medical equipment-OST'!AH37="Да", 'Service providers'!G39, 1)</f>
        <v>1</v>
      </c>
      <c r="AI29" s="86" t="str">
        <f>IFERROR(('Medical equipment-OST'!AI37*AH29)/AO29, "0")</f>
        <v>0</v>
      </c>
      <c r="AJ29" s="86">
        <f>IF('Medical equipment-OST'!AH37="Да", 'Service providers'!H39, 1)</f>
        <v>1</v>
      </c>
      <c r="AK29" s="86" t="str">
        <f>IFERROR(('Medical equipment-OST'!AJ37*AJ29)/AO29, "0")</f>
        <v>0</v>
      </c>
      <c r="AL29" s="86">
        <f>IF('Medical equipment-OST'!AE37="Да", 1, 0)</f>
        <v>0</v>
      </c>
      <c r="AM29" s="86">
        <f>IF('Medical equipment-OST'!AF37="Да", 1, 0)</f>
        <v>0</v>
      </c>
      <c r="AN29" s="86">
        <f>IF('Medical equipment-OST'!AG37="Да", 1, 0)</f>
        <v>0</v>
      </c>
      <c r="AO29" s="86">
        <f t="shared" si="4"/>
        <v>0</v>
      </c>
      <c r="AP29" s="86">
        <f>IF('Medical equipment-OST'!AO37="Да", 'Service providers'!G39, 1)</f>
        <v>1</v>
      </c>
      <c r="AQ29" s="86" t="str">
        <f>IFERROR(('Medical equipment-OST'!AP37*AP29)/AW29, "0")</f>
        <v>0</v>
      </c>
      <c r="AR29" s="86">
        <f>IF('Medical equipment-OST'!AO37="Да", 'Service providers'!H39, 1)</f>
        <v>1</v>
      </c>
      <c r="AS29" s="86" t="str">
        <f>IFERROR(('Medical equipment-OST'!AQ37*AR29)/AW29, "0")</f>
        <v>0</v>
      </c>
      <c r="AT29" s="86">
        <f>IF('Medical equipment-OST'!AL37="Да", 1, 0)</f>
        <v>0</v>
      </c>
      <c r="AU29" s="86">
        <f>IF('Medical equipment-OST'!AM37="Да", 1, 0)</f>
        <v>0</v>
      </c>
      <c r="AV29" s="86">
        <f>IF('Medical equipment-OST'!AN37="Да", 1, 0)</f>
        <v>0</v>
      </c>
      <c r="AW29" s="86">
        <f t="shared" si="5"/>
        <v>0</v>
      </c>
      <c r="AX29" s="86">
        <f>IF('Medical equipment-OST'!AV37="Да", 'Service providers'!G39, 1)</f>
        <v>1</v>
      </c>
      <c r="AY29" s="86" t="str">
        <f>IFERROR(('Medical equipment-OST'!AW37*AX29)/BE29, "0")</f>
        <v>0</v>
      </c>
      <c r="AZ29" s="86">
        <f>IF('Medical equipment-OST'!AV37="Да", 'Service providers'!H39, 1)</f>
        <v>1</v>
      </c>
      <c r="BA29" s="86" t="str">
        <f>IFERROR(('Medical equipment-OST'!AX37*AZ29)/BE29, "0")</f>
        <v>0</v>
      </c>
      <c r="BB29" s="86">
        <f>IF('Medical equipment-OST'!AS37="Да", 1, 0)</f>
        <v>0</v>
      </c>
      <c r="BC29" s="86">
        <f>IF('Medical equipment-OST'!AT37="Да", 1, 0)</f>
        <v>0</v>
      </c>
      <c r="BD29" s="86">
        <f>IF('Medical equipment-OST'!AU37="Да", 1, 0)</f>
        <v>0</v>
      </c>
      <c r="BE29" s="86">
        <f t="shared" si="6"/>
        <v>0</v>
      </c>
      <c r="BF29" s="86">
        <f>IF('Medical equipment-OST'!BC37="Да", 'Service providers'!G39, 1)</f>
        <v>1</v>
      </c>
      <c r="BG29" s="86" t="str">
        <f>IFERROR(('Medical equipment-OST'!BD37*BF29)/BM29, "0")</f>
        <v>0</v>
      </c>
      <c r="BH29" s="86">
        <f>IF('Medical equipment-OST'!BC37="Да", 'Service providers'!H39, 1)</f>
        <v>1</v>
      </c>
      <c r="BI29" s="86" t="str">
        <f>IFERROR(('Medical equipment-OST'!BE37*BH29)/BM29, "0")</f>
        <v>0</v>
      </c>
      <c r="BJ29" s="86">
        <f>IF('Medical equipment-OST'!AZ37="Да", 1, 0)</f>
        <v>0</v>
      </c>
      <c r="BK29" s="86">
        <f>IF('Medical equipment-OST'!BA37="Да", 1, 0)</f>
        <v>0</v>
      </c>
      <c r="BL29" s="86">
        <f>IF('Medical equipment-OST'!BB37="Да", 1, 0)</f>
        <v>0</v>
      </c>
      <c r="BM29" s="86">
        <f t="shared" si="7"/>
        <v>0</v>
      </c>
    </row>
    <row r="30" spans="1:65" x14ac:dyDescent="0.25">
      <c r="A30" s="93" t="str">
        <f>'Service providers'!A40</f>
        <v>Указать название точки 6</v>
      </c>
      <c r="B30" s="86">
        <f>IF('Medical equipment-OST'!F38="Да", 'Service providers'!G40, 1)</f>
        <v>1</v>
      </c>
      <c r="C30" s="86" t="str">
        <f>IFERROR(('Medical equipment-OST'!G38*B30)/I30, "0")</f>
        <v>0</v>
      </c>
      <c r="D30" s="86">
        <f>IF('Medical equipment-OST'!F38="Да", 'Service providers'!H40, 1)</f>
        <v>1</v>
      </c>
      <c r="E30" s="86" t="str">
        <f>IFERROR(('Medical equipment-OST'!H38*D30)/I30, "0")</f>
        <v>0</v>
      </c>
      <c r="F30" s="86">
        <f>IF('Medical equipment-OST'!C38="Да", 1, 0)</f>
        <v>0</v>
      </c>
      <c r="G30" s="86">
        <f>IF('Medical equipment-OST'!D38="Да", 1, 0)</f>
        <v>0</v>
      </c>
      <c r="H30" s="86">
        <f>IF('Medical equipment-OST'!E38="Да", 1, 0)</f>
        <v>0</v>
      </c>
      <c r="I30" s="86">
        <f t="shared" si="0"/>
        <v>0</v>
      </c>
      <c r="J30" s="86">
        <f>IF('Medical equipment-OST'!M38="Да", 'Service providers'!G40, 1)</f>
        <v>1</v>
      </c>
      <c r="K30" s="86" t="str">
        <f>IFERROR(('Medical equipment-OST'!N38*J30)/Q30, "0")</f>
        <v>0</v>
      </c>
      <c r="L30" s="86">
        <f>IF('Medical equipment-OST'!M38="Да", 'Service providers'!H40, 1)</f>
        <v>1</v>
      </c>
      <c r="M30" s="86" t="str">
        <f>IFERROR(('Medical equipment-OST'!O38*L30)/Q30, "0")</f>
        <v>0</v>
      </c>
      <c r="N30" s="86">
        <f>IF('Medical equipment-OST'!J38="Да", 1, 0)</f>
        <v>0</v>
      </c>
      <c r="O30" s="86">
        <f>IF('Medical equipment-OST'!K38="Да", 1, 0)</f>
        <v>0</v>
      </c>
      <c r="P30" s="86">
        <f>IF('Medical equipment-OST'!L38="Да", 1, 0)</f>
        <v>0</v>
      </c>
      <c r="Q30" s="86">
        <f t="shared" si="1"/>
        <v>0</v>
      </c>
      <c r="R30" s="86">
        <f>IF('Medical equipment-OST'!T38="Да", 'Service providers'!G40, 1)</f>
        <v>1</v>
      </c>
      <c r="S30" s="86" t="str">
        <f>IFERROR(('Medical equipment-OST'!U38*R30)/Y30, "0")</f>
        <v>0</v>
      </c>
      <c r="T30" s="86">
        <f>IF('Medical equipment-OST'!T38="Да", 'Service providers'!H40, 1)</f>
        <v>1</v>
      </c>
      <c r="U30" s="86" t="str">
        <f>IFERROR(('Medical equipment-OST'!V38*T30)/Y30, "0")</f>
        <v>0</v>
      </c>
      <c r="V30" s="86">
        <f>IF('Medical equipment-OST'!Q38="Да", 1, 0)</f>
        <v>0</v>
      </c>
      <c r="W30" s="86">
        <f>IF('Medical equipment-OST'!R38="Да", 1, 0)</f>
        <v>0</v>
      </c>
      <c r="X30" s="86">
        <f>IF('Medical equipment-OST'!S38="Да", 1, 0)</f>
        <v>0</v>
      </c>
      <c r="Y30" s="86">
        <f t="shared" si="2"/>
        <v>0</v>
      </c>
      <c r="Z30" s="86">
        <f>IF('Medical equipment-OST'!AA38="Да", 'Service providers'!G40, 1)</f>
        <v>1</v>
      </c>
      <c r="AA30" s="86" t="str">
        <f>IFERROR(('Medical equipment-OST'!AB38*Z30)/AG30, "0")</f>
        <v>0</v>
      </c>
      <c r="AB30" s="86">
        <f>IF('Medical equipment-OST'!AA38="Да", 'Service providers'!H40, 1)</f>
        <v>1</v>
      </c>
      <c r="AC30" s="86" t="str">
        <f>IFERROR(('Medical equipment-OST'!AC38*AB30)/AG30, "0")</f>
        <v>0</v>
      </c>
      <c r="AD30" s="86">
        <f>IF('Medical equipment-OST'!X38="Да", 1, 0)</f>
        <v>0</v>
      </c>
      <c r="AE30" s="86">
        <f>IF('Medical equipment-OST'!Y38="Да", 1, 0)</f>
        <v>0</v>
      </c>
      <c r="AF30" s="86">
        <f>IF('Medical equipment-OST'!Z38="Да", 1, 0)</f>
        <v>0</v>
      </c>
      <c r="AG30" s="86">
        <f t="shared" si="3"/>
        <v>0</v>
      </c>
      <c r="AH30" s="86">
        <f>IF('Medical equipment-OST'!AH38="Да", 'Service providers'!G40, 1)</f>
        <v>1</v>
      </c>
      <c r="AI30" s="86" t="str">
        <f>IFERROR(('Medical equipment-OST'!AI38*AH30)/AO30, "0")</f>
        <v>0</v>
      </c>
      <c r="AJ30" s="86">
        <f>IF('Medical equipment-OST'!AH38="Да", 'Service providers'!H40, 1)</f>
        <v>1</v>
      </c>
      <c r="AK30" s="86" t="str">
        <f>IFERROR(('Medical equipment-OST'!AJ38*AJ30)/AO30, "0")</f>
        <v>0</v>
      </c>
      <c r="AL30" s="86">
        <f>IF('Medical equipment-OST'!AE38="Да", 1, 0)</f>
        <v>0</v>
      </c>
      <c r="AM30" s="86">
        <f>IF('Medical equipment-OST'!AF38="Да", 1, 0)</f>
        <v>0</v>
      </c>
      <c r="AN30" s="86">
        <f>IF('Medical equipment-OST'!AG38="Да", 1, 0)</f>
        <v>0</v>
      </c>
      <c r="AO30" s="86">
        <f t="shared" si="4"/>
        <v>0</v>
      </c>
      <c r="AP30" s="86">
        <f>IF('Medical equipment-OST'!AO38="Да", 'Service providers'!G40, 1)</f>
        <v>1</v>
      </c>
      <c r="AQ30" s="86" t="str">
        <f>IFERROR(('Medical equipment-OST'!AP38*AP30)/AW30, "0")</f>
        <v>0</v>
      </c>
      <c r="AR30" s="86">
        <f>IF('Medical equipment-OST'!AO38="Да", 'Service providers'!H40, 1)</f>
        <v>1</v>
      </c>
      <c r="AS30" s="86" t="str">
        <f>IFERROR(('Medical equipment-OST'!AQ38*AR30)/AW30, "0")</f>
        <v>0</v>
      </c>
      <c r="AT30" s="86">
        <f>IF('Medical equipment-OST'!AL38="Да", 1, 0)</f>
        <v>0</v>
      </c>
      <c r="AU30" s="86">
        <f>IF('Medical equipment-OST'!AM38="Да", 1, 0)</f>
        <v>0</v>
      </c>
      <c r="AV30" s="86">
        <f>IF('Medical equipment-OST'!AN38="Да", 1, 0)</f>
        <v>0</v>
      </c>
      <c r="AW30" s="86">
        <f t="shared" si="5"/>
        <v>0</v>
      </c>
      <c r="AX30" s="86">
        <f>IF('Medical equipment-OST'!AV38="Да", 'Service providers'!G40, 1)</f>
        <v>1</v>
      </c>
      <c r="AY30" s="86" t="str">
        <f>IFERROR(('Medical equipment-OST'!AW38*AX30)/BE30, "0")</f>
        <v>0</v>
      </c>
      <c r="AZ30" s="86">
        <f>IF('Medical equipment-OST'!AV38="Да", 'Service providers'!H40, 1)</f>
        <v>1</v>
      </c>
      <c r="BA30" s="86" t="str">
        <f>IFERROR(('Medical equipment-OST'!AX38*AZ30)/BE30, "0")</f>
        <v>0</v>
      </c>
      <c r="BB30" s="86">
        <f>IF('Medical equipment-OST'!AS38="Да", 1, 0)</f>
        <v>0</v>
      </c>
      <c r="BC30" s="86">
        <f>IF('Medical equipment-OST'!AT38="Да", 1, 0)</f>
        <v>0</v>
      </c>
      <c r="BD30" s="86">
        <f>IF('Medical equipment-OST'!AU38="Да", 1, 0)</f>
        <v>0</v>
      </c>
      <c r="BE30" s="86">
        <f t="shared" si="6"/>
        <v>0</v>
      </c>
      <c r="BF30" s="86">
        <f>IF('Medical equipment-OST'!BC38="Да", 'Service providers'!G40, 1)</f>
        <v>1</v>
      </c>
      <c r="BG30" s="86" t="str">
        <f>IFERROR(('Medical equipment-OST'!BD38*BF30)/BM30, "0")</f>
        <v>0</v>
      </c>
      <c r="BH30" s="86">
        <f>IF('Medical equipment-OST'!BC38="Да", 'Service providers'!H40, 1)</f>
        <v>1</v>
      </c>
      <c r="BI30" s="86" t="str">
        <f>IFERROR(('Medical equipment-OST'!BE38*BH30)/BM30, "0")</f>
        <v>0</v>
      </c>
      <c r="BJ30" s="86">
        <f>IF('Medical equipment-OST'!AZ38="Да", 1, 0)</f>
        <v>0</v>
      </c>
      <c r="BK30" s="86">
        <f>IF('Medical equipment-OST'!BA38="Да", 1, 0)</f>
        <v>0</v>
      </c>
      <c r="BL30" s="86">
        <f>IF('Medical equipment-OST'!BB38="Да", 1, 0)</f>
        <v>0</v>
      </c>
      <c r="BM30" s="86">
        <f t="shared" si="7"/>
        <v>0</v>
      </c>
    </row>
    <row r="31" spans="1:65" x14ac:dyDescent="0.25">
      <c r="A31" s="93" t="str">
        <f>'Service providers'!A41</f>
        <v>Указать название точки 7</v>
      </c>
      <c r="B31" s="86">
        <f>IF('Medical equipment-OST'!F39="Да", 'Service providers'!G41, 1)</f>
        <v>1</v>
      </c>
      <c r="C31" s="86" t="str">
        <f>IFERROR(('Medical equipment-OST'!G39*B31)/I31, "0")</f>
        <v>0</v>
      </c>
      <c r="D31" s="86">
        <f>IF('Medical equipment-OST'!F39="Да", 'Service providers'!H41, 1)</f>
        <v>1</v>
      </c>
      <c r="E31" s="86" t="str">
        <f>IFERROR(('Medical equipment-OST'!H39*D31)/I31, "0")</f>
        <v>0</v>
      </c>
      <c r="F31" s="86">
        <f>IF('Medical equipment-OST'!C39="Да", 1, 0)</f>
        <v>0</v>
      </c>
      <c r="G31" s="86">
        <f>IF('Medical equipment-OST'!D39="Да", 1, 0)</f>
        <v>0</v>
      </c>
      <c r="H31" s="86">
        <f>IF('Medical equipment-OST'!E39="Да", 1, 0)</f>
        <v>0</v>
      </c>
      <c r="I31" s="86">
        <f t="shared" si="0"/>
        <v>0</v>
      </c>
      <c r="J31" s="86">
        <f>IF('Medical equipment-OST'!M39="Да", 'Service providers'!G41, 1)</f>
        <v>1</v>
      </c>
      <c r="K31" s="86" t="str">
        <f>IFERROR(('Medical equipment-OST'!N39*J31)/Q31, "0")</f>
        <v>0</v>
      </c>
      <c r="L31" s="86">
        <f>IF('Medical equipment-OST'!M39="Да", 'Service providers'!H41, 1)</f>
        <v>1</v>
      </c>
      <c r="M31" s="86" t="str">
        <f>IFERROR(('Medical equipment-OST'!O39*L31)/Q31, "0")</f>
        <v>0</v>
      </c>
      <c r="N31" s="86">
        <f>IF('Medical equipment-OST'!J39="Да", 1, 0)</f>
        <v>0</v>
      </c>
      <c r="O31" s="86">
        <f>IF('Medical equipment-OST'!K39="Да", 1, 0)</f>
        <v>0</v>
      </c>
      <c r="P31" s="86">
        <f>IF('Medical equipment-OST'!L39="Да", 1, 0)</f>
        <v>0</v>
      </c>
      <c r="Q31" s="86">
        <f t="shared" si="1"/>
        <v>0</v>
      </c>
      <c r="R31" s="86">
        <f>IF('Medical equipment-OST'!T39="Да", 'Service providers'!G41, 1)</f>
        <v>1</v>
      </c>
      <c r="S31" s="86" t="str">
        <f>IFERROR(('Medical equipment-OST'!U39*R31)/Y31, "0")</f>
        <v>0</v>
      </c>
      <c r="T31" s="86">
        <f>IF('Medical equipment-OST'!T39="Да", 'Service providers'!H41, 1)</f>
        <v>1</v>
      </c>
      <c r="U31" s="86" t="str">
        <f>IFERROR(('Medical equipment-OST'!V39*T31)/Y31, "0")</f>
        <v>0</v>
      </c>
      <c r="V31" s="86">
        <f>IF('Medical equipment-OST'!Q39="Да", 1, 0)</f>
        <v>0</v>
      </c>
      <c r="W31" s="86">
        <f>IF('Medical equipment-OST'!R39="Да", 1, 0)</f>
        <v>0</v>
      </c>
      <c r="X31" s="86">
        <f>IF('Medical equipment-OST'!S39="Да", 1, 0)</f>
        <v>0</v>
      </c>
      <c r="Y31" s="86">
        <f t="shared" si="2"/>
        <v>0</v>
      </c>
      <c r="Z31" s="86">
        <f>IF('Medical equipment-OST'!AA39="Да", 'Service providers'!G41, 1)</f>
        <v>1</v>
      </c>
      <c r="AA31" s="86" t="str">
        <f>IFERROR(('Medical equipment-OST'!AB39*Z31)/AG31, "0")</f>
        <v>0</v>
      </c>
      <c r="AB31" s="86">
        <f>IF('Medical equipment-OST'!AA39="Да", 'Service providers'!H41, 1)</f>
        <v>1</v>
      </c>
      <c r="AC31" s="86" t="str">
        <f>IFERROR(('Medical equipment-OST'!AC39*AB31)/AG31, "0")</f>
        <v>0</v>
      </c>
      <c r="AD31" s="86">
        <f>IF('Medical equipment-OST'!X39="Да", 1, 0)</f>
        <v>0</v>
      </c>
      <c r="AE31" s="86">
        <f>IF('Medical equipment-OST'!Y39="Да", 1, 0)</f>
        <v>0</v>
      </c>
      <c r="AF31" s="86">
        <f>IF('Medical equipment-OST'!Z39="Да", 1, 0)</f>
        <v>0</v>
      </c>
      <c r="AG31" s="86">
        <f t="shared" si="3"/>
        <v>0</v>
      </c>
      <c r="AH31" s="86">
        <f>IF('Medical equipment-OST'!AH39="Да", 'Service providers'!G41, 1)</f>
        <v>1</v>
      </c>
      <c r="AI31" s="86" t="str">
        <f>IFERROR(('Medical equipment-OST'!AI39*AH31)/AO31, "0")</f>
        <v>0</v>
      </c>
      <c r="AJ31" s="86">
        <f>IF('Medical equipment-OST'!AH39="Да", 'Service providers'!H41, 1)</f>
        <v>1</v>
      </c>
      <c r="AK31" s="86" t="str">
        <f>IFERROR(('Medical equipment-OST'!AJ39*AJ31)/AO31, "0")</f>
        <v>0</v>
      </c>
      <c r="AL31" s="86">
        <f>IF('Medical equipment-OST'!AE39="Да", 1, 0)</f>
        <v>0</v>
      </c>
      <c r="AM31" s="86">
        <f>IF('Medical equipment-OST'!AF39="Да", 1, 0)</f>
        <v>0</v>
      </c>
      <c r="AN31" s="86">
        <f>IF('Medical equipment-OST'!AG39="Да", 1, 0)</f>
        <v>0</v>
      </c>
      <c r="AO31" s="86">
        <f t="shared" si="4"/>
        <v>0</v>
      </c>
      <c r="AP31" s="86">
        <f>IF('Medical equipment-OST'!AO39="Да", 'Service providers'!G41, 1)</f>
        <v>1</v>
      </c>
      <c r="AQ31" s="86" t="str">
        <f>IFERROR(('Medical equipment-OST'!AP39*AP31)/AW31, "0")</f>
        <v>0</v>
      </c>
      <c r="AR31" s="86">
        <f>IF('Medical equipment-OST'!AO39="Да", 'Service providers'!H41, 1)</f>
        <v>1</v>
      </c>
      <c r="AS31" s="86" t="str">
        <f>IFERROR(('Medical equipment-OST'!AQ39*AR31)/AW31, "0")</f>
        <v>0</v>
      </c>
      <c r="AT31" s="86">
        <f>IF('Medical equipment-OST'!AL39="Да", 1, 0)</f>
        <v>0</v>
      </c>
      <c r="AU31" s="86">
        <f>IF('Medical equipment-OST'!AM39="Да", 1, 0)</f>
        <v>0</v>
      </c>
      <c r="AV31" s="86">
        <f>IF('Medical equipment-OST'!AN39="Да", 1, 0)</f>
        <v>0</v>
      </c>
      <c r="AW31" s="86">
        <f t="shared" si="5"/>
        <v>0</v>
      </c>
      <c r="AX31" s="86">
        <f>IF('Medical equipment-OST'!AV39="Да", 'Service providers'!G41, 1)</f>
        <v>1</v>
      </c>
      <c r="AY31" s="86" t="str">
        <f>IFERROR(('Medical equipment-OST'!AW39*AX31)/BE31, "0")</f>
        <v>0</v>
      </c>
      <c r="AZ31" s="86">
        <f>IF('Medical equipment-OST'!AV39="Да", 'Service providers'!H41, 1)</f>
        <v>1</v>
      </c>
      <c r="BA31" s="86" t="str">
        <f>IFERROR(('Medical equipment-OST'!AX39*AZ31)/BE31, "0")</f>
        <v>0</v>
      </c>
      <c r="BB31" s="86">
        <f>IF('Medical equipment-OST'!AS39="Да", 1, 0)</f>
        <v>0</v>
      </c>
      <c r="BC31" s="86">
        <f>IF('Medical equipment-OST'!AT39="Да", 1, 0)</f>
        <v>0</v>
      </c>
      <c r="BD31" s="86">
        <f>IF('Medical equipment-OST'!AU39="Да", 1, 0)</f>
        <v>0</v>
      </c>
      <c r="BE31" s="86">
        <f t="shared" si="6"/>
        <v>0</v>
      </c>
      <c r="BF31" s="86">
        <f>IF('Medical equipment-OST'!BC39="Да", 'Service providers'!G41, 1)</f>
        <v>1</v>
      </c>
      <c r="BG31" s="86" t="str">
        <f>IFERROR(('Medical equipment-OST'!BD39*BF31)/BM31, "0")</f>
        <v>0</v>
      </c>
      <c r="BH31" s="86">
        <f>IF('Medical equipment-OST'!BC39="Да", 'Service providers'!H41, 1)</f>
        <v>1</v>
      </c>
      <c r="BI31" s="86" t="str">
        <f>IFERROR(('Medical equipment-OST'!BE39*BH31)/BM31, "0")</f>
        <v>0</v>
      </c>
      <c r="BJ31" s="86">
        <f>IF('Medical equipment-OST'!AZ39="Да", 1, 0)</f>
        <v>0</v>
      </c>
      <c r="BK31" s="86">
        <f>IF('Medical equipment-OST'!BA39="Да", 1, 0)</f>
        <v>0</v>
      </c>
      <c r="BL31" s="86">
        <f>IF('Medical equipment-OST'!BB39="Да", 1, 0)</f>
        <v>0</v>
      </c>
      <c r="BM31" s="86">
        <f t="shared" si="7"/>
        <v>0</v>
      </c>
    </row>
    <row r="32" spans="1:65" x14ac:dyDescent="0.25">
      <c r="A32" s="93" t="str">
        <f>'Service providers'!A42</f>
        <v>Указать название точки 8</v>
      </c>
      <c r="B32" s="86">
        <f>IF('Medical equipment-OST'!F40="Да", 'Service providers'!G42, 1)</f>
        <v>1</v>
      </c>
      <c r="C32" s="86" t="str">
        <f>IFERROR(('Medical equipment-OST'!G40*B32)/I32, "0")</f>
        <v>0</v>
      </c>
      <c r="D32" s="86">
        <f>IF('Medical equipment-OST'!F40="Да", 'Service providers'!H42, 1)</f>
        <v>1</v>
      </c>
      <c r="E32" s="86" t="str">
        <f>IFERROR(('Medical equipment-OST'!H40*D32)/I32, "0")</f>
        <v>0</v>
      </c>
      <c r="F32" s="86">
        <f>IF('Medical equipment-OST'!C40="Да", 1, 0)</f>
        <v>0</v>
      </c>
      <c r="G32" s="86">
        <f>IF('Medical equipment-OST'!D40="Да", 1, 0)</f>
        <v>0</v>
      </c>
      <c r="H32" s="86">
        <f>IF('Medical equipment-OST'!E40="Да", 1, 0)</f>
        <v>0</v>
      </c>
      <c r="I32" s="86">
        <f t="shared" si="0"/>
        <v>0</v>
      </c>
      <c r="J32" s="86">
        <f>IF('Medical equipment-OST'!M40="Да", 'Service providers'!G42, 1)</f>
        <v>1</v>
      </c>
      <c r="K32" s="86" t="str">
        <f>IFERROR(('Medical equipment-OST'!N40*J32)/Q32, "0")</f>
        <v>0</v>
      </c>
      <c r="L32" s="86">
        <f>IF('Medical equipment-OST'!M40="Да", 'Service providers'!H42, 1)</f>
        <v>1</v>
      </c>
      <c r="M32" s="86" t="str">
        <f>IFERROR(('Medical equipment-OST'!O40*L32)/Q32, "0")</f>
        <v>0</v>
      </c>
      <c r="N32" s="86">
        <f>IF('Medical equipment-OST'!J40="Да", 1, 0)</f>
        <v>0</v>
      </c>
      <c r="O32" s="86">
        <f>IF('Medical equipment-OST'!K40="Да", 1, 0)</f>
        <v>0</v>
      </c>
      <c r="P32" s="86">
        <f>IF('Medical equipment-OST'!L40="Да", 1, 0)</f>
        <v>0</v>
      </c>
      <c r="Q32" s="86">
        <f t="shared" si="1"/>
        <v>0</v>
      </c>
      <c r="R32" s="86">
        <f>IF('Medical equipment-OST'!T40="Да", 'Service providers'!G42, 1)</f>
        <v>1</v>
      </c>
      <c r="S32" s="86" t="str">
        <f>IFERROR(('Medical equipment-OST'!U40*R32)/Y32, "0")</f>
        <v>0</v>
      </c>
      <c r="T32" s="86">
        <f>IF('Medical equipment-OST'!T40="Да", 'Service providers'!H42, 1)</f>
        <v>1</v>
      </c>
      <c r="U32" s="86" t="str">
        <f>IFERROR(('Medical equipment-OST'!V40*T32)/Y32, "0")</f>
        <v>0</v>
      </c>
      <c r="V32" s="86">
        <f>IF('Medical equipment-OST'!Q40="Да", 1, 0)</f>
        <v>0</v>
      </c>
      <c r="W32" s="86">
        <f>IF('Medical equipment-OST'!R40="Да", 1, 0)</f>
        <v>0</v>
      </c>
      <c r="X32" s="86">
        <f>IF('Medical equipment-OST'!S40="Да", 1, 0)</f>
        <v>0</v>
      </c>
      <c r="Y32" s="86">
        <f t="shared" si="2"/>
        <v>0</v>
      </c>
      <c r="Z32" s="86">
        <f>IF('Medical equipment-OST'!AA40="Да", 'Service providers'!G42, 1)</f>
        <v>1</v>
      </c>
      <c r="AA32" s="86" t="str">
        <f>IFERROR(('Medical equipment-OST'!AB40*Z32)/AG32, "0")</f>
        <v>0</v>
      </c>
      <c r="AB32" s="86">
        <f>IF('Medical equipment-OST'!AA40="Да", 'Service providers'!H42, 1)</f>
        <v>1</v>
      </c>
      <c r="AC32" s="86" t="str">
        <f>IFERROR(('Medical equipment-OST'!AC40*AB32)/AG32, "0")</f>
        <v>0</v>
      </c>
      <c r="AD32" s="86">
        <f>IF('Medical equipment-OST'!X40="Да", 1, 0)</f>
        <v>0</v>
      </c>
      <c r="AE32" s="86">
        <f>IF('Medical equipment-OST'!Y40="Да", 1, 0)</f>
        <v>0</v>
      </c>
      <c r="AF32" s="86">
        <f>IF('Medical equipment-OST'!Z40="Да", 1, 0)</f>
        <v>0</v>
      </c>
      <c r="AG32" s="86">
        <f t="shared" si="3"/>
        <v>0</v>
      </c>
      <c r="AH32" s="86">
        <f>IF('Medical equipment-OST'!AH40="Да", 'Service providers'!G42, 1)</f>
        <v>1</v>
      </c>
      <c r="AI32" s="86" t="str">
        <f>IFERROR(('Medical equipment-OST'!AI40*AH32)/AO32, "0")</f>
        <v>0</v>
      </c>
      <c r="AJ32" s="86">
        <f>IF('Medical equipment-OST'!AH40="Да", 'Service providers'!H42, 1)</f>
        <v>1</v>
      </c>
      <c r="AK32" s="86" t="str">
        <f>IFERROR(('Medical equipment-OST'!AJ40*AJ32)/AO32, "0")</f>
        <v>0</v>
      </c>
      <c r="AL32" s="86">
        <f>IF('Medical equipment-OST'!AE40="Да", 1, 0)</f>
        <v>0</v>
      </c>
      <c r="AM32" s="86">
        <f>IF('Medical equipment-OST'!AF40="Да", 1, 0)</f>
        <v>0</v>
      </c>
      <c r="AN32" s="86">
        <f>IF('Medical equipment-OST'!AG40="Да", 1, 0)</f>
        <v>0</v>
      </c>
      <c r="AO32" s="86">
        <f t="shared" si="4"/>
        <v>0</v>
      </c>
      <c r="AP32" s="86">
        <f>IF('Medical equipment-OST'!AO40="Да", 'Service providers'!G42, 1)</f>
        <v>1</v>
      </c>
      <c r="AQ32" s="86" t="str">
        <f>IFERROR(('Medical equipment-OST'!AP40*AP32)/AW32, "0")</f>
        <v>0</v>
      </c>
      <c r="AR32" s="86">
        <f>IF('Medical equipment-OST'!AO40="Да", 'Service providers'!H42, 1)</f>
        <v>1</v>
      </c>
      <c r="AS32" s="86" t="str">
        <f>IFERROR(('Medical equipment-OST'!AQ40*AR32)/AW32, "0")</f>
        <v>0</v>
      </c>
      <c r="AT32" s="86">
        <f>IF('Medical equipment-OST'!AL40="Да", 1, 0)</f>
        <v>0</v>
      </c>
      <c r="AU32" s="86">
        <f>IF('Medical equipment-OST'!AM40="Да", 1, 0)</f>
        <v>0</v>
      </c>
      <c r="AV32" s="86">
        <f>IF('Medical equipment-OST'!AN40="Да", 1, 0)</f>
        <v>0</v>
      </c>
      <c r="AW32" s="86">
        <f t="shared" si="5"/>
        <v>0</v>
      </c>
      <c r="AX32" s="86">
        <f>IF('Medical equipment-OST'!AV40="Да", 'Service providers'!G42, 1)</f>
        <v>1</v>
      </c>
      <c r="AY32" s="86" t="str">
        <f>IFERROR(('Medical equipment-OST'!AW40*AX32)/BE32, "0")</f>
        <v>0</v>
      </c>
      <c r="AZ32" s="86">
        <f>IF('Medical equipment-OST'!AV40="Да", 'Service providers'!H42, 1)</f>
        <v>1</v>
      </c>
      <c r="BA32" s="86" t="str">
        <f>IFERROR(('Medical equipment-OST'!AX40*AZ32)/BE32, "0")</f>
        <v>0</v>
      </c>
      <c r="BB32" s="86">
        <f>IF('Medical equipment-OST'!AS40="Да", 1, 0)</f>
        <v>0</v>
      </c>
      <c r="BC32" s="86">
        <f>IF('Medical equipment-OST'!AT40="Да", 1, 0)</f>
        <v>0</v>
      </c>
      <c r="BD32" s="86">
        <f>IF('Medical equipment-OST'!AU40="Да", 1, 0)</f>
        <v>0</v>
      </c>
      <c r="BE32" s="86">
        <f t="shared" si="6"/>
        <v>0</v>
      </c>
      <c r="BF32" s="86">
        <f>IF('Medical equipment-OST'!BC40="Да", 'Service providers'!G42, 1)</f>
        <v>1</v>
      </c>
      <c r="BG32" s="86" t="str">
        <f>IFERROR(('Medical equipment-OST'!BD40*BF32)/BM32, "0")</f>
        <v>0</v>
      </c>
      <c r="BH32" s="86">
        <f>IF('Medical equipment-OST'!BC40="Да", 'Service providers'!H42, 1)</f>
        <v>1</v>
      </c>
      <c r="BI32" s="86" t="str">
        <f>IFERROR(('Medical equipment-OST'!BE40*BH32)/BM32, "0")</f>
        <v>0</v>
      </c>
      <c r="BJ32" s="86">
        <f>IF('Medical equipment-OST'!AZ40="Да", 1, 0)</f>
        <v>0</v>
      </c>
      <c r="BK32" s="86">
        <f>IF('Medical equipment-OST'!BA40="Да", 1, 0)</f>
        <v>0</v>
      </c>
      <c r="BL32" s="86">
        <f>IF('Medical equipment-OST'!BB40="Да", 1, 0)</f>
        <v>0</v>
      </c>
      <c r="BM32" s="86">
        <f t="shared" si="7"/>
        <v>0</v>
      </c>
    </row>
    <row r="33" spans="1:65" x14ac:dyDescent="0.25">
      <c r="A33" s="93" t="str">
        <f>'Service providers'!A43</f>
        <v>Указать название точки 9</v>
      </c>
      <c r="B33" s="86">
        <f>IF('Medical equipment-OST'!F41="Да", 'Service providers'!G43, 1)</f>
        <v>1</v>
      </c>
      <c r="C33" s="86" t="str">
        <f>IFERROR(('Medical equipment-OST'!G41*B33)/I33, "0")</f>
        <v>0</v>
      </c>
      <c r="D33" s="86">
        <f>IF('Medical equipment-OST'!F41="Да", 'Service providers'!H43, 1)</f>
        <v>1</v>
      </c>
      <c r="E33" s="86" t="str">
        <f>IFERROR(('Medical equipment-OST'!H41*D33)/I33, "0")</f>
        <v>0</v>
      </c>
      <c r="F33" s="86">
        <f>IF('Medical equipment-OST'!C41="Да", 1, 0)</f>
        <v>0</v>
      </c>
      <c r="G33" s="86">
        <f>IF('Medical equipment-OST'!D41="Да", 1, 0)</f>
        <v>0</v>
      </c>
      <c r="H33" s="86">
        <f>IF('Medical equipment-OST'!E41="Да", 1, 0)</f>
        <v>0</v>
      </c>
      <c r="I33" s="86">
        <f t="shared" si="0"/>
        <v>0</v>
      </c>
      <c r="J33" s="86">
        <f>IF('Medical equipment-OST'!M41="Да", 'Service providers'!G43, 1)</f>
        <v>1</v>
      </c>
      <c r="K33" s="86" t="str">
        <f>IFERROR(('Medical equipment-OST'!N41*J33)/Q33, "0")</f>
        <v>0</v>
      </c>
      <c r="L33" s="86">
        <f>IF('Medical equipment-OST'!M41="Да", 'Service providers'!H43, 1)</f>
        <v>1</v>
      </c>
      <c r="M33" s="86" t="str">
        <f>IFERROR(('Medical equipment-OST'!O41*L33)/Q33, "0")</f>
        <v>0</v>
      </c>
      <c r="N33" s="86">
        <f>IF('Medical equipment-OST'!J41="Да", 1, 0)</f>
        <v>0</v>
      </c>
      <c r="O33" s="86">
        <f>IF('Medical equipment-OST'!K41="Да", 1, 0)</f>
        <v>0</v>
      </c>
      <c r="P33" s="86">
        <f>IF('Medical equipment-OST'!L41="Да", 1, 0)</f>
        <v>0</v>
      </c>
      <c r="Q33" s="86">
        <f t="shared" si="1"/>
        <v>0</v>
      </c>
      <c r="R33" s="86">
        <f>IF('Medical equipment-OST'!T41="Да", 'Service providers'!G43, 1)</f>
        <v>1</v>
      </c>
      <c r="S33" s="86" t="str">
        <f>IFERROR(('Medical equipment-OST'!U41*R33)/Y33, "0")</f>
        <v>0</v>
      </c>
      <c r="T33" s="86">
        <f>IF('Medical equipment-OST'!T41="Да", 'Service providers'!H43, 1)</f>
        <v>1</v>
      </c>
      <c r="U33" s="86" t="str">
        <f>IFERROR(('Medical equipment-OST'!V41*T33)/Y33, "0")</f>
        <v>0</v>
      </c>
      <c r="V33" s="86">
        <f>IF('Medical equipment-OST'!Q41="Да", 1, 0)</f>
        <v>0</v>
      </c>
      <c r="W33" s="86">
        <f>IF('Medical equipment-OST'!R41="Да", 1, 0)</f>
        <v>0</v>
      </c>
      <c r="X33" s="86">
        <f>IF('Medical equipment-OST'!S41="Да", 1, 0)</f>
        <v>0</v>
      </c>
      <c r="Y33" s="86">
        <f t="shared" si="2"/>
        <v>0</v>
      </c>
      <c r="Z33" s="86">
        <f>IF('Medical equipment-OST'!AA41="Да", 'Service providers'!G43, 1)</f>
        <v>1</v>
      </c>
      <c r="AA33" s="86" t="str">
        <f>IFERROR(('Medical equipment-OST'!AB41*Z33)/AG33, "0")</f>
        <v>0</v>
      </c>
      <c r="AB33" s="86">
        <f>IF('Medical equipment-OST'!AA41="Да", 'Service providers'!H43, 1)</f>
        <v>1</v>
      </c>
      <c r="AC33" s="86" t="str">
        <f>IFERROR(('Medical equipment-OST'!AC41*AB33)/AG33, "0")</f>
        <v>0</v>
      </c>
      <c r="AD33" s="86">
        <f>IF('Medical equipment-OST'!X41="Да", 1, 0)</f>
        <v>0</v>
      </c>
      <c r="AE33" s="86">
        <f>IF('Medical equipment-OST'!Y41="Да", 1, 0)</f>
        <v>0</v>
      </c>
      <c r="AF33" s="86">
        <f>IF('Medical equipment-OST'!Z41="Да", 1, 0)</f>
        <v>0</v>
      </c>
      <c r="AG33" s="86">
        <f t="shared" si="3"/>
        <v>0</v>
      </c>
      <c r="AH33" s="86">
        <f>IF('Medical equipment-OST'!AH41="Да", 'Service providers'!G43, 1)</f>
        <v>1</v>
      </c>
      <c r="AI33" s="86" t="str">
        <f>IFERROR(('Medical equipment-OST'!AI41*AH33)/AO33, "0")</f>
        <v>0</v>
      </c>
      <c r="AJ33" s="86">
        <f>IF('Medical equipment-OST'!AH41="Да", 'Service providers'!H43, 1)</f>
        <v>1</v>
      </c>
      <c r="AK33" s="86" t="str">
        <f>IFERROR(('Medical equipment-OST'!AJ41*AJ33)/AO33, "0")</f>
        <v>0</v>
      </c>
      <c r="AL33" s="86">
        <f>IF('Medical equipment-OST'!AE41="Да", 1, 0)</f>
        <v>0</v>
      </c>
      <c r="AM33" s="86">
        <f>IF('Medical equipment-OST'!AF41="Да", 1, 0)</f>
        <v>0</v>
      </c>
      <c r="AN33" s="86">
        <f>IF('Medical equipment-OST'!AG41="Да", 1, 0)</f>
        <v>0</v>
      </c>
      <c r="AO33" s="86">
        <f t="shared" si="4"/>
        <v>0</v>
      </c>
      <c r="AP33" s="86">
        <f>IF('Medical equipment-OST'!AO41="Да", 'Service providers'!G43, 1)</f>
        <v>1</v>
      </c>
      <c r="AQ33" s="86" t="str">
        <f>IFERROR(('Medical equipment-OST'!AP41*AP33)/AW33, "0")</f>
        <v>0</v>
      </c>
      <c r="AR33" s="86">
        <f>IF('Medical equipment-OST'!AO41="Да", 'Service providers'!H43, 1)</f>
        <v>1</v>
      </c>
      <c r="AS33" s="86" t="str">
        <f>IFERROR(('Medical equipment-OST'!AQ41*AR33)/AW33, "0")</f>
        <v>0</v>
      </c>
      <c r="AT33" s="86">
        <f>IF('Medical equipment-OST'!AL41="Да", 1, 0)</f>
        <v>0</v>
      </c>
      <c r="AU33" s="86">
        <f>IF('Medical equipment-OST'!AM41="Да", 1, 0)</f>
        <v>0</v>
      </c>
      <c r="AV33" s="86">
        <f>IF('Medical equipment-OST'!AN41="Да", 1, 0)</f>
        <v>0</v>
      </c>
      <c r="AW33" s="86">
        <f t="shared" si="5"/>
        <v>0</v>
      </c>
      <c r="AX33" s="86">
        <f>IF('Medical equipment-OST'!AV41="Да", 'Service providers'!G43, 1)</f>
        <v>1</v>
      </c>
      <c r="AY33" s="86" t="str">
        <f>IFERROR(('Medical equipment-OST'!AW41*AX33)/BE33, "0")</f>
        <v>0</v>
      </c>
      <c r="AZ33" s="86">
        <f>IF('Medical equipment-OST'!AV41="Да", 'Service providers'!H43, 1)</f>
        <v>1</v>
      </c>
      <c r="BA33" s="86" t="str">
        <f>IFERROR(('Medical equipment-OST'!AX41*AZ33)/BE33, "0")</f>
        <v>0</v>
      </c>
      <c r="BB33" s="86">
        <f>IF('Medical equipment-OST'!AS41="Да", 1, 0)</f>
        <v>0</v>
      </c>
      <c r="BC33" s="86">
        <f>IF('Medical equipment-OST'!AT41="Да", 1, 0)</f>
        <v>0</v>
      </c>
      <c r="BD33" s="86">
        <f>IF('Medical equipment-OST'!AU41="Да", 1, 0)</f>
        <v>0</v>
      </c>
      <c r="BE33" s="86">
        <f t="shared" si="6"/>
        <v>0</v>
      </c>
      <c r="BF33" s="86">
        <f>IF('Medical equipment-OST'!BC41="Да", 'Service providers'!G43, 1)</f>
        <v>1</v>
      </c>
      <c r="BG33" s="86" t="str">
        <f>IFERROR(('Medical equipment-OST'!BD41*BF33)/BM33, "0")</f>
        <v>0</v>
      </c>
      <c r="BH33" s="86">
        <f>IF('Medical equipment-OST'!BC41="Да", 'Service providers'!H43, 1)</f>
        <v>1</v>
      </c>
      <c r="BI33" s="86" t="str">
        <f>IFERROR(('Medical equipment-OST'!BE41*BH33)/BM33, "0")</f>
        <v>0</v>
      </c>
      <c r="BJ33" s="86">
        <f>IF('Medical equipment-OST'!AZ41="Да", 1, 0)</f>
        <v>0</v>
      </c>
      <c r="BK33" s="86">
        <f>IF('Medical equipment-OST'!BA41="Да", 1, 0)</f>
        <v>0</v>
      </c>
      <c r="BL33" s="86">
        <f>IF('Medical equipment-OST'!BB41="Да", 1, 0)</f>
        <v>0</v>
      </c>
      <c r="BM33" s="86">
        <f t="shared" si="7"/>
        <v>0</v>
      </c>
    </row>
    <row r="34" spans="1:65" x14ac:dyDescent="0.25">
      <c r="A34" s="93" t="str">
        <f>'Service providers'!A44</f>
        <v>Указать название точки 10</v>
      </c>
      <c r="B34" s="86">
        <f>IF('Medical equipment-OST'!F42="Да", 'Service providers'!G44, 1)</f>
        <v>1</v>
      </c>
      <c r="C34" s="86" t="str">
        <f>IFERROR(('Medical equipment-OST'!G42*B34)/I34, "0")</f>
        <v>0</v>
      </c>
      <c r="D34" s="86">
        <f>IF('Medical equipment-OST'!F42="Да", 'Service providers'!H44, 1)</f>
        <v>1</v>
      </c>
      <c r="E34" s="86" t="str">
        <f>IFERROR(('Medical equipment-OST'!H42*D34)/I34, "0")</f>
        <v>0</v>
      </c>
      <c r="F34" s="86">
        <f>IF('Medical equipment-OST'!C42="Да", 1, 0)</f>
        <v>0</v>
      </c>
      <c r="G34" s="86">
        <f>IF('Medical equipment-OST'!D42="Да", 1, 0)</f>
        <v>0</v>
      </c>
      <c r="H34" s="86">
        <f>IF('Medical equipment-OST'!E42="Да", 1, 0)</f>
        <v>0</v>
      </c>
      <c r="I34" s="86">
        <f t="shared" si="0"/>
        <v>0</v>
      </c>
      <c r="J34" s="86">
        <f>IF('Medical equipment-OST'!M42="Да", 'Service providers'!G44, 1)</f>
        <v>1</v>
      </c>
      <c r="K34" s="86" t="str">
        <f>IFERROR(('Medical equipment-OST'!N42*J34)/Q34, "0")</f>
        <v>0</v>
      </c>
      <c r="L34" s="86">
        <f>IF('Medical equipment-OST'!M42="Да", 'Service providers'!H44, 1)</f>
        <v>1</v>
      </c>
      <c r="M34" s="86" t="str">
        <f>IFERROR(('Medical equipment-OST'!O42*L34)/Q34, "0")</f>
        <v>0</v>
      </c>
      <c r="N34" s="86">
        <f>IF('Medical equipment-OST'!J42="Да", 1, 0)</f>
        <v>0</v>
      </c>
      <c r="O34" s="86">
        <f>IF('Medical equipment-OST'!K42="Да", 1, 0)</f>
        <v>0</v>
      </c>
      <c r="P34" s="86">
        <f>IF('Medical equipment-OST'!L42="Да", 1, 0)</f>
        <v>0</v>
      </c>
      <c r="Q34" s="86">
        <f t="shared" si="1"/>
        <v>0</v>
      </c>
      <c r="R34" s="86">
        <f>IF('Medical equipment-OST'!T42="Да", 'Service providers'!G44, 1)</f>
        <v>1</v>
      </c>
      <c r="S34" s="86" t="str">
        <f>IFERROR(('Medical equipment-OST'!U42*R34)/Y34, "0")</f>
        <v>0</v>
      </c>
      <c r="T34" s="86">
        <f>IF('Medical equipment-OST'!T42="Да", 'Service providers'!H44, 1)</f>
        <v>1</v>
      </c>
      <c r="U34" s="86" t="str">
        <f>IFERROR(('Medical equipment-OST'!V42*T34)/Y34, "0")</f>
        <v>0</v>
      </c>
      <c r="V34" s="86">
        <f>IF('Medical equipment-OST'!Q42="Да", 1, 0)</f>
        <v>0</v>
      </c>
      <c r="W34" s="86">
        <f>IF('Medical equipment-OST'!R42="Да", 1, 0)</f>
        <v>0</v>
      </c>
      <c r="X34" s="86">
        <f>IF('Medical equipment-OST'!S42="Да", 1, 0)</f>
        <v>0</v>
      </c>
      <c r="Y34" s="86">
        <f t="shared" si="2"/>
        <v>0</v>
      </c>
      <c r="Z34" s="86">
        <f>IF('Medical equipment-OST'!AA42="Да", 'Service providers'!G44, 1)</f>
        <v>1</v>
      </c>
      <c r="AA34" s="86" t="str">
        <f>IFERROR(('Medical equipment-OST'!AB42*Z34)/AG34, "0")</f>
        <v>0</v>
      </c>
      <c r="AB34" s="86">
        <f>IF('Medical equipment-OST'!AA42="Да", 'Service providers'!H44, 1)</f>
        <v>1</v>
      </c>
      <c r="AC34" s="86" t="str">
        <f>IFERROR(('Medical equipment-OST'!AC42*AB34)/AG34, "0")</f>
        <v>0</v>
      </c>
      <c r="AD34" s="86">
        <f>IF('Medical equipment-OST'!X42="Да", 1, 0)</f>
        <v>0</v>
      </c>
      <c r="AE34" s="86">
        <f>IF('Medical equipment-OST'!Y42="Да", 1, 0)</f>
        <v>0</v>
      </c>
      <c r="AF34" s="86">
        <f>IF('Medical equipment-OST'!Z42="Да", 1, 0)</f>
        <v>0</v>
      </c>
      <c r="AG34" s="86">
        <f t="shared" si="3"/>
        <v>0</v>
      </c>
      <c r="AH34" s="86">
        <f>IF('Medical equipment-OST'!AH42="Да", 'Service providers'!G44, 1)</f>
        <v>1</v>
      </c>
      <c r="AI34" s="86" t="str">
        <f>IFERROR(('Medical equipment-OST'!AI42*AH34)/AO34, "0")</f>
        <v>0</v>
      </c>
      <c r="AJ34" s="86">
        <f>IF('Medical equipment-OST'!AH42="Да", 'Service providers'!H44, 1)</f>
        <v>1</v>
      </c>
      <c r="AK34" s="86" t="str">
        <f>IFERROR(('Medical equipment-OST'!AJ42*AJ34)/AO34, "0")</f>
        <v>0</v>
      </c>
      <c r="AL34" s="86">
        <f>IF('Medical equipment-OST'!AE42="Да", 1, 0)</f>
        <v>0</v>
      </c>
      <c r="AM34" s="86">
        <f>IF('Medical equipment-OST'!AF42="Да", 1, 0)</f>
        <v>0</v>
      </c>
      <c r="AN34" s="86">
        <f>IF('Medical equipment-OST'!AG42="Да", 1, 0)</f>
        <v>0</v>
      </c>
      <c r="AO34" s="86">
        <f t="shared" si="4"/>
        <v>0</v>
      </c>
      <c r="AP34" s="86">
        <f>IF('Medical equipment-OST'!AO42="Да", 'Service providers'!G44, 1)</f>
        <v>1</v>
      </c>
      <c r="AQ34" s="86" t="str">
        <f>IFERROR(('Medical equipment-OST'!AP42*AP34)/AW34, "0")</f>
        <v>0</v>
      </c>
      <c r="AR34" s="86">
        <f>IF('Medical equipment-OST'!AO42="Да", 'Service providers'!H44, 1)</f>
        <v>1</v>
      </c>
      <c r="AS34" s="86" t="str">
        <f>IFERROR(('Medical equipment-OST'!AQ42*AR34)/AW34, "0")</f>
        <v>0</v>
      </c>
      <c r="AT34" s="86">
        <f>IF('Medical equipment-OST'!AL42="Да", 1, 0)</f>
        <v>0</v>
      </c>
      <c r="AU34" s="86">
        <f>IF('Medical equipment-OST'!AM42="Да", 1, 0)</f>
        <v>0</v>
      </c>
      <c r="AV34" s="86">
        <f>IF('Medical equipment-OST'!AN42="Да", 1, 0)</f>
        <v>0</v>
      </c>
      <c r="AW34" s="86">
        <f t="shared" si="5"/>
        <v>0</v>
      </c>
      <c r="AX34" s="86">
        <f>IF('Medical equipment-OST'!AV42="Да", 'Service providers'!G44, 1)</f>
        <v>1</v>
      </c>
      <c r="AY34" s="86" t="str">
        <f>IFERROR(('Medical equipment-OST'!AW42*AX34)/BE34, "0")</f>
        <v>0</v>
      </c>
      <c r="AZ34" s="86">
        <f>IF('Medical equipment-OST'!AV42="Да", 'Service providers'!H44, 1)</f>
        <v>1</v>
      </c>
      <c r="BA34" s="86" t="str">
        <f>IFERROR(('Medical equipment-OST'!AX42*AZ34)/BE34, "0")</f>
        <v>0</v>
      </c>
      <c r="BB34" s="86">
        <f>IF('Medical equipment-OST'!AS42="Да", 1, 0)</f>
        <v>0</v>
      </c>
      <c r="BC34" s="86">
        <f>IF('Medical equipment-OST'!AT42="Да", 1, 0)</f>
        <v>0</v>
      </c>
      <c r="BD34" s="86">
        <f>IF('Medical equipment-OST'!AU42="Да", 1, 0)</f>
        <v>0</v>
      </c>
      <c r="BE34" s="86">
        <f t="shared" si="6"/>
        <v>0</v>
      </c>
      <c r="BF34" s="86">
        <f>IF('Medical equipment-OST'!BC42="Да", 'Service providers'!G44, 1)</f>
        <v>1</v>
      </c>
      <c r="BG34" s="86" t="str">
        <f>IFERROR(('Medical equipment-OST'!BD42*BF34)/BM34, "0")</f>
        <v>0</v>
      </c>
      <c r="BH34" s="86">
        <f>IF('Medical equipment-OST'!BC42="Да", 'Service providers'!H44, 1)</f>
        <v>1</v>
      </c>
      <c r="BI34" s="86" t="str">
        <f>IFERROR(('Medical equipment-OST'!BE42*BH34)/BM34, "0")</f>
        <v>0</v>
      </c>
      <c r="BJ34" s="86">
        <f>IF('Medical equipment-OST'!AZ42="Да", 1, 0)</f>
        <v>0</v>
      </c>
      <c r="BK34" s="86">
        <f>IF('Medical equipment-OST'!BA42="Да", 1, 0)</f>
        <v>0</v>
      </c>
      <c r="BL34" s="86">
        <f>IF('Medical equipment-OST'!BB42="Да", 1, 0)</f>
        <v>0</v>
      </c>
      <c r="BM34" s="86">
        <f t="shared" si="7"/>
        <v>0</v>
      </c>
    </row>
    <row r="35" spans="1:65" x14ac:dyDescent="0.25">
      <c r="A35" s="93" t="str">
        <f>'Service providers'!A45</f>
        <v>Указать название точки 11</v>
      </c>
      <c r="B35" s="86">
        <f>IF('Medical equipment-OST'!F43="Да", 'Service providers'!G45, 1)</f>
        <v>1</v>
      </c>
      <c r="C35" s="86" t="str">
        <f>IFERROR(('Medical equipment-OST'!G43*B35)/I35, "0")</f>
        <v>0</v>
      </c>
      <c r="D35" s="86">
        <f>IF('Medical equipment-OST'!F43="Да", 'Service providers'!H45, 1)</f>
        <v>1</v>
      </c>
      <c r="E35" s="86" t="str">
        <f>IFERROR(('Medical equipment-OST'!H43*D35)/I35, "0")</f>
        <v>0</v>
      </c>
      <c r="F35" s="86">
        <f>IF('Medical equipment-OST'!C43="Да", 1, 0)</f>
        <v>0</v>
      </c>
      <c r="G35" s="86">
        <f>IF('Medical equipment-OST'!D43="Да", 1, 0)</f>
        <v>0</v>
      </c>
      <c r="H35" s="86">
        <f>IF('Medical equipment-OST'!E43="Да", 1, 0)</f>
        <v>0</v>
      </c>
      <c r="I35" s="86">
        <f t="shared" si="0"/>
        <v>0</v>
      </c>
      <c r="J35" s="86">
        <f>IF('Medical equipment-OST'!M43="Да", 'Service providers'!G45, 1)</f>
        <v>1</v>
      </c>
      <c r="K35" s="86" t="str">
        <f>IFERROR(('Medical equipment-OST'!N43*J35)/Q35, "0")</f>
        <v>0</v>
      </c>
      <c r="L35" s="86">
        <f>IF('Medical equipment-OST'!M43="Да", 'Service providers'!H45, 1)</f>
        <v>1</v>
      </c>
      <c r="M35" s="86" t="str">
        <f>IFERROR(('Medical equipment-OST'!O43*L35)/Q35, "0")</f>
        <v>0</v>
      </c>
      <c r="N35" s="86">
        <f>IF('Medical equipment-OST'!J43="Да", 1, 0)</f>
        <v>0</v>
      </c>
      <c r="O35" s="86">
        <f>IF('Medical equipment-OST'!K43="Да", 1, 0)</f>
        <v>0</v>
      </c>
      <c r="P35" s="86">
        <f>IF('Medical equipment-OST'!L43="Да", 1, 0)</f>
        <v>0</v>
      </c>
      <c r="Q35" s="86">
        <f t="shared" si="1"/>
        <v>0</v>
      </c>
      <c r="R35" s="86">
        <f>IF('Medical equipment-OST'!T43="Да", 'Service providers'!G45, 1)</f>
        <v>1</v>
      </c>
      <c r="S35" s="86" t="str">
        <f>IFERROR(('Medical equipment-OST'!U43*R35)/Y35, "0")</f>
        <v>0</v>
      </c>
      <c r="T35" s="86">
        <f>IF('Medical equipment-OST'!T43="Да", 'Service providers'!H45, 1)</f>
        <v>1</v>
      </c>
      <c r="U35" s="86" t="str">
        <f>IFERROR(('Medical equipment-OST'!V43*T35)/Y35, "0")</f>
        <v>0</v>
      </c>
      <c r="V35" s="86">
        <f>IF('Medical equipment-OST'!Q43="Да", 1, 0)</f>
        <v>0</v>
      </c>
      <c r="W35" s="86">
        <f>IF('Medical equipment-OST'!R43="Да", 1, 0)</f>
        <v>0</v>
      </c>
      <c r="X35" s="86">
        <f>IF('Medical equipment-OST'!S43="Да", 1, 0)</f>
        <v>0</v>
      </c>
      <c r="Y35" s="86">
        <f t="shared" si="2"/>
        <v>0</v>
      </c>
      <c r="Z35" s="86">
        <f>IF('Medical equipment-OST'!AA43="Да", 'Service providers'!G45, 1)</f>
        <v>1</v>
      </c>
      <c r="AA35" s="86" t="str">
        <f>IFERROR(('Medical equipment-OST'!AB43*Z35)/AG35, "0")</f>
        <v>0</v>
      </c>
      <c r="AB35" s="86">
        <f>IF('Medical equipment-OST'!AA43="Да", 'Service providers'!H45, 1)</f>
        <v>1</v>
      </c>
      <c r="AC35" s="86" t="str">
        <f>IFERROR(('Medical equipment-OST'!AC43*AB35)/AG35, "0")</f>
        <v>0</v>
      </c>
      <c r="AD35" s="86">
        <f>IF('Medical equipment-OST'!X43="Да", 1, 0)</f>
        <v>0</v>
      </c>
      <c r="AE35" s="86">
        <f>IF('Medical equipment-OST'!Y43="Да", 1, 0)</f>
        <v>0</v>
      </c>
      <c r="AF35" s="86">
        <f>IF('Medical equipment-OST'!Z43="Да", 1, 0)</f>
        <v>0</v>
      </c>
      <c r="AG35" s="86">
        <f t="shared" si="3"/>
        <v>0</v>
      </c>
      <c r="AH35" s="86">
        <f>IF('Medical equipment-OST'!AH43="Да", 'Service providers'!G45, 1)</f>
        <v>1</v>
      </c>
      <c r="AI35" s="86" t="str">
        <f>IFERROR(('Medical equipment-OST'!AI43*AH35)/AO35, "0")</f>
        <v>0</v>
      </c>
      <c r="AJ35" s="86">
        <f>IF('Medical equipment-OST'!AH43="Да", 'Service providers'!H45, 1)</f>
        <v>1</v>
      </c>
      <c r="AK35" s="86" t="str">
        <f>IFERROR(('Medical equipment-OST'!AJ43*AJ35)/AO35, "0")</f>
        <v>0</v>
      </c>
      <c r="AL35" s="86">
        <f>IF('Medical equipment-OST'!AE43="Да", 1, 0)</f>
        <v>0</v>
      </c>
      <c r="AM35" s="86">
        <f>IF('Medical equipment-OST'!AF43="Да", 1, 0)</f>
        <v>0</v>
      </c>
      <c r="AN35" s="86">
        <f>IF('Medical equipment-OST'!AG43="Да", 1, 0)</f>
        <v>0</v>
      </c>
      <c r="AO35" s="86">
        <f t="shared" si="4"/>
        <v>0</v>
      </c>
      <c r="AP35" s="86">
        <f>IF('Medical equipment-OST'!AO43="Да", 'Service providers'!G45, 1)</f>
        <v>1</v>
      </c>
      <c r="AQ35" s="86" t="str">
        <f>IFERROR(('Medical equipment-OST'!AP43*AP35)/AW35, "0")</f>
        <v>0</v>
      </c>
      <c r="AR35" s="86">
        <f>IF('Medical equipment-OST'!AO43="Да", 'Service providers'!H45, 1)</f>
        <v>1</v>
      </c>
      <c r="AS35" s="86" t="str">
        <f>IFERROR(('Medical equipment-OST'!AQ43*AR35)/AW35, "0")</f>
        <v>0</v>
      </c>
      <c r="AT35" s="86">
        <f>IF('Medical equipment-OST'!AL43="Да", 1, 0)</f>
        <v>0</v>
      </c>
      <c r="AU35" s="86">
        <f>IF('Medical equipment-OST'!AM43="Да", 1, 0)</f>
        <v>0</v>
      </c>
      <c r="AV35" s="86">
        <f>IF('Medical equipment-OST'!AN43="Да", 1, 0)</f>
        <v>0</v>
      </c>
      <c r="AW35" s="86">
        <f t="shared" si="5"/>
        <v>0</v>
      </c>
      <c r="AX35" s="86">
        <f>IF('Medical equipment-OST'!AV43="Да", 'Service providers'!G45, 1)</f>
        <v>1</v>
      </c>
      <c r="AY35" s="86" t="str">
        <f>IFERROR(('Medical equipment-OST'!AW43*AX35)/BE35, "0")</f>
        <v>0</v>
      </c>
      <c r="AZ35" s="86">
        <f>IF('Medical equipment-OST'!AV43="Да", 'Service providers'!H45, 1)</f>
        <v>1</v>
      </c>
      <c r="BA35" s="86" t="str">
        <f>IFERROR(('Medical equipment-OST'!AX43*AZ35)/BE35, "0")</f>
        <v>0</v>
      </c>
      <c r="BB35" s="86">
        <f>IF('Medical equipment-OST'!AS43="Да", 1, 0)</f>
        <v>0</v>
      </c>
      <c r="BC35" s="86">
        <f>IF('Medical equipment-OST'!AT43="Да", 1, 0)</f>
        <v>0</v>
      </c>
      <c r="BD35" s="86">
        <f>IF('Medical equipment-OST'!AU43="Да", 1, 0)</f>
        <v>0</v>
      </c>
      <c r="BE35" s="86">
        <f t="shared" si="6"/>
        <v>0</v>
      </c>
      <c r="BF35" s="86">
        <f>IF('Medical equipment-OST'!BC43="Да", 'Service providers'!G45, 1)</f>
        <v>1</v>
      </c>
      <c r="BG35" s="86" t="str">
        <f>IFERROR(('Medical equipment-OST'!BD43*BF35)/BM35, "0")</f>
        <v>0</v>
      </c>
      <c r="BH35" s="86">
        <f>IF('Medical equipment-OST'!BC43="Да", 'Service providers'!H45, 1)</f>
        <v>1</v>
      </c>
      <c r="BI35" s="86" t="str">
        <f>IFERROR(('Medical equipment-OST'!BE43*BH35)/BM35, "0")</f>
        <v>0</v>
      </c>
      <c r="BJ35" s="86">
        <f>IF('Medical equipment-OST'!AZ43="Да", 1, 0)</f>
        <v>0</v>
      </c>
      <c r="BK35" s="86">
        <f>IF('Medical equipment-OST'!BA43="Да", 1, 0)</f>
        <v>0</v>
      </c>
      <c r="BL35" s="86">
        <f>IF('Medical equipment-OST'!BB43="Да", 1, 0)</f>
        <v>0</v>
      </c>
      <c r="BM35" s="86">
        <f t="shared" si="7"/>
        <v>0</v>
      </c>
    </row>
    <row r="36" spans="1:65" x14ac:dyDescent="0.25">
      <c r="A36" s="93" t="str">
        <f>'Service providers'!A46</f>
        <v>Указать название точки 12</v>
      </c>
      <c r="B36" s="86">
        <f>IF('Medical equipment-OST'!F44="Да", 'Service providers'!G46, 1)</f>
        <v>1</v>
      </c>
      <c r="C36" s="86" t="str">
        <f>IFERROR(('Medical equipment-OST'!G44*B36)/I36, "0")</f>
        <v>0</v>
      </c>
      <c r="D36" s="86">
        <f>IF('Medical equipment-OST'!F44="Да", 'Service providers'!H46, 1)</f>
        <v>1</v>
      </c>
      <c r="E36" s="86" t="str">
        <f>IFERROR(('Medical equipment-OST'!H44*D36)/I36, "0")</f>
        <v>0</v>
      </c>
      <c r="F36" s="86">
        <f>IF('Medical equipment-OST'!C44="Да", 1, 0)</f>
        <v>0</v>
      </c>
      <c r="G36" s="86">
        <f>IF('Medical equipment-OST'!D44="Да", 1, 0)</f>
        <v>0</v>
      </c>
      <c r="H36" s="86">
        <f>IF('Medical equipment-OST'!E44="Да", 1, 0)</f>
        <v>0</v>
      </c>
      <c r="I36" s="86">
        <f t="shared" si="0"/>
        <v>0</v>
      </c>
      <c r="J36" s="86">
        <f>IF('Medical equipment-OST'!M44="Да", 'Service providers'!G46, 1)</f>
        <v>1</v>
      </c>
      <c r="K36" s="86" t="str">
        <f>IFERROR(('Medical equipment-OST'!N44*J36)/Q36, "0")</f>
        <v>0</v>
      </c>
      <c r="L36" s="86">
        <f>IF('Medical equipment-OST'!M44="Да", 'Service providers'!H46, 1)</f>
        <v>1</v>
      </c>
      <c r="M36" s="86" t="str">
        <f>IFERROR(('Medical equipment-OST'!O44*L36)/Q36, "0")</f>
        <v>0</v>
      </c>
      <c r="N36" s="86">
        <f>IF('Medical equipment-OST'!J44="Да", 1, 0)</f>
        <v>0</v>
      </c>
      <c r="O36" s="86">
        <f>IF('Medical equipment-OST'!K44="Да", 1, 0)</f>
        <v>0</v>
      </c>
      <c r="P36" s="86">
        <f>IF('Medical equipment-OST'!L44="Да", 1, 0)</f>
        <v>0</v>
      </c>
      <c r="Q36" s="86">
        <f t="shared" si="1"/>
        <v>0</v>
      </c>
      <c r="R36" s="86">
        <f>IF('Medical equipment-OST'!T44="Да", 'Service providers'!G46, 1)</f>
        <v>1</v>
      </c>
      <c r="S36" s="86" t="str">
        <f>IFERROR(('Medical equipment-OST'!U44*R36)/Y36, "0")</f>
        <v>0</v>
      </c>
      <c r="T36" s="86">
        <f>IF('Medical equipment-OST'!T44="Да", 'Service providers'!H46, 1)</f>
        <v>1</v>
      </c>
      <c r="U36" s="86" t="str">
        <f>IFERROR(('Medical equipment-OST'!V44*T36)/Y36, "0")</f>
        <v>0</v>
      </c>
      <c r="V36" s="86">
        <f>IF('Medical equipment-OST'!Q44="Да", 1, 0)</f>
        <v>0</v>
      </c>
      <c r="W36" s="86">
        <f>IF('Medical equipment-OST'!R44="Да", 1, 0)</f>
        <v>0</v>
      </c>
      <c r="X36" s="86">
        <f>IF('Medical equipment-OST'!S44="Да", 1, 0)</f>
        <v>0</v>
      </c>
      <c r="Y36" s="86">
        <f t="shared" si="2"/>
        <v>0</v>
      </c>
      <c r="Z36" s="86">
        <f>IF('Medical equipment-OST'!AA44="Да", 'Service providers'!G46, 1)</f>
        <v>1</v>
      </c>
      <c r="AA36" s="86" t="str">
        <f>IFERROR(('Medical equipment-OST'!AB44*Z36)/AG36, "0")</f>
        <v>0</v>
      </c>
      <c r="AB36" s="86">
        <f>IF('Medical equipment-OST'!AA44="Да", 'Service providers'!H46, 1)</f>
        <v>1</v>
      </c>
      <c r="AC36" s="86" t="str">
        <f>IFERROR(('Medical equipment-OST'!AC44*AB36)/AG36, "0")</f>
        <v>0</v>
      </c>
      <c r="AD36" s="86">
        <f>IF('Medical equipment-OST'!X44="Да", 1, 0)</f>
        <v>0</v>
      </c>
      <c r="AE36" s="86">
        <f>IF('Medical equipment-OST'!Y44="Да", 1, 0)</f>
        <v>0</v>
      </c>
      <c r="AF36" s="86">
        <f>IF('Medical equipment-OST'!Z44="Да", 1, 0)</f>
        <v>0</v>
      </c>
      <c r="AG36" s="86">
        <f t="shared" si="3"/>
        <v>0</v>
      </c>
      <c r="AH36" s="86">
        <f>IF('Medical equipment-OST'!AH44="Да", 'Service providers'!G46, 1)</f>
        <v>1</v>
      </c>
      <c r="AI36" s="86" t="str">
        <f>IFERROR(('Medical equipment-OST'!AI44*AH36)/AO36, "0")</f>
        <v>0</v>
      </c>
      <c r="AJ36" s="86">
        <f>IF('Medical equipment-OST'!AH44="Да", 'Service providers'!H46, 1)</f>
        <v>1</v>
      </c>
      <c r="AK36" s="86" t="str">
        <f>IFERROR(('Medical equipment-OST'!AJ44*AJ36)/AO36, "0")</f>
        <v>0</v>
      </c>
      <c r="AL36" s="86">
        <f>IF('Medical equipment-OST'!AE44="Да", 1, 0)</f>
        <v>0</v>
      </c>
      <c r="AM36" s="86">
        <f>IF('Medical equipment-OST'!AF44="Да", 1, 0)</f>
        <v>0</v>
      </c>
      <c r="AN36" s="86">
        <f>IF('Medical equipment-OST'!AG44="Да", 1, 0)</f>
        <v>0</v>
      </c>
      <c r="AO36" s="86">
        <f t="shared" si="4"/>
        <v>0</v>
      </c>
      <c r="AP36" s="86">
        <f>IF('Medical equipment-OST'!AO44="Да", 'Service providers'!G46, 1)</f>
        <v>1</v>
      </c>
      <c r="AQ36" s="86" t="str">
        <f>IFERROR(('Medical equipment-OST'!AP44*AP36)/AW36, "0")</f>
        <v>0</v>
      </c>
      <c r="AR36" s="86">
        <f>IF('Medical equipment-OST'!AO44="Да", 'Service providers'!H46, 1)</f>
        <v>1</v>
      </c>
      <c r="AS36" s="86" t="str">
        <f>IFERROR(('Medical equipment-OST'!AQ44*AR36)/AW36, "0")</f>
        <v>0</v>
      </c>
      <c r="AT36" s="86">
        <f>IF('Medical equipment-OST'!AL44="Да", 1, 0)</f>
        <v>0</v>
      </c>
      <c r="AU36" s="86">
        <f>IF('Medical equipment-OST'!AM44="Да", 1, 0)</f>
        <v>0</v>
      </c>
      <c r="AV36" s="86">
        <f>IF('Medical equipment-OST'!AN44="Да", 1, 0)</f>
        <v>0</v>
      </c>
      <c r="AW36" s="86">
        <f t="shared" si="5"/>
        <v>0</v>
      </c>
      <c r="AX36" s="86">
        <f>IF('Medical equipment-OST'!AV44="Да", 'Service providers'!G46, 1)</f>
        <v>1</v>
      </c>
      <c r="AY36" s="86" t="str">
        <f>IFERROR(('Medical equipment-OST'!AW44*AX36)/BE36, "0")</f>
        <v>0</v>
      </c>
      <c r="AZ36" s="86">
        <f>IF('Medical equipment-OST'!AV44="Да", 'Service providers'!H46, 1)</f>
        <v>1</v>
      </c>
      <c r="BA36" s="86" t="str">
        <f>IFERROR(('Medical equipment-OST'!AX44*AZ36)/BE36, "0")</f>
        <v>0</v>
      </c>
      <c r="BB36" s="86">
        <f>IF('Medical equipment-OST'!AS44="Да", 1, 0)</f>
        <v>0</v>
      </c>
      <c r="BC36" s="86">
        <f>IF('Medical equipment-OST'!AT44="Да", 1, 0)</f>
        <v>0</v>
      </c>
      <c r="BD36" s="86">
        <f>IF('Medical equipment-OST'!AU44="Да", 1, 0)</f>
        <v>0</v>
      </c>
      <c r="BE36" s="86">
        <f t="shared" si="6"/>
        <v>0</v>
      </c>
      <c r="BF36" s="86">
        <f>IF('Medical equipment-OST'!BC44="Да", 'Service providers'!G46, 1)</f>
        <v>1</v>
      </c>
      <c r="BG36" s="86" t="str">
        <f>IFERROR(('Medical equipment-OST'!BD44*BF36)/BM36, "0")</f>
        <v>0</v>
      </c>
      <c r="BH36" s="86">
        <f>IF('Medical equipment-OST'!BC44="Да", 'Service providers'!H46, 1)</f>
        <v>1</v>
      </c>
      <c r="BI36" s="86" t="str">
        <f>IFERROR(('Medical equipment-OST'!BE44*BH36)/BM36, "0")</f>
        <v>0</v>
      </c>
      <c r="BJ36" s="86">
        <f>IF('Medical equipment-OST'!AZ44="Да", 1, 0)</f>
        <v>0</v>
      </c>
      <c r="BK36" s="86">
        <f>IF('Medical equipment-OST'!BA44="Да", 1, 0)</f>
        <v>0</v>
      </c>
      <c r="BL36" s="86">
        <f>IF('Medical equipment-OST'!BB44="Да", 1, 0)</f>
        <v>0</v>
      </c>
      <c r="BM36" s="86">
        <f t="shared" si="7"/>
        <v>0</v>
      </c>
    </row>
    <row r="37" spans="1:65" x14ac:dyDescent="0.25">
      <c r="A37" s="93" t="str">
        <f>'Service providers'!A47</f>
        <v>Указать название точки 13</v>
      </c>
      <c r="B37" s="86">
        <f>IF('Medical equipment-OST'!F45="Да", 'Service providers'!G47, 1)</f>
        <v>1</v>
      </c>
      <c r="C37" s="86" t="str">
        <f>IFERROR(('Medical equipment-OST'!G45*B37)/I37, "0")</f>
        <v>0</v>
      </c>
      <c r="D37" s="86">
        <f>IF('Medical equipment-OST'!F45="Да", 'Service providers'!H47, 1)</f>
        <v>1</v>
      </c>
      <c r="E37" s="86" t="str">
        <f>IFERROR(('Medical equipment-OST'!H45*D37)/I37, "0")</f>
        <v>0</v>
      </c>
      <c r="F37" s="86">
        <f>IF('Medical equipment-OST'!C45="Да", 1, 0)</f>
        <v>0</v>
      </c>
      <c r="G37" s="86">
        <f>IF('Medical equipment-OST'!D45="Да", 1, 0)</f>
        <v>0</v>
      </c>
      <c r="H37" s="86">
        <f>IF('Medical equipment-OST'!E45="Да", 1, 0)</f>
        <v>0</v>
      </c>
      <c r="I37" s="86">
        <f t="shared" si="0"/>
        <v>0</v>
      </c>
      <c r="J37" s="86">
        <f>IF('Medical equipment-OST'!M45="Да", 'Service providers'!G47, 1)</f>
        <v>1</v>
      </c>
      <c r="K37" s="86" t="str">
        <f>IFERROR(('Medical equipment-OST'!N45*J37)/Q37, "0")</f>
        <v>0</v>
      </c>
      <c r="L37" s="86">
        <f>IF('Medical equipment-OST'!M45="Да", 'Service providers'!H47, 1)</f>
        <v>1</v>
      </c>
      <c r="M37" s="86" t="str">
        <f>IFERROR(('Medical equipment-OST'!O45*L37)/Q37, "0")</f>
        <v>0</v>
      </c>
      <c r="N37" s="86">
        <f>IF('Medical equipment-OST'!J45="Да", 1, 0)</f>
        <v>0</v>
      </c>
      <c r="O37" s="86">
        <f>IF('Medical equipment-OST'!K45="Да", 1, 0)</f>
        <v>0</v>
      </c>
      <c r="P37" s="86">
        <f>IF('Medical equipment-OST'!L45="Да", 1, 0)</f>
        <v>0</v>
      </c>
      <c r="Q37" s="86">
        <f t="shared" si="1"/>
        <v>0</v>
      </c>
      <c r="R37" s="86">
        <f>IF('Medical equipment-OST'!T45="Да", 'Service providers'!G47, 1)</f>
        <v>1</v>
      </c>
      <c r="S37" s="86" t="str">
        <f>IFERROR(('Medical equipment-OST'!U45*R37)/Y37, "0")</f>
        <v>0</v>
      </c>
      <c r="T37" s="86">
        <f>IF('Medical equipment-OST'!T45="Да", 'Service providers'!H47, 1)</f>
        <v>1</v>
      </c>
      <c r="U37" s="86" t="str">
        <f>IFERROR(('Medical equipment-OST'!V45*T37)/Y37, "0")</f>
        <v>0</v>
      </c>
      <c r="V37" s="86">
        <f>IF('Medical equipment-OST'!Q45="Да", 1, 0)</f>
        <v>0</v>
      </c>
      <c r="W37" s="86">
        <f>IF('Medical equipment-OST'!R45="Да", 1, 0)</f>
        <v>0</v>
      </c>
      <c r="X37" s="86">
        <f>IF('Medical equipment-OST'!S45="Да", 1, 0)</f>
        <v>0</v>
      </c>
      <c r="Y37" s="86">
        <f t="shared" si="2"/>
        <v>0</v>
      </c>
      <c r="Z37" s="86">
        <f>IF('Medical equipment-OST'!AA45="Да", 'Service providers'!G47, 1)</f>
        <v>1</v>
      </c>
      <c r="AA37" s="86" t="str">
        <f>IFERROR(('Medical equipment-OST'!AB45*Z37)/AG37, "0")</f>
        <v>0</v>
      </c>
      <c r="AB37" s="86">
        <f>IF('Medical equipment-OST'!AA45="Да", 'Service providers'!H47, 1)</f>
        <v>1</v>
      </c>
      <c r="AC37" s="86" t="str">
        <f>IFERROR(('Medical equipment-OST'!AC45*AB37)/AG37, "0")</f>
        <v>0</v>
      </c>
      <c r="AD37" s="86">
        <f>IF('Medical equipment-OST'!X45="Да", 1, 0)</f>
        <v>0</v>
      </c>
      <c r="AE37" s="86">
        <f>IF('Medical equipment-OST'!Y45="Да", 1, 0)</f>
        <v>0</v>
      </c>
      <c r="AF37" s="86">
        <f>IF('Medical equipment-OST'!Z45="Да", 1, 0)</f>
        <v>0</v>
      </c>
      <c r="AG37" s="86">
        <f t="shared" si="3"/>
        <v>0</v>
      </c>
      <c r="AH37" s="86">
        <f>IF('Medical equipment-OST'!AH45="Да", 'Service providers'!G47, 1)</f>
        <v>1</v>
      </c>
      <c r="AI37" s="86" t="str">
        <f>IFERROR(('Medical equipment-OST'!AI45*AH37)/AO37, "0")</f>
        <v>0</v>
      </c>
      <c r="AJ37" s="86">
        <f>IF('Medical equipment-OST'!AH45="Да", 'Service providers'!H47, 1)</f>
        <v>1</v>
      </c>
      <c r="AK37" s="86" t="str">
        <f>IFERROR(('Medical equipment-OST'!AJ45*AJ37)/AO37, "0")</f>
        <v>0</v>
      </c>
      <c r="AL37" s="86">
        <f>IF('Medical equipment-OST'!AE45="Да", 1, 0)</f>
        <v>0</v>
      </c>
      <c r="AM37" s="86">
        <f>IF('Medical equipment-OST'!AF45="Да", 1, 0)</f>
        <v>0</v>
      </c>
      <c r="AN37" s="86">
        <f>IF('Medical equipment-OST'!AG45="Да", 1, 0)</f>
        <v>0</v>
      </c>
      <c r="AO37" s="86">
        <f t="shared" si="4"/>
        <v>0</v>
      </c>
      <c r="AP37" s="86">
        <f>IF('Medical equipment-OST'!AO45="Да", 'Service providers'!G47, 1)</f>
        <v>1</v>
      </c>
      <c r="AQ37" s="86" t="str">
        <f>IFERROR(('Medical equipment-OST'!AP45*AP37)/AW37, "0")</f>
        <v>0</v>
      </c>
      <c r="AR37" s="86">
        <f>IF('Medical equipment-OST'!AO45="Да", 'Service providers'!H47, 1)</f>
        <v>1</v>
      </c>
      <c r="AS37" s="86" t="str">
        <f>IFERROR(('Medical equipment-OST'!AQ45*AR37)/AW37, "0")</f>
        <v>0</v>
      </c>
      <c r="AT37" s="86">
        <f>IF('Medical equipment-OST'!AL45="Да", 1, 0)</f>
        <v>0</v>
      </c>
      <c r="AU37" s="86">
        <f>IF('Medical equipment-OST'!AM45="Да", 1, 0)</f>
        <v>0</v>
      </c>
      <c r="AV37" s="86">
        <f>IF('Medical equipment-OST'!AN45="Да", 1, 0)</f>
        <v>0</v>
      </c>
      <c r="AW37" s="86">
        <f t="shared" si="5"/>
        <v>0</v>
      </c>
      <c r="AX37" s="86">
        <f>IF('Medical equipment-OST'!AV45="Да", 'Service providers'!G47, 1)</f>
        <v>1</v>
      </c>
      <c r="AY37" s="86" t="str">
        <f>IFERROR(('Medical equipment-OST'!AW45*AX37)/BE37, "0")</f>
        <v>0</v>
      </c>
      <c r="AZ37" s="86">
        <f>IF('Medical equipment-OST'!AV45="Да", 'Service providers'!H47, 1)</f>
        <v>1</v>
      </c>
      <c r="BA37" s="86" t="str">
        <f>IFERROR(('Medical equipment-OST'!AX45*AZ37)/BE37, "0")</f>
        <v>0</v>
      </c>
      <c r="BB37" s="86">
        <f>IF('Medical equipment-OST'!AS45="Да", 1, 0)</f>
        <v>0</v>
      </c>
      <c r="BC37" s="86">
        <f>IF('Medical equipment-OST'!AT45="Да", 1, 0)</f>
        <v>0</v>
      </c>
      <c r="BD37" s="86">
        <f>IF('Medical equipment-OST'!AU45="Да", 1, 0)</f>
        <v>0</v>
      </c>
      <c r="BE37" s="86">
        <f t="shared" si="6"/>
        <v>0</v>
      </c>
      <c r="BF37" s="86">
        <f>IF('Medical equipment-OST'!BC45="Да", 'Service providers'!G47, 1)</f>
        <v>1</v>
      </c>
      <c r="BG37" s="86" t="str">
        <f>IFERROR(('Medical equipment-OST'!BD45*BF37)/BM37, "0")</f>
        <v>0</v>
      </c>
      <c r="BH37" s="86">
        <f>IF('Medical equipment-OST'!BC45="Да", 'Service providers'!H47, 1)</f>
        <v>1</v>
      </c>
      <c r="BI37" s="86" t="str">
        <f>IFERROR(('Medical equipment-OST'!BE45*BH37)/BM37, "0")</f>
        <v>0</v>
      </c>
      <c r="BJ37" s="86">
        <f>IF('Medical equipment-OST'!AZ45="Да", 1, 0)</f>
        <v>0</v>
      </c>
      <c r="BK37" s="86">
        <f>IF('Medical equipment-OST'!BA45="Да", 1, 0)</f>
        <v>0</v>
      </c>
      <c r="BL37" s="86">
        <f>IF('Medical equipment-OST'!BB45="Да", 1, 0)</f>
        <v>0</v>
      </c>
      <c r="BM37" s="86">
        <f t="shared" si="7"/>
        <v>0</v>
      </c>
    </row>
    <row r="38" spans="1:65" x14ac:dyDescent="0.25">
      <c r="A38" s="93" t="str">
        <f>'Service providers'!A48</f>
        <v>Указать название точки 14</v>
      </c>
      <c r="B38" s="86">
        <f>IF('Medical equipment-OST'!F46="Да", 'Service providers'!G48, 1)</f>
        <v>1</v>
      </c>
      <c r="C38" s="86" t="str">
        <f>IFERROR(('Medical equipment-OST'!G46*B38)/I38, "0")</f>
        <v>0</v>
      </c>
      <c r="D38" s="86">
        <f>IF('Medical equipment-OST'!F46="Да", 'Service providers'!H48, 1)</f>
        <v>1</v>
      </c>
      <c r="E38" s="86" t="str">
        <f>IFERROR(('Medical equipment-OST'!H46*D38)/I38, "0")</f>
        <v>0</v>
      </c>
      <c r="F38" s="86">
        <f>IF('Medical equipment-OST'!C46="Да", 1, 0)</f>
        <v>0</v>
      </c>
      <c r="G38" s="86">
        <f>IF('Medical equipment-OST'!D46="Да", 1, 0)</f>
        <v>0</v>
      </c>
      <c r="H38" s="86">
        <f>IF('Medical equipment-OST'!E46="Да", 1, 0)</f>
        <v>0</v>
      </c>
      <c r="I38" s="86">
        <f t="shared" si="0"/>
        <v>0</v>
      </c>
      <c r="J38" s="86">
        <f>IF('Medical equipment-OST'!M46="Да", 'Service providers'!G48, 1)</f>
        <v>1</v>
      </c>
      <c r="K38" s="86" t="str">
        <f>IFERROR(('Medical equipment-OST'!N46*J38)/Q38, "0")</f>
        <v>0</v>
      </c>
      <c r="L38" s="86">
        <f>IF('Medical equipment-OST'!M46="Да", 'Service providers'!H48, 1)</f>
        <v>1</v>
      </c>
      <c r="M38" s="86" t="str">
        <f>IFERROR(('Medical equipment-OST'!O46*L38)/Q38, "0")</f>
        <v>0</v>
      </c>
      <c r="N38" s="86">
        <f>IF('Medical equipment-OST'!J46="Да", 1, 0)</f>
        <v>0</v>
      </c>
      <c r="O38" s="86">
        <f>IF('Medical equipment-OST'!K46="Да", 1, 0)</f>
        <v>0</v>
      </c>
      <c r="P38" s="86">
        <f>IF('Medical equipment-OST'!L46="Да", 1, 0)</f>
        <v>0</v>
      </c>
      <c r="Q38" s="86">
        <f t="shared" si="1"/>
        <v>0</v>
      </c>
      <c r="R38" s="86">
        <f>IF('Medical equipment-OST'!T46="Да", 'Service providers'!G48, 1)</f>
        <v>1</v>
      </c>
      <c r="S38" s="86" t="str">
        <f>IFERROR(('Medical equipment-OST'!U46*R38)/Y38, "0")</f>
        <v>0</v>
      </c>
      <c r="T38" s="86">
        <f>IF('Medical equipment-OST'!T46="Да", 'Service providers'!H48, 1)</f>
        <v>1</v>
      </c>
      <c r="U38" s="86" t="str">
        <f>IFERROR(('Medical equipment-OST'!V46*T38)/Y38, "0")</f>
        <v>0</v>
      </c>
      <c r="V38" s="86">
        <f>IF('Medical equipment-OST'!Q46="Да", 1, 0)</f>
        <v>0</v>
      </c>
      <c r="W38" s="86">
        <f>IF('Medical equipment-OST'!R46="Да", 1, 0)</f>
        <v>0</v>
      </c>
      <c r="X38" s="86">
        <f>IF('Medical equipment-OST'!S46="Да", 1, 0)</f>
        <v>0</v>
      </c>
      <c r="Y38" s="86">
        <f t="shared" si="2"/>
        <v>0</v>
      </c>
      <c r="Z38" s="86">
        <f>IF('Medical equipment-OST'!AA46="Да", 'Service providers'!G48, 1)</f>
        <v>1</v>
      </c>
      <c r="AA38" s="86" t="str">
        <f>IFERROR(('Medical equipment-OST'!AB46*Z38)/AG38, "0")</f>
        <v>0</v>
      </c>
      <c r="AB38" s="86">
        <f>IF('Medical equipment-OST'!AA46="Да", 'Service providers'!H48, 1)</f>
        <v>1</v>
      </c>
      <c r="AC38" s="86" t="str">
        <f>IFERROR(('Medical equipment-OST'!AC46*AB38)/AG38, "0")</f>
        <v>0</v>
      </c>
      <c r="AD38" s="86">
        <f>IF('Medical equipment-OST'!X46="Да", 1, 0)</f>
        <v>0</v>
      </c>
      <c r="AE38" s="86">
        <f>IF('Medical equipment-OST'!Y46="Да", 1, 0)</f>
        <v>0</v>
      </c>
      <c r="AF38" s="86">
        <f>IF('Medical equipment-OST'!Z46="Да", 1, 0)</f>
        <v>0</v>
      </c>
      <c r="AG38" s="86">
        <f t="shared" si="3"/>
        <v>0</v>
      </c>
      <c r="AH38" s="86">
        <f>IF('Medical equipment-OST'!AH46="Да", 'Service providers'!G48, 1)</f>
        <v>1</v>
      </c>
      <c r="AI38" s="86" t="str">
        <f>IFERROR(('Medical equipment-OST'!AI46*AH38)/AO38, "0")</f>
        <v>0</v>
      </c>
      <c r="AJ38" s="86">
        <f>IF('Medical equipment-OST'!AH46="Да", 'Service providers'!H48, 1)</f>
        <v>1</v>
      </c>
      <c r="AK38" s="86" t="str">
        <f>IFERROR(('Medical equipment-OST'!AJ46*AJ38)/AO38, "0")</f>
        <v>0</v>
      </c>
      <c r="AL38" s="86">
        <f>IF('Medical equipment-OST'!AE46="Да", 1, 0)</f>
        <v>0</v>
      </c>
      <c r="AM38" s="86">
        <f>IF('Medical equipment-OST'!AF46="Да", 1, 0)</f>
        <v>0</v>
      </c>
      <c r="AN38" s="86">
        <f>IF('Medical equipment-OST'!AG46="Да", 1, 0)</f>
        <v>0</v>
      </c>
      <c r="AO38" s="86">
        <f t="shared" si="4"/>
        <v>0</v>
      </c>
      <c r="AP38" s="86">
        <f>IF('Medical equipment-OST'!AO46="Да", 'Service providers'!G48, 1)</f>
        <v>1</v>
      </c>
      <c r="AQ38" s="86" t="str">
        <f>IFERROR(('Medical equipment-OST'!AP46*AP38)/AW38, "0")</f>
        <v>0</v>
      </c>
      <c r="AR38" s="86">
        <f>IF('Medical equipment-OST'!AO46="Да", 'Service providers'!H48, 1)</f>
        <v>1</v>
      </c>
      <c r="AS38" s="86" t="str">
        <f>IFERROR(('Medical equipment-OST'!AQ46*AR38)/AW38, "0")</f>
        <v>0</v>
      </c>
      <c r="AT38" s="86">
        <f>IF('Medical equipment-OST'!AL46="Да", 1, 0)</f>
        <v>0</v>
      </c>
      <c r="AU38" s="86">
        <f>IF('Medical equipment-OST'!AM46="Да", 1, 0)</f>
        <v>0</v>
      </c>
      <c r="AV38" s="86">
        <f>IF('Medical equipment-OST'!AN46="Да", 1, 0)</f>
        <v>0</v>
      </c>
      <c r="AW38" s="86">
        <f t="shared" si="5"/>
        <v>0</v>
      </c>
      <c r="AX38" s="86">
        <f>IF('Medical equipment-OST'!AV46="Да", 'Service providers'!G48, 1)</f>
        <v>1</v>
      </c>
      <c r="AY38" s="86" t="str">
        <f>IFERROR(('Medical equipment-OST'!AW46*AX38)/BE38, "0")</f>
        <v>0</v>
      </c>
      <c r="AZ38" s="86">
        <f>IF('Medical equipment-OST'!AV46="Да", 'Service providers'!H48, 1)</f>
        <v>1</v>
      </c>
      <c r="BA38" s="86" t="str">
        <f>IFERROR(('Medical equipment-OST'!AX46*AZ38)/BE38, "0")</f>
        <v>0</v>
      </c>
      <c r="BB38" s="86">
        <f>IF('Medical equipment-OST'!AS46="Да", 1, 0)</f>
        <v>0</v>
      </c>
      <c r="BC38" s="86">
        <f>IF('Medical equipment-OST'!AT46="Да", 1, 0)</f>
        <v>0</v>
      </c>
      <c r="BD38" s="86">
        <f>IF('Medical equipment-OST'!AU46="Да", 1, 0)</f>
        <v>0</v>
      </c>
      <c r="BE38" s="86">
        <f t="shared" si="6"/>
        <v>0</v>
      </c>
      <c r="BF38" s="86">
        <f>IF('Medical equipment-OST'!BC46="Да", 'Service providers'!G48, 1)</f>
        <v>1</v>
      </c>
      <c r="BG38" s="86" t="str">
        <f>IFERROR(('Medical equipment-OST'!BD46*BF38)/BM38, "0")</f>
        <v>0</v>
      </c>
      <c r="BH38" s="86">
        <f>IF('Medical equipment-OST'!BC46="Да", 'Service providers'!H48, 1)</f>
        <v>1</v>
      </c>
      <c r="BI38" s="86" t="str">
        <f>IFERROR(('Medical equipment-OST'!BE46*BH38)/BM38, "0")</f>
        <v>0</v>
      </c>
      <c r="BJ38" s="86">
        <f>IF('Medical equipment-OST'!AZ46="Да", 1, 0)</f>
        <v>0</v>
      </c>
      <c r="BK38" s="86">
        <f>IF('Medical equipment-OST'!BA46="Да", 1, 0)</f>
        <v>0</v>
      </c>
      <c r="BL38" s="86">
        <f>IF('Medical equipment-OST'!BB46="Да", 1, 0)</f>
        <v>0</v>
      </c>
      <c r="BM38" s="86">
        <f t="shared" si="7"/>
        <v>0</v>
      </c>
    </row>
    <row r="39" spans="1:65" x14ac:dyDescent="0.25">
      <c r="A39" s="93" t="str">
        <f>'Service providers'!A49</f>
        <v>Указать название точки 15</v>
      </c>
      <c r="B39" s="86">
        <f>IF('Medical equipment-OST'!F47="Да", 'Service providers'!G49, 1)</f>
        <v>1</v>
      </c>
      <c r="C39" s="86" t="str">
        <f>IFERROR(('Medical equipment-OST'!G47*B39)/I39, "0")</f>
        <v>0</v>
      </c>
      <c r="D39" s="86">
        <f>IF('Medical equipment-OST'!F47="Да", 'Service providers'!H49, 1)</f>
        <v>1</v>
      </c>
      <c r="E39" s="86" t="str">
        <f>IFERROR(('Medical equipment-OST'!H47*D39)/I39, "0")</f>
        <v>0</v>
      </c>
      <c r="F39" s="86">
        <f>IF('Medical equipment-OST'!C47="Да", 1, 0)</f>
        <v>0</v>
      </c>
      <c r="G39" s="86">
        <f>IF('Medical equipment-OST'!D47="Да", 1, 0)</f>
        <v>0</v>
      </c>
      <c r="H39" s="86">
        <f>IF('Medical equipment-OST'!E47="Да", 1, 0)</f>
        <v>0</v>
      </c>
      <c r="I39" s="86">
        <f t="shared" si="0"/>
        <v>0</v>
      </c>
      <c r="J39" s="86">
        <f>IF('Medical equipment-OST'!M47="Да", 'Service providers'!G49, 1)</f>
        <v>1</v>
      </c>
      <c r="K39" s="86" t="str">
        <f>IFERROR(('Medical equipment-OST'!N47*J39)/Q39, "0")</f>
        <v>0</v>
      </c>
      <c r="L39" s="86">
        <f>IF('Medical equipment-OST'!M47="Да", 'Service providers'!H49, 1)</f>
        <v>1</v>
      </c>
      <c r="M39" s="86" t="str">
        <f>IFERROR(('Medical equipment-OST'!O47*L39)/Q39, "0")</f>
        <v>0</v>
      </c>
      <c r="N39" s="86">
        <f>IF('Medical equipment-OST'!J47="Да", 1, 0)</f>
        <v>0</v>
      </c>
      <c r="O39" s="86">
        <f>IF('Medical equipment-OST'!K47="Да", 1, 0)</f>
        <v>0</v>
      </c>
      <c r="P39" s="86">
        <f>IF('Medical equipment-OST'!L47="Да", 1, 0)</f>
        <v>0</v>
      </c>
      <c r="Q39" s="86">
        <f t="shared" si="1"/>
        <v>0</v>
      </c>
      <c r="R39" s="86">
        <f>IF('Medical equipment-OST'!T47="Да", 'Service providers'!G49, 1)</f>
        <v>1</v>
      </c>
      <c r="S39" s="86" t="str">
        <f>IFERROR(('Medical equipment-OST'!U47*R39)/Y39, "0")</f>
        <v>0</v>
      </c>
      <c r="T39" s="86">
        <f>IF('Medical equipment-OST'!T47="Да", 'Service providers'!H49, 1)</f>
        <v>1</v>
      </c>
      <c r="U39" s="86" t="str">
        <f>IFERROR(('Medical equipment-OST'!V47*T39)/Y39, "0")</f>
        <v>0</v>
      </c>
      <c r="V39" s="86">
        <f>IF('Medical equipment-OST'!Q47="Да", 1, 0)</f>
        <v>0</v>
      </c>
      <c r="W39" s="86">
        <f>IF('Medical equipment-OST'!R47="Да", 1, 0)</f>
        <v>0</v>
      </c>
      <c r="X39" s="86">
        <f>IF('Medical equipment-OST'!S47="Да", 1, 0)</f>
        <v>0</v>
      </c>
      <c r="Y39" s="86">
        <f t="shared" si="2"/>
        <v>0</v>
      </c>
      <c r="Z39" s="86">
        <f>IF('Medical equipment-OST'!AA47="Да", 'Service providers'!G49, 1)</f>
        <v>1</v>
      </c>
      <c r="AA39" s="86" t="str">
        <f>IFERROR(('Medical equipment-OST'!AB47*Z39)/AG39, "0")</f>
        <v>0</v>
      </c>
      <c r="AB39" s="86">
        <f>IF('Medical equipment-OST'!AA47="Да", 'Service providers'!H49, 1)</f>
        <v>1</v>
      </c>
      <c r="AC39" s="86" t="str">
        <f>IFERROR(('Medical equipment-OST'!AC47*AB39)/AG39, "0")</f>
        <v>0</v>
      </c>
      <c r="AD39" s="86">
        <f>IF('Medical equipment-OST'!X47="Да", 1, 0)</f>
        <v>0</v>
      </c>
      <c r="AE39" s="86">
        <f>IF('Medical equipment-OST'!Y47="Да", 1, 0)</f>
        <v>0</v>
      </c>
      <c r="AF39" s="86">
        <f>IF('Medical equipment-OST'!Z47="Да", 1, 0)</f>
        <v>0</v>
      </c>
      <c r="AG39" s="86">
        <f t="shared" si="3"/>
        <v>0</v>
      </c>
      <c r="AH39" s="86">
        <f>IF('Medical equipment-OST'!AH47="Да", 'Service providers'!G49, 1)</f>
        <v>1</v>
      </c>
      <c r="AI39" s="86" t="str">
        <f>IFERROR(('Medical equipment-OST'!AI47*AH39)/AO39, "0")</f>
        <v>0</v>
      </c>
      <c r="AJ39" s="86">
        <f>IF('Medical equipment-OST'!AH47="Да", 'Service providers'!H49, 1)</f>
        <v>1</v>
      </c>
      <c r="AK39" s="86" t="str">
        <f>IFERROR(('Medical equipment-OST'!AJ47*AJ39)/AO39, "0")</f>
        <v>0</v>
      </c>
      <c r="AL39" s="86">
        <f>IF('Medical equipment-OST'!AE47="Да", 1, 0)</f>
        <v>0</v>
      </c>
      <c r="AM39" s="86">
        <f>IF('Medical equipment-OST'!AF47="Да", 1, 0)</f>
        <v>0</v>
      </c>
      <c r="AN39" s="86">
        <f>IF('Medical equipment-OST'!AG47="Да", 1, 0)</f>
        <v>0</v>
      </c>
      <c r="AO39" s="86">
        <f t="shared" si="4"/>
        <v>0</v>
      </c>
      <c r="AP39" s="86">
        <f>IF('Medical equipment-OST'!AO47="Да", 'Service providers'!G49, 1)</f>
        <v>1</v>
      </c>
      <c r="AQ39" s="86" t="str">
        <f>IFERROR(('Medical equipment-OST'!AP47*AP39)/AW39, "0")</f>
        <v>0</v>
      </c>
      <c r="AR39" s="86">
        <f>IF('Medical equipment-OST'!AO47="Да", 'Service providers'!H49, 1)</f>
        <v>1</v>
      </c>
      <c r="AS39" s="86" t="str">
        <f>IFERROR(('Medical equipment-OST'!AQ47*AR39)/AW39, "0")</f>
        <v>0</v>
      </c>
      <c r="AT39" s="86">
        <f>IF('Medical equipment-OST'!AL47="Да", 1, 0)</f>
        <v>0</v>
      </c>
      <c r="AU39" s="86">
        <f>IF('Medical equipment-OST'!AM47="Да", 1, 0)</f>
        <v>0</v>
      </c>
      <c r="AV39" s="86">
        <f>IF('Medical equipment-OST'!AN47="Да", 1, 0)</f>
        <v>0</v>
      </c>
      <c r="AW39" s="86">
        <f t="shared" si="5"/>
        <v>0</v>
      </c>
      <c r="AX39" s="86">
        <f>IF('Medical equipment-OST'!AV47="Да", 'Service providers'!G49, 1)</f>
        <v>1</v>
      </c>
      <c r="AY39" s="86" t="str">
        <f>IFERROR(('Medical equipment-OST'!AW47*AX39)/BE39, "0")</f>
        <v>0</v>
      </c>
      <c r="AZ39" s="86">
        <f>IF('Medical equipment-OST'!AV47="Да", 'Service providers'!H49, 1)</f>
        <v>1</v>
      </c>
      <c r="BA39" s="86" t="str">
        <f>IFERROR(('Medical equipment-OST'!AX47*AZ39)/BE39, "0")</f>
        <v>0</v>
      </c>
      <c r="BB39" s="86">
        <f>IF('Medical equipment-OST'!AS47="Да", 1, 0)</f>
        <v>0</v>
      </c>
      <c r="BC39" s="86">
        <f>IF('Medical equipment-OST'!AT47="Да", 1, 0)</f>
        <v>0</v>
      </c>
      <c r="BD39" s="86">
        <f>IF('Medical equipment-OST'!AU47="Да", 1, 0)</f>
        <v>0</v>
      </c>
      <c r="BE39" s="86">
        <f t="shared" si="6"/>
        <v>0</v>
      </c>
      <c r="BF39" s="86">
        <f>IF('Medical equipment-OST'!BC47="Да", 'Service providers'!G49, 1)</f>
        <v>1</v>
      </c>
      <c r="BG39" s="86" t="str">
        <f>IFERROR(('Medical equipment-OST'!BD47*BF39)/BM39, "0")</f>
        <v>0</v>
      </c>
      <c r="BH39" s="86">
        <f>IF('Medical equipment-OST'!BC47="Да", 'Service providers'!H49, 1)</f>
        <v>1</v>
      </c>
      <c r="BI39" s="86" t="str">
        <f>IFERROR(('Medical equipment-OST'!BE47*BH39)/BM39, "0")</f>
        <v>0</v>
      </c>
      <c r="BJ39" s="86">
        <f>IF('Medical equipment-OST'!AZ47="Да", 1, 0)</f>
        <v>0</v>
      </c>
      <c r="BK39" s="86">
        <f>IF('Medical equipment-OST'!BA47="Да", 1, 0)</f>
        <v>0</v>
      </c>
      <c r="BL39" s="86">
        <f>IF('Medical equipment-OST'!BB47="Да", 1, 0)</f>
        <v>0</v>
      </c>
      <c r="BM39" s="86">
        <f t="shared" si="7"/>
        <v>0</v>
      </c>
    </row>
    <row r="40" spans="1:65" x14ac:dyDescent="0.25">
      <c r="A40" s="93" t="str">
        <f>'Service providers'!A50</f>
        <v>Указать название точки 16</v>
      </c>
      <c r="B40" s="86">
        <f>IF('Medical equipment-OST'!F48="Да", 'Service providers'!G50, 1)</f>
        <v>1</v>
      </c>
      <c r="C40" s="86" t="str">
        <f>IFERROR(('Medical equipment-OST'!G48*B40)/I40, "0")</f>
        <v>0</v>
      </c>
      <c r="D40" s="86">
        <f>IF('Medical equipment-OST'!F48="Да", 'Service providers'!H50, 1)</f>
        <v>1</v>
      </c>
      <c r="E40" s="86" t="str">
        <f>IFERROR(('Medical equipment-OST'!H48*D40)/I40, "0")</f>
        <v>0</v>
      </c>
      <c r="F40" s="86">
        <f>IF('Medical equipment-OST'!C48="Да", 1, 0)</f>
        <v>0</v>
      </c>
      <c r="G40" s="86">
        <f>IF('Medical equipment-OST'!D48="Да", 1, 0)</f>
        <v>0</v>
      </c>
      <c r="H40" s="86">
        <f>IF('Medical equipment-OST'!E48="Да", 1, 0)</f>
        <v>0</v>
      </c>
      <c r="I40" s="86">
        <f t="shared" si="0"/>
        <v>0</v>
      </c>
      <c r="J40" s="86">
        <f>IF('Medical equipment-OST'!M48="Да", 'Service providers'!G50, 1)</f>
        <v>1</v>
      </c>
      <c r="K40" s="86" t="str">
        <f>IFERROR(('Medical equipment-OST'!N48*J40)/Q40, "0")</f>
        <v>0</v>
      </c>
      <c r="L40" s="86">
        <f>IF('Medical equipment-OST'!M48="Да", 'Service providers'!H50, 1)</f>
        <v>1</v>
      </c>
      <c r="M40" s="86" t="str">
        <f>IFERROR(('Medical equipment-OST'!O48*L40)/Q40, "0")</f>
        <v>0</v>
      </c>
      <c r="N40" s="86">
        <f>IF('Medical equipment-OST'!J48="Да", 1, 0)</f>
        <v>0</v>
      </c>
      <c r="O40" s="86">
        <f>IF('Medical equipment-OST'!K48="Да", 1, 0)</f>
        <v>0</v>
      </c>
      <c r="P40" s="86">
        <f>IF('Medical equipment-OST'!L48="Да", 1, 0)</f>
        <v>0</v>
      </c>
      <c r="Q40" s="86">
        <f t="shared" si="1"/>
        <v>0</v>
      </c>
      <c r="R40" s="86">
        <f>IF('Medical equipment-OST'!T48="Да", 'Service providers'!G50, 1)</f>
        <v>1</v>
      </c>
      <c r="S40" s="86" t="str">
        <f>IFERROR(('Medical equipment-OST'!U48*R40)/Y40, "0")</f>
        <v>0</v>
      </c>
      <c r="T40" s="86">
        <f>IF('Medical equipment-OST'!T48="Да", 'Service providers'!H50, 1)</f>
        <v>1</v>
      </c>
      <c r="U40" s="86" t="str">
        <f>IFERROR(('Medical equipment-OST'!V48*T40)/Y40, "0")</f>
        <v>0</v>
      </c>
      <c r="V40" s="86">
        <f>IF('Medical equipment-OST'!Q48="Да", 1, 0)</f>
        <v>0</v>
      </c>
      <c r="W40" s="86">
        <f>IF('Medical equipment-OST'!R48="Да", 1, 0)</f>
        <v>0</v>
      </c>
      <c r="X40" s="86">
        <f>IF('Medical equipment-OST'!S48="Да", 1, 0)</f>
        <v>0</v>
      </c>
      <c r="Y40" s="86">
        <f t="shared" si="2"/>
        <v>0</v>
      </c>
      <c r="Z40" s="86">
        <f>IF('Medical equipment-OST'!AA48="Да", 'Service providers'!G50, 1)</f>
        <v>1</v>
      </c>
      <c r="AA40" s="86" t="str">
        <f>IFERROR(('Medical equipment-OST'!AB48*Z40)/AG40, "0")</f>
        <v>0</v>
      </c>
      <c r="AB40" s="86">
        <f>IF('Medical equipment-OST'!AA48="Да", 'Service providers'!H50, 1)</f>
        <v>1</v>
      </c>
      <c r="AC40" s="86" t="str">
        <f>IFERROR(('Medical equipment-OST'!AC48*AB40)/AG40, "0")</f>
        <v>0</v>
      </c>
      <c r="AD40" s="86">
        <f>IF('Medical equipment-OST'!X48="Да", 1, 0)</f>
        <v>0</v>
      </c>
      <c r="AE40" s="86">
        <f>IF('Medical equipment-OST'!Y48="Да", 1, 0)</f>
        <v>0</v>
      </c>
      <c r="AF40" s="86">
        <f>IF('Medical equipment-OST'!Z48="Да", 1, 0)</f>
        <v>0</v>
      </c>
      <c r="AG40" s="86">
        <f t="shared" si="3"/>
        <v>0</v>
      </c>
      <c r="AH40" s="86">
        <f>IF('Medical equipment-OST'!AH48="Да", 'Service providers'!G50, 1)</f>
        <v>1</v>
      </c>
      <c r="AI40" s="86" t="str">
        <f>IFERROR(('Medical equipment-OST'!AI48*AH40)/AO40, "0")</f>
        <v>0</v>
      </c>
      <c r="AJ40" s="86">
        <f>IF('Medical equipment-OST'!AH48="Да", 'Service providers'!H50, 1)</f>
        <v>1</v>
      </c>
      <c r="AK40" s="86" t="str">
        <f>IFERROR(('Medical equipment-OST'!AJ48*AJ40)/AO40, "0")</f>
        <v>0</v>
      </c>
      <c r="AL40" s="86">
        <f>IF('Medical equipment-OST'!AE48="Да", 1, 0)</f>
        <v>0</v>
      </c>
      <c r="AM40" s="86">
        <f>IF('Medical equipment-OST'!AF48="Да", 1, 0)</f>
        <v>0</v>
      </c>
      <c r="AN40" s="86">
        <f>IF('Medical equipment-OST'!AG48="Да", 1, 0)</f>
        <v>0</v>
      </c>
      <c r="AO40" s="86">
        <f t="shared" si="4"/>
        <v>0</v>
      </c>
      <c r="AP40" s="86">
        <f>IF('Medical equipment-OST'!AO48="Да", 'Service providers'!G50, 1)</f>
        <v>1</v>
      </c>
      <c r="AQ40" s="86" t="str">
        <f>IFERROR(('Medical equipment-OST'!AP48*AP40)/AW40, "0")</f>
        <v>0</v>
      </c>
      <c r="AR40" s="86">
        <f>IF('Medical equipment-OST'!AO48="Да", 'Service providers'!H50, 1)</f>
        <v>1</v>
      </c>
      <c r="AS40" s="86" t="str">
        <f>IFERROR(('Medical equipment-OST'!AQ48*AR40)/AW40, "0")</f>
        <v>0</v>
      </c>
      <c r="AT40" s="86">
        <f>IF('Medical equipment-OST'!AL48="Да", 1, 0)</f>
        <v>0</v>
      </c>
      <c r="AU40" s="86">
        <f>IF('Medical equipment-OST'!AM48="Да", 1, 0)</f>
        <v>0</v>
      </c>
      <c r="AV40" s="86">
        <f>IF('Medical equipment-OST'!AN48="Да", 1, 0)</f>
        <v>0</v>
      </c>
      <c r="AW40" s="86">
        <f t="shared" si="5"/>
        <v>0</v>
      </c>
      <c r="AX40" s="86">
        <f>IF('Medical equipment-OST'!AV48="Да", 'Service providers'!G50, 1)</f>
        <v>1</v>
      </c>
      <c r="AY40" s="86" t="str">
        <f>IFERROR(('Medical equipment-OST'!AW48*AX40)/BE40, "0")</f>
        <v>0</v>
      </c>
      <c r="AZ40" s="86">
        <f>IF('Medical equipment-OST'!AV48="Да", 'Service providers'!H50, 1)</f>
        <v>1</v>
      </c>
      <c r="BA40" s="86" t="str">
        <f>IFERROR(('Medical equipment-OST'!AX48*AZ40)/BE40, "0")</f>
        <v>0</v>
      </c>
      <c r="BB40" s="86">
        <f>IF('Medical equipment-OST'!AS48="Да", 1, 0)</f>
        <v>0</v>
      </c>
      <c r="BC40" s="86">
        <f>IF('Medical equipment-OST'!AT48="Да", 1, 0)</f>
        <v>0</v>
      </c>
      <c r="BD40" s="86">
        <f>IF('Medical equipment-OST'!AU48="Да", 1, 0)</f>
        <v>0</v>
      </c>
      <c r="BE40" s="86">
        <f t="shared" si="6"/>
        <v>0</v>
      </c>
      <c r="BF40" s="86">
        <f>IF('Medical equipment-OST'!BC48="Да", 'Service providers'!G50, 1)</f>
        <v>1</v>
      </c>
      <c r="BG40" s="86" t="str">
        <f>IFERROR(('Medical equipment-OST'!BD48*BF40)/BM40, "0")</f>
        <v>0</v>
      </c>
      <c r="BH40" s="86">
        <f>IF('Medical equipment-OST'!BC48="Да", 'Service providers'!H50, 1)</f>
        <v>1</v>
      </c>
      <c r="BI40" s="86" t="str">
        <f>IFERROR(('Medical equipment-OST'!BE48*BH40)/BM40, "0")</f>
        <v>0</v>
      </c>
      <c r="BJ40" s="86">
        <f>IF('Medical equipment-OST'!AZ48="Да", 1, 0)</f>
        <v>0</v>
      </c>
      <c r="BK40" s="86">
        <f>IF('Medical equipment-OST'!BA48="Да", 1, 0)</f>
        <v>0</v>
      </c>
      <c r="BL40" s="86">
        <f>IF('Medical equipment-OST'!BB48="Да", 1, 0)</f>
        <v>0</v>
      </c>
      <c r="BM40" s="86">
        <f t="shared" si="7"/>
        <v>0</v>
      </c>
    </row>
    <row r="41" spans="1:65" x14ac:dyDescent="0.25">
      <c r="A41" s="93" t="str">
        <f>'Service providers'!A51</f>
        <v>Указать название точки 17</v>
      </c>
      <c r="B41" s="86">
        <f>IF('Medical equipment-OST'!F49="Да", 'Service providers'!G51, 1)</f>
        <v>1</v>
      </c>
      <c r="C41" s="86" t="str">
        <f>IFERROR(('Medical equipment-OST'!G49*B41)/I41, "0")</f>
        <v>0</v>
      </c>
      <c r="D41" s="86">
        <f>IF('Medical equipment-OST'!F49="Да", 'Service providers'!H51, 1)</f>
        <v>1</v>
      </c>
      <c r="E41" s="86" t="str">
        <f>IFERROR(('Medical equipment-OST'!H49*D41)/I41, "0")</f>
        <v>0</v>
      </c>
      <c r="F41" s="86">
        <f>IF('Medical equipment-OST'!C49="Да", 1, 0)</f>
        <v>0</v>
      </c>
      <c r="G41" s="86">
        <f>IF('Medical equipment-OST'!D49="Да", 1, 0)</f>
        <v>0</v>
      </c>
      <c r="H41" s="86">
        <f>IF('Medical equipment-OST'!E49="Да", 1, 0)</f>
        <v>0</v>
      </c>
      <c r="I41" s="86">
        <f t="shared" si="0"/>
        <v>0</v>
      </c>
      <c r="J41" s="86">
        <f>IF('Medical equipment-OST'!M49="Да", 'Service providers'!G51, 1)</f>
        <v>1</v>
      </c>
      <c r="K41" s="86" t="str">
        <f>IFERROR(('Medical equipment-OST'!N49*J41)/Q41, "0")</f>
        <v>0</v>
      </c>
      <c r="L41" s="86">
        <f>IF('Medical equipment-OST'!M49="Да", 'Service providers'!H51, 1)</f>
        <v>1</v>
      </c>
      <c r="M41" s="86" t="str">
        <f>IFERROR(('Medical equipment-OST'!O49*L41)/Q41, "0")</f>
        <v>0</v>
      </c>
      <c r="N41" s="86">
        <f>IF('Medical equipment-OST'!J49="Да", 1, 0)</f>
        <v>0</v>
      </c>
      <c r="O41" s="86">
        <f>IF('Medical equipment-OST'!K49="Да", 1, 0)</f>
        <v>0</v>
      </c>
      <c r="P41" s="86">
        <f>IF('Medical equipment-OST'!L49="Да", 1, 0)</f>
        <v>0</v>
      </c>
      <c r="Q41" s="86">
        <f t="shared" si="1"/>
        <v>0</v>
      </c>
      <c r="R41" s="86">
        <f>IF('Medical equipment-OST'!T49="Да", 'Service providers'!G51, 1)</f>
        <v>1</v>
      </c>
      <c r="S41" s="86" t="str">
        <f>IFERROR(('Medical equipment-OST'!U49*R41)/Y41, "0")</f>
        <v>0</v>
      </c>
      <c r="T41" s="86">
        <f>IF('Medical equipment-OST'!T49="Да", 'Service providers'!H51, 1)</f>
        <v>1</v>
      </c>
      <c r="U41" s="86" t="str">
        <f>IFERROR(('Medical equipment-OST'!V49*T41)/Y41, "0")</f>
        <v>0</v>
      </c>
      <c r="V41" s="86">
        <f>IF('Medical equipment-OST'!Q49="Да", 1, 0)</f>
        <v>0</v>
      </c>
      <c r="W41" s="86">
        <f>IF('Medical equipment-OST'!R49="Да", 1, 0)</f>
        <v>0</v>
      </c>
      <c r="X41" s="86">
        <f>IF('Medical equipment-OST'!S49="Да", 1, 0)</f>
        <v>0</v>
      </c>
      <c r="Y41" s="86">
        <f t="shared" si="2"/>
        <v>0</v>
      </c>
      <c r="Z41" s="86">
        <f>IF('Medical equipment-OST'!AA49="Да", 'Service providers'!G51, 1)</f>
        <v>1</v>
      </c>
      <c r="AA41" s="86" t="str">
        <f>IFERROR(('Medical equipment-OST'!AB49*Z41)/AG41, "0")</f>
        <v>0</v>
      </c>
      <c r="AB41" s="86">
        <f>IF('Medical equipment-OST'!AA49="Да", 'Service providers'!H51, 1)</f>
        <v>1</v>
      </c>
      <c r="AC41" s="86" t="str">
        <f>IFERROR(('Medical equipment-OST'!AC49*AB41)/AG41, "0")</f>
        <v>0</v>
      </c>
      <c r="AD41" s="86">
        <f>IF('Medical equipment-OST'!X49="Да", 1, 0)</f>
        <v>0</v>
      </c>
      <c r="AE41" s="86">
        <f>IF('Medical equipment-OST'!Y49="Да", 1, 0)</f>
        <v>0</v>
      </c>
      <c r="AF41" s="86">
        <f>IF('Medical equipment-OST'!Z49="Да", 1, 0)</f>
        <v>0</v>
      </c>
      <c r="AG41" s="86">
        <f t="shared" si="3"/>
        <v>0</v>
      </c>
      <c r="AH41" s="86">
        <f>IF('Medical equipment-OST'!AH49="Да", 'Service providers'!G51, 1)</f>
        <v>1</v>
      </c>
      <c r="AI41" s="86" t="str">
        <f>IFERROR(('Medical equipment-OST'!AI49*AH41)/AO41, "0")</f>
        <v>0</v>
      </c>
      <c r="AJ41" s="86">
        <f>IF('Medical equipment-OST'!AH49="Да", 'Service providers'!H51, 1)</f>
        <v>1</v>
      </c>
      <c r="AK41" s="86" t="str">
        <f>IFERROR(('Medical equipment-OST'!AJ49*AJ41)/AO41, "0")</f>
        <v>0</v>
      </c>
      <c r="AL41" s="86">
        <f>IF('Medical equipment-OST'!AE49="Да", 1, 0)</f>
        <v>0</v>
      </c>
      <c r="AM41" s="86">
        <f>IF('Medical equipment-OST'!AF49="Да", 1, 0)</f>
        <v>0</v>
      </c>
      <c r="AN41" s="86">
        <f>IF('Medical equipment-OST'!AG49="Да", 1, 0)</f>
        <v>0</v>
      </c>
      <c r="AO41" s="86">
        <f t="shared" si="4"/>
        <v>0</v>
      </c>
      <c r="AP41" s="86">
        <f>IF('Medical equipment-OST'!AO49="Да", 'Service providers'!G51, 1)</f>
        <v>1</v>
      </c>
      <c r="AQ41" s="86" t="str">
        <f>IFERROR(('Medical equipment-OST'!AP49*AP41)/AW41, "0")</f>
        <v>0</v>
      </c>
      <c r="AR41" s="86">
        <f>IF('Medical equipment-OST'!AO49="Да", 'Service providers'!H51, 1)</f>
        <v>1</v>
      </c>
      <c r="AS41" s="86" t="str">
        <f>IFERROR(('Medical equipment-OST'!AQ49*AR41)/AW41, "0")</f>
        <v>0</v>
      </c>
      <c r="AT41" s="86">
        <f>IF('Medical equipment-OST'!AL49="Да", 1, 0)</f>
        <v>0</v>
      </c>
      <c r="AU41" s="86">
        <f>IF('Medical equipment-OST'!AM49="Да", 1, 0)</f>
        <v>0</v>
      </c>
      <c r="AV41" s="86">
        <f>IF('Medical equipment-OST'!AN49="Да", 1, 0)</f>
        <v>0</v>
      </c>
      <c r="AW41" s="86">
        <f t="shared" si="5"/>
        <v>0</v>
      </c>
      <c r="AX41" s="86">
        <f>IF('Medical equipment-OST'!AV49="Да", 'Service providers'!G51, 1)</f>
        <v>1</v>
      </c>
      <c r="AY41" s="86" t="str">
        <f>IFERROR(('Medical equipment-OST'!AW49*AX41)/BE41, "0")</f>
        <v>0</v>
      </c>
      <c r="AZ41" s="86">
        <f>IF('Medical equipment-OST'!AV49="Да", 'Service providers'!H51, 1)</f>
        <v>1</v>
      </c>
      <c r="BA41" s="86" t="str">
        <f>IFERROR(('Medical equipment-OST'!AX49*AZ41)/BE41, "0")</f>
        <v>0</v>
      </c>
      <c r="BB41" s="86">
        <f>IF('Medical equipment-OST'!AS49="Да", 1, 0)</f>
        <v>0</v>
      </c>
      <c r="BC41" s="86">
        <f>IF('Medical equipment-OST'!AT49="Да", 1, 0)</f>
        <v>0</v>
      </c>
      <c r="BD41" s="86">
        <f>IF('Medical equipment-OST'!AU49="Да", 1, 0)</f>
        <v>0</v>
      </c>
      <c r="BE41" s="86">
        <f t="shared" si="6"/>
        <v>0</v>
      </c>
      <c r="BF41" s="86">
        <f>IF('Medical equipment-OST'!BC49="Да", 'Service providers'!G51, 1)</f>
        <v>1</v>
      </c>
      <c r="BG41" s="86" t="str">
        <f>IFERROR(('Medical equipment-OST'!BD49*BF41)/BM41, "0")</f>
        <v>0</v>
      </c>
      <c r="BH41" s="86">
        <f>IF('Medical equipment-OST'!BC49="Да", 'Service providers'!H51, 1)</f>
        <v>1</v>
      </c>
      <c r="BI41" s="86" t="str">
        <f>IFERROR(('Medical equipment-OST'!BE49*BH41)/BM41, "0")</f>
        <v>0</v>
      </c>
      <c r="BJ41" s="86">
        <f>IF('Medical equipment-OST'!AZ49="Да", 1, 0)</f>
        <v>0</v>
      </c>
      <c r="BK41" s="86">
        <f>IF('Medical equipment-OST'!BA49="Да", 1, 0)</f>
        <v>0</v>
      </c>
      <c r="BL41" s="86">
        <f>IF('Medical equipment-OST'!BB49="Да", 1, 0)</f>
        <v>0</v>
      </c>
      <c r="BM41" s="86">
        <f t="shared" si="7"/>
        <v>0</v>
      </c>
    </row>
    <row r="42" spans="1:65" x14ac:dyDescent="0.25">
      <c r="A42" s="93" t="str">
        <f>'Service providers'!A52</f>
        <v>Указать название точки 18</v>
      </c>
      <c r="B42" s="86">
        <f>IF('Medical equipment-OST'!F50="Да", 'Service providers'!G52, 1)</f>
        <v>1</v>
      </c>
      <c r="C42" s="86" t="str">
        <f>IFERROR(('Medical equipment-OST'!G50*B42)/I42, "0")</f>
        <v>0</v>
      </c>
      <c r="D42" s="86">
        <f>IF('Medical equipment-OST'!F50="Да", 'Service providers'!H52, 1)</f>
        <v>1</v>
      </c>
      <c r="E42" s="86" t="str">
        <f>IFERROR(('Medical equipment-OST'!H50*D42)/I42, "0")</f>
        <v>0</v>
      </c>
      <c r="F42" s="86">
        <f>IF('Medical equipment-OST'!C50="Да", 1, 0)</f>
        <v>0</v>
      </c>
      <c r="G42" s="86">
        <f>IF('Medical equipment-OST'!D50="Да", 1, 0)</f>
        <v>0</v>
      </c>
      <c r="H42" s="86">
        <f>IF('Medical equipment-OST'!E50="Да", 1, 0)</f>
        <v>0</v>
      </c>
      <c r="I42" s="86">
        <f t="shared" si="0"/>
        <v>0</v>
      </c>
      <c r="J42" s="86">
        <f>IF('Medical equipment-OST'!M50="Да", 'Service providers'!G52, 1)</f>
        <v>1</v>
      </c>
      <c r="K42" s="86" t="str">
        <f>IFERROR(('Medical equipment-OST'!N50*J42)/Q42, "0")</f>
        <v>0</v>
      </c>
      <c r="L42" s="86">
        <f>IF('Medical equipment-OST'!M50="Да", 'Service providers'!H52, 1)</f>
        <v>1</v>
      </c>
      <c r="M42" s="86" t="str">
        <f>IFERROR(('Medical equipment-OST'!O50*L42)/Q42, "0")</f>
        <v>0</v>
      </c>
      <c r="N42" s="86">
        <f>IF('Medical equipment-OST'!J50="Да", 1, 0)</f>
        <v>0</v>
      </c>
      <c r="O42" s="86">
        <f>IF('Medical equipment-OST'!K50="Да", 1, 0)</f>
        <v>0</v>
      </c>
      <c r="P42" s="86">
        <f>IF('Medical equipment-OST'!L50="Да", 1, 0)</f>
        <v>0</v>
      </c>
      <c r="Q42" s="86">
        <f t="shared" si="1"/>
        <v>0</v>
      </c>
      <c r="R42" s="86">
        <f>IF('Medical equipment-OST'!T50="Да", 'Service providers'!G52, 1)</f>
        <v>1</v>
      </c>
      <c r="S42" s="86" t="str">
        <f>IFERROR(('Medical equipment-OST'!U50*R42)/Y42, "0")</f>
        <v>0</v>
      </c>
      <c r="T42" s="86">
        <f>IF('Medical equipment-OST'!T50="Да", 'Service providers'!H52, 1)</f>
        <v>1</v>
      </c>
      <c r="U42" s="86" t="str">
        <f>IFERROR(('Medical equipment-OST'!V50*T42)/Y42, "0")</f>
        <v>0</v>
      </c>
      <c r="V42" s="86">
        <f>IF('Medical equipment-OST'!Q50="Да", 1, 0)</f>
        <v>0</v>
      </c>
      <c r="W42" s="86">
        <f>IF('Medical equipment-OST'!R50="Да", 1, 0)</f>
        <v>0</v>
      </c>
      <c r="X42" s="86">
        <f>IF('Medical equipment-OST'!S50="Да", 1, 0)</f>
        <v>0</v>
      </c>
      <c r="Y42" s="86">
        <f t="shared" si="2"/>
        <v>0</v>
      </c>
      <c r="Z42" s="86">
        <f>IF('Medical equipment-OST'!AA50="Да", 'Service providers'!G52, 1)</f>
        <v>1</v>
      </c>
      <c r="AA42" s="86" t="str">
        <f>IFERROR(('Medical equipment-OST'!AB50*Z42)/AG42, "0")</f>
        <v>0</v>
      </c>
      <c r="AB42" s="86">
        <f>IF('Medical equipment-OST'!AA50="Да", 'Service providers'!H52, 1)</f>
        <v>1</v>
      </c>
      <c r="AC42" s="86" t="str">
        <f>IFERROR(('Medical equipment-OST'!AC50*AB42)/AG42, "0")</f>
        <v>0</v>
      </c>
      <c r="AD42" s="86">
        <f>IF('Medical equipment-OST'!X50="Да", 1, 0)</f>
        <v>0</v>
      </c>
      <c r="AE42" s="86">
        <f>IF('Medical equipment-OST'!Y50="Да", 1, 0)</f>
        <v>0</v>
      </c>
      <c r="AF42" s="86">
        <f>IF('Medical equipment-OST'!Z50="Да", 1, 0)</f>
        <v>0</v>
      </c>
      <c r="AG42" s="86">
        <f t="shared" si="3"/>
        <v>0</v>
      </c>
      <c r="AH42" s="86">
        <f>IF('Medical equipment-OST'!AH50="Да", 'Service providers'!G52, 1)</f>
        <v>1</v>
      </c>
      <c r="AI42" s="86" t="str">
        <f>IFERROR(('Medical equipment-OST'!AI50*AH42)/AO42, "0")</f>
        <v>0</v>
      </c>
      <c r="AJ42" s="86">
        <f>IF('Medical equipment-OST'!AH50="Да", 'Service providers'!H52, 1)</f>
        <v>1</v>
      </c>
      <c r="AK42" s="86" t="str">
        <f>IFERROR(('Medical equipment-OST'!AJ50*AJ42)/AO42, "0")</f>
        <v>0</v>
      </c>
      <c r="AL42" s="86">
        <f>IF('Medical equipment-OST'!AE50="Да", 1, 0)</f>
        <v>0</v>
      </c>
      <c r="AM42" s="86">
        <f>IF('Medical equipment-OST'!AF50="Да", 1, 0)</f>
        <v>0</v>
      </c>
      <c r="AN42" s="86">
        <f>IF('Medical equipment-OST'!AG50="Да", 1, 0)</f>
        <v>0</v>
      </c>
      <c r="AO42" s="86">
        <f t="shared" si="4"/>
        <v>0</v>
      </c>
      <c r="AP42" s="86">
        <f>IF('Medical equipment-OST'!AO50="Да", 'Service providers'!G52, 1)</f>
        <v>1</v>
      </c>
      <c r="AQ42" s="86" t="str">
        <f>IFERROR(('Medical equipment-OST'!AP50*AP42)/AW42, "0")</f>
        <v>0</v>
      </c>
      <c r="AR42" s="86">
        <f>IF('Medical equipment-OST'!AO50="Да", 'Service providers'!H52, 1)</f>
        <v>1</v>
      </c>
      <c r="AS42" s="86" t="str">
        <f>IFERROR(('Medical equipment-OST'!AQ50*AR42)/AW42, "0")</f>
        <v>0</v>
      </c>
      <c r="AT42" s="86">
        <f>IF('Medical equipment-OST'!AL50="Да", 1, 0)</f>
        <v>0</v>
      </c>
      <c r="AU42" s="86">
        <f>IF('Medical equipment-OST'!AM50="Да", 1, 0)</f>
        <v>0</v>
      </c>
      <c r="AV42" s="86">
        <f>IF('Medical equipment-OST'!AN50="Да", 1, 0)</f>
        <v>0</v>
      </c>
      <c r="AW42" s="86">
        <f t="shared" si="5"/>
        <v>0</v>
      </c>
      <c r="AX42" s="86">
        <f>IF('Medical equipment-OST'!AV50="Да", 'Service providers'!G52, 1)</f>
        <v>1</v>
      </c>
      <c r="AY42" s="86" t="str">
        <f>IFERROR(('Medical equipment-OST'!AW50*AX42)/BE42, "0")</f>
        <v>0</v>
      </c>
      <c r="AZ42" s="86">
        <f>IF('Medical equipment-OST'!AV50="Да", 'Service providers'!H52, 1)</f>
        <v>1</v>
      </c>
      <c r="BA42" s="86" t="str">
        <f>IFERROR(('Medical equipment-OST'!AX50*AZ42)/BE42, "0")</f>
        <v>0</v>
      </c>
      <c r="BB42" s="86">
        <f>IF('Medical equipment-OST'!AS50="Да", 1, 0)</f>
        <v>0</v>
      </c>
      <c r="BC42" s="86">
        <f>IF('Medical equipment-OST'!AT50="Да", 1, 0)</f>
        <v>0</v>
      </c>
      <c r="BD42" s="86">
        <f>IF('Medical equipment-OST'!AU50="Да", 1, 0)</f>
        <v>0</v>
      </c>
      <c r="BE42" s="86">
        <f t="shared" si="6"/>
        <v>0</v>
      </c>
      <c r="BF42" s="86">
        <f>IF('Medical equipment-OST'!BC50="Да", 'Service providers'!G52, 1)</f>
        <v>1</v>
      </c>
      <c r="BG42" s="86" t="str">
        <f>IFERROR(('Medical equipment-OST'!BD50*BF42)/BM42, "0")</f>
        <v>0</v>
      </c>
      <c r="BH42" s="86">
        <f>IF('Medical equipment-OST'!BC50="Да", 'Service providers'!H52, 1)</f>
        <v>1</v>
      </c>
      <c r="BI42" s="86" t="str">
        <f>IFERROR(('Medical equipment-OST'!BE50*BH42)/BM42, "0")</f>
        <v>0</v>
      </c>
      <c r="BJ42" s="86">
        <f>IF('Medical equipment-OST'!AZ50="Да", 1, 0)</f>
        <v>0</v>
      </c>
      <c r="BK42" s="86">
        <f>IF('Medical equipment-OST'!BA50="Да", 1, 0)</f>
        <v>0</v>
      </c>
      <c r="BL42" s="86">
        <f>IF('Medical equipment-OST'!BB50="Да", 1, 0)</f>
        <v>0</v>
      </c>
      <c r="BM42" s="86">
        <f t="shared" si="7"/>
        <v>0</v>
      </c>
    </row>
    <row r="43" spans="1:65" x14ac:dyDescent="0.25">
      <c r="A43" s="93" t="str">
        <f>'Service providers'!A53</f>
        <v>Указать название точки 19</v>
      </c>
      <c r="B43" s="86">
        <f>IF('Medical equipment-OST'!F51="Да", 'Service providers'!G53, 1)</f>
        <v>1</v>
      </c>
      <c r="C43" s="86" t="str">
        <f>IFERROR(('Medical equipment-OST'!G51*B43)/I43, "0")</f>
        <v>0</v>
      </c>
      <c r="D43" s="86">
        <f>IF('Medical equipment-OST'!F51="Да", 'Service providers'!H53, 1)</f>
        <v>1</v>
      </c>
      <c r="E43" s="86" t="str">
        <f>IFERROR(('Medical equipment-OST'!H51*D43)/I43, "0")</f>
        <v>0</v>
      </c>
      <c r="F43" s="86">
        <f>IF('Medical equipment-OST'!C51="Да", 1, 0)</f>
        <v>0</v>
      </c>
      <c r="G43" s="86">
        <f>IF('Medical equipment-OST'!D51="Да", 1, 0)</f>
        <v>0</v>
      </c>
      <c r="H43" s="86">
        <f>IF('Medical equipment-OST'!E51="Да", 1, 0)</f>
        <v>0</v>
      </c>
      <c r="I43" s="86">
        <f t="shared" si="0"/>
        <v>0</v>
      </c>
      <c r="J43" s="86">
        <f>IF('Medical equipment-OST'!M51="Да", 'Service providers'!G53, 1)</f>
        <v>1</v>
      </c>
      <c r="K43" s="86" t="str">
        <f>IFERROR(('Medical equipment-OST'!N51*J43)/Q43, "0")</f>
        <v>0</v>
      </c>
      <c r="L43" s="86">
        <f>IF('Medical equipment-OST'!M51="Да", 'Service providers'!H53, 1)</f>
        <v>1</v>
      </c>
      <c r="M43" s="86" t="str">
        <f>IFERROR(('Medical equipment-OST'!O51*L43)/Q43, "0")</f>
        <v>0</v>
      </c>
      <c r="N43" s="86">
        <f>IF('Medical equipment-OST'!J51="Да", 1, 0)</f>
        <v>0</v>
      </c>
      <c r="O43" s="86">
        <f>IF('Medical equipment-OST'!K51="Да", 1, 0)</f>
        <v>0</v>
      </c>
      <c r="P43" s="86">
        <f>IF('Medical equipment-OST'!L51="Да", 1, 0)</f>
        <v>0</v>
      </c>
      <c r="Q43" s="86">
        <f t="shared" si="1"/>
        <v>0</v>
      </c>
      <c r="R43" s="86">
        <f>IF('Medical equipment-OST'!T51="Да", 'Service providers'!G53, 1)</f>
        <v>1</v>
      </c>
      <c r="S43" s="86" t="str">
        <f>IFERROR(('Medical equipment-OST'!U51*R43)/Y43, "0")</f>
        <v>0</v>
      </c>
      <c r="T43" s="86">
        <f>IF('Medical equipment-OST'!T51="Да", 'Service providers'!H53, 1)</f>
        <v>1</v>
      </c>
      <c r="U43" s="86" t="str">
        <f>IFERROR(('Medical equipment-OST'!V51*T43)/Y43, "0")</f>
        <v>0</v>
      </c>
      <c r="V43" s="86">
        <f>IF('Medical equipment-OST'!Q51="Да", 1, 0)</f>
        <v>0</v>
      </c>
      <c r="W43" s="86">
        <f>IF('Medical equipment-OST'!R51="Да", 1, 0)</f>
        <v>0</v>
      </c>
      <c r="X43" s="86">
        <f>IF('Medical equipment-OST'!S51="Да", 1, 0)</f>
        <v>0</v>
      </c>
      <c r="Y43" s="86">
        <f t="shared" si="2"/>
        <v>0</v>
      </c>
      <c r="Z43" s="86">
        <f>IF('Medical equipment-OST'!AA51="Да", 'Service providers'!G53, 1)</f>
        <v>1</v>
      </c>
      <c r="AA43" s="86" t="str">
        <f>IFERROR(('Medical equipment-OST'!AB51*Z43)/AG43, "0")</f>
        <v>0</v>
      </c>
      <c r="AB43" s="86">
        <f>IF('Medical equipment-OST'!AA51="Да", 'Service providers'!H53, 1)</f>
        <v>1</v>
      </c>
      <c r="AC43" s="86" t="str">
        <f>IFERROR(('Medical equipment-OST'!AC51*AB43)/AG43, "0")</f>
        <v>0</v>
      </c>
      <c r="AD43" s="86">
        <f>IF('Medical equipment-OST'!X51="Да", 1, 0)</f>
        <v>0</v>
      </c>
      <c r="AE43" s="86">
        <f>IF('Medical equipment-OST'!Y51="Да", 1, 0)</f>
        <v>0</v>
      </c>
      <c r="AF43" s="86">
        <f>IF('Medical equipment-OST'!Z51="Да", 1, 0)</f>
        <v>0</v>
      </c>
      <c r="AG43" s="86">
        <f t="shared" si="3"/>
        <v>0</v>
      </c>
      <c r="AH43" s="86">
        <f>IF('Medical equipment-OST'!AH51="Да", 'Service providers'!G53, 1)</f>
        <v>1</v>
      </c>
      <c r="AI43" s="86" t="str">
        <f>IFERROR(('Medical equipment-OST'!AI51*AH43)/AO43, "0")</f>
        <v>0</v>
      </c>
      <c r="AJ43" s="86">
        <f>IF('Medical equipment-OST'!AH51="Да", 'Service providers'!H53, 1)</f>
        <v>1</v>
      </c>
      <c r="AK43" s="86" t="str">
        <f>IFERROR(('Medical equipment-OST'!AJ51*AJ43)/AO43, "0")</f>
        <v>0</v>
      </c>
      <c r="AL43" s="86">
        <f>IF('Medical equipment-OST'!AE51="Да", 1, 0)</f>
        <v>0</v>
      </c>
      <c r="AM43" s="86">
        <f>IF('Medical equipment-OST'!AF51="Да", 1, 0)</f>
        <v>0</v>
      </c>
      <c r="AN43" s="86">
        <f>IF('Medical equipment-OST'!AG51="Да", 1, 0)</f>
        <v>0</v>
      </c>
      <c r="AO43" s="86">
        <f t="shared" si="4"/>
        <v>0</v>
      </c>
      <c r="AP43" s="86">
        <f>IF('Medical equipment-OST'!AO51="Да", 'Service providers'!G53, 1)</f>
        <v>1</v>
      </c>
      <c r="AQ43" s="86" t="str">
        <f>IFERROR(('Medical equipment-OST'!AP51*AP43)/AW43, "0")</f>
        <v>0</v>
      </c>
      <c r="AR43" s="86">
        <f>IF('Medical equipment-OST'!AO51="Да", 'Service providers'!H53, 1)</f>
        <v>1</v>
      </c>
      <c r="AS43" s="86" t="str">
        <f>IFERROR(('Medical equipment-OST'!AQ51*AR43)/AW43, "0")</f>
        <v>0</v>
      </c>
      <c r="AT43" s="86">
        <f>IF('Medical equipment-OST'!AL51="Да", 1, 0)</f>
        <v>0</v>
      </c>
      <c r="AU43" s="86">
        <f>IF('Medical equipment-OST'!AM51="Да", 1, 0)</f>
        <v>0</v>
      </c>
      <c r="AV43" s="86">
        <f>IF('Medical equipment-OST'!AN51="Да", 1, 0)</f>
        <v>0</v>
      </c>
      <c r="AW43" s="86">
        <f t="shared" si="5"/>
        <v>0</v>
      </c>
      <c r="AX43" s="86">
        <f>IF('Medical equipment-OST'!AV51="Да", 'Service providers'!G53, 1)</f>
        <v>1</v>
      </c>
      <c r="AY43" s="86" t="str">
        <f>IFERROR(('Medical equipment-OST'!AW51*AX43)/BE43, "0")</f>
        <v>0</v>
      </c>
      <c r="AZ43" s="86">
        <f>IF('Medical equipment-OST'!AV51="Да", 'Service providers'!H53, 1)</f>
        <v>1</v>
      </c>
      <c r="BA43" s="86" t="str">
        <f>IFERROR(('Medical equipment-OST'!AX51*AZ43)/BE43, "0")</f>
        <v>0</v>
      </c>
      <c r="BB43" s="86">
        <f>IF('Medical equipment-OST'!AS51="Да", 1, 0)</f>
        <v>0</v>
      </c>
      <c r="BC43" s="86">
        <f>IF('Medical equipment-OST'!AT51="Да", 1, 0)</f>
        <v>0</v>
      </c>
      <c r="BD43" s="86">
        <f>IF('Medical equipment-OST'!AU51="Да", 1, 0)</f>
        <v>0</v>
      </c>
      <c r="BE43" s="86">
        <f t="shared" si="6"/>
        <v>0</v>
      </c>
      <c r="BF43" s="86">
        <f>IF('Medical equipment-OST'!BC51="Да", 'Service providers'!G53, 1)</f>
        <v>1</v>
      </c>
      <c r="BG43" s="86" t="str">
        <f>IFERROR(('Medical equipment-OST'!BD51*BF43)/BM43, "0")</f>
        <v>0</v>
      </c>
      <c r="BH43" s="86">
        <f>IF('Medical equipment-OST'!BC51="Да", 'Service providers'!H53, 1)</f>
        <v>1</v>
      </c>
      <c r="BI43" s="86" t="str">
        <f>IFERROR(('Medical equipment-OST'!BE51*BH43)/BM43, "0")</f>
        <v>0</v>
      </c>
      <c r="BJ43" s="86">
        <f>IF('Medical equipment-OST'!AZ51="Да", 1, 0)</f>
        <v>0</v>
      </c>
      <c r="BK43" s="86">
        <f>IF('Medical equipment-OST'!BA51="Да", 1, 0)</f>
        <v>0</v>
      </c>
      <c r="BL43" s="86">
        <f>IF('Medical equipment-OST'!BB51="Да", 1, 0)</f>
        <v>0</v>
      </c>
      <c r="BM43" s="86">
        <f t="shared" si="7"/>
        <v>0</v>
      </c>
    </row>
    <row r="44" spans="1:65" x14ac:dyDescent="0.25">
      <c r="A44" s="93" t="str">
        <f>'Service providers'!A54</f>
        <v>Указать название точки 20</v>
      </c>
      <c r="B44" s="86">
        <f>IF('Medical equipment-OST'!F52="Да", 'Service providers'!G54, 1)</f>
        <v>1</v>
      </c>
      <c r="C44" s="86" t="str">
        <f>IFERROR(('Medical equipment-OST'!G52*B44)/I44, "0")</f>
        <v>0</v>
      </c>
      <c r="D44" s="86">
        <f>IF('Medical equipment-OST'!F52="Да", 'Service providers'!H54, 1)</f>
        <v>1</v>
      </c>
      <c r="E44" s="86" t="str">
        <f>IFERROR(('Medical equipment-OST'!H52*D44)/I44, "0")</f>
        <v>0</v>
      </c>
      <c r="F44" s="86">
        <f>IF('Medical equipment-OST'!C52="Да", 1, 0)</f>
        <v>0</v>
      </c>
      <c r="G44" s="86">
        <f>IF('Medical equipment-OST'!D52="Да", 1, 0)</f>
        <v>0</v>
      </c>
      <c r="H44" s="86">
        <f>IF('Medical equipment-OST'!E52="Да", 1, 0)</f>
        <v>0</v>
      </c>
      <c r="I44" s="86">
        <f t="shared" si="0"/>
        <v>0</v>
      </c>
      <c r="J44" s="86">
        <f>IF('Medical equipment-OST'!M52="Да", 'Service providers'!G54, 1)</f>
        <v>1</v>
      </c>
      <c r="K44" s="86" t="str">
        <f>IFERROR(('Medical equipment-OST'!N52*J44)/Q44, "0")</f>
        <v>0</v>
      </c>
      <c r="L44" s="86">
        <f>IF('Medical equipment-OST'!M52="Да", 'Service providers'!H54, 1)</f>
        <v>1</v>
      </c>
      <c r="M44" s="86" t="str">
        <f>IFERROR(('Medical equipment-OST'!O52*L44)/Q44, "0")</f>
        <v>0</v>
      </c>
      <c r="N44" s="86">
        <f>IF('Medical equipment-OST'!J52="Да", 1, 0)</f>
        <v>0</v>
      </c>
      <c r="O44" s="86">
        <f>IF('Medical equipment-OST'!K52="Да", 1, 0)</f>
        <v>0</v>
      </c>
      <c r="P44" s="86">
        <f>IF('Medical equipment-OST'!L52="Да", 1, 0)</f>
        <v>0</v>
      </c>
      <c r="Q44" s="86">
        <f t="shared" si="1"/>
        <v>0</v>
      </c>
      <c r="R44" s="86">
        <f>IF('Medical equipment-OST'!T52="Да", 'Service providers'!G54, 1)</f>
        <v>1</v>
      </c>
      <c r="S44" s="86" t="str">
        <f>IFERROR(('Medical equipment-OST'!U52*R44)/Y44, "0")</f>
        <v>0</v>
      </c>
      <c r="T44" s="86">
        <f>IF('Medical equipment-OST'!T52="Да", 'Service providers'!H54, 1)</f>
        <v>1</v>
      </c>
      <c r="U44" s="86" t="str">
        <f>IFERROR(('Medical equipment-OST'!V52*T44)/Y44, "0")</f>
        <v>0</v>
      </c>
      <c r="V44" s="86">
        <f>IF('Medical equipment-OST'!Q52="Да", 1, 0)</f>
        <v>0</v>
      </c>
      <c r="W44" s="86">
        <f>IF('Medical equipment-OST'!R52="Да", 1, 0)</f>
        <v>0</v>
      </c>
      <c r="X44" s="86">
        <f>IF('Medical equipment-OST'!S52="Да", 1, 0)</f>
        <v>0</v>
      </c>
      <c r="Y44" s="86">
        <f t="shared" si="2"/>
        <v>0</v>
      </c>
      <c r="Z44" s="86">
        <f>IF('Medical equipment-OST'!AA52="Да", 'Service providers'!G54, 1)</f>
        <v>1</v>
      </c>
      <c r="AA44" s="86" t="str">
        <f>IFERROR(('Medical equipment-OST'!AB52*Z44)/AG44, "0")</f>
        <v>0</v>
      </c>
      <c r="AB44" s="86">
        <f>IF('Medical equipment-OST'!AA52="Да", 'Service providers'!H54, 1)</f>
        <v>1</v>
      </c>
      <c r="AC44" s="86" t="str">
        <f>IFERROR(('Medical equipment-OST'!AC52*AB44)/AG44, "0")</f>
        <v>0</v>
      </c>
      <c r="AD44" s="86">
        <f>IF('Medical equipment-OST'!X52="Да", 1, 0)</f>
        <v>0</v>
      </c>
      <c r="AE44" s="86">
        <f>IF('Medical equipment-OST'!Y52="Да", 1, 0)</f>
        <v>0</v>
      </c>
      <c r="AF44" s="86">
        <f>IF('Medical equipment-OST'!Z52="Да", 1, 0)</f>
        <v>0</v>
      </c>
      <c r="AG44" s="86">
        <f t="shared" si="3"/>
        <v>0</v>
      </c>
      <c r="AH44" s="86">
        <f>IF('Medical equipment-OST'!AH52="Да", 'Service providers'!G54, 1)</f>
        <v>1</v>
      </c>
      <c r="AI44" s="86" t="str">
        <f>IFERROR(('Medical equipment-OST'!AI52*AH44)/AO44, "0")</f>
        <v>0</v>
      </c>
      <c r="AJ44" s="86">
        <f>IF('Medical equipment-OST'!AH52="Да", 'Service providers'!H54, 1)</f>
        <v>1</v>
      </c>
      <c r="AK44" s="86" t="str">
        <f>IFERROR(('Medical equipment-OST'!AJ52*AJ44)/AO44, "0")</f>
        <v>0</v>
      </c>
      <c r="AL44" s="86">
        <f>IF('Medical equipment-OST'!AE52="Да", 1, 0)</f>
        <v>0</v>
      </c>
      <c r="AM44" s="86">
        <f>IF('Medical equipment-OST'!AF52="Да", 1, 0)</f>
        <v>0</v>
      </c>
      <c r="AN44" s="86">
        <f>IF('Medical equipment-OST'!AG52="Да", 1, 0)</f>
        <v>0</v>
      </c>
      <c r="AO44" s="86">
        <f t="shared" si="4"/>
        <v>0</v>
      </c>
      <c r="AP44" s="86">
        <f>IF('Medical equipment-OST'!AO52="Да", 'Service providers'!G54, 1)</f>
        <v>1</v>
      </c>
      <c r="AQ44" s="86" t="str">
        <f>IFERROR(('Medical equipment-OST'!AP52*AP44)/AW44, "0")</f>
        <v>0</v>
      </c>
      <c r="AR44" s="86">
        <f>IF('Medical equipment-OST'!AO52="Да", 'Service providers'!H54, 1)</f>
        <v>1</v>
      </c>
      <c r="AS44" s="86" t="str">
        <f>IFERROR(('Medical equipment-OST'!AQ52*AR44)/AW44, "0")</f>
        <v>0</v>
      </c>
      <c r="AT44" s="86">
        <f>IF('Medical equipment-OST'!AL52="Да", 1, 0)</f>
        <v>0</v>
      </c>
      <c r="AU44" s="86">
        <f>IF('Medical equipment-OST'!AM52="Да", 1, 0)</f>
        <v>0</v>
      </c>
      <c r="AV44" s="86">
        <f>IF('Medical equipment-OST'!AN52="Да", 1, 0)</f>
        <v>0</v>
      </c>
      <c r="AW44" s="86">
        <f t="shared" si="5"/>
        <v>0</v>
      </c>
      <c r="AX44" s="86">
        <f>IF('Medical equipment-OST'!AV52="Да", 'Service providers'!G54, 1)</f>
        <v>1</v>
      </c>
      <c r="AY44" s="86" t="str">
        <f>IFERROR(('Medical equipment-OST'!AW52*AX44)/BE44, "0")</f>
        <v>0</v>
      </c>
      <c r="AZ44" s="86">
        <f>IF('Medical equipment-OST'!AV52="Да", 'Service providers'!H54, 1)</f>
        <v>1</v>
      </c>
      <c r="BA44" s="86" t="str">
        <f>IFERROR(('Medical equipment-OST'!AX52*AZ44)/BE44, "0")</f>
        <v>0</v>
      </c>
      <c r="BB44" s="86">
        <f>IF('Medical equipment-OST'!AS52="Да", 1, 0)</f>
        <v>0</v>
      </c>
      <c r="BC44" s="86">
        <f>IF('Medical equipment-OST'!AT52="Да", 1, 0)</f>
        <v>0</v>
      </c>
      <c r="BD44" s="86">
        <f>IF('Medical equipment-OST'!AU52="Да", 1, 0)</f>
        <v>0</v>
      </c>
      <c r="BE44" s="86">
        <f t="shared" si="6"/>
        <v>0</v>
      </c>
      <c r="BF44" s="86">
        <f>IF('Medical equipment-OST'!BC52="Да", 'Service providers'!G54, 1)</f>
        <v>1</v>
      </c>
      <c r="BG44" s="86" t="str">
        <f>IFERROR(('Medical equipment-OST'!BD52*BF44)/BM44, "0")</f>
        <v>0</v>
      </c>
      <c r="BH44" s="86">
        <f>IF('Medical equipment-OST'!BC52="Да", 'Service providers'!H54, 1)</f>
        <v>1</v>
      </c>
      <c r="BI44" s="86" t="str">
        <f>IFERROR(('Medical equipment-OST'!BE52*BH44)/BM44, "0")</f>
        <v>0</v>
      </c>
      <c r="BJ44" s="86">
        <f>IF('Medical equipment-OST'!AZ52="Да", 1, 0)</f>
        <v>0</v>
      </c>
      <c r="BK44" s="86">
        <f>IF('Medical equipment-OST'!BA52="Да", 1, 0)</f>
        <v>0</v>
      </c>
      <c r="BL44" s="86">
        <f>IF('Medical equipment-OST'!BB52="Да", 1, 0)</f>
        <v>0</v>
      </c>
      <c r="BM44" s="86">
        <f t="shared" si="7"/>
        <v>0</v>
      </c>
    </row>
    <row r="45" spans="1:65" x14ac:dyDescent="0.25">
      <c r="A45" s="92" t="str">
        <f>'Service providers'!A55</f>
        <v>Указать название</v>
      </c>
      <c r="B45" s="86">
        <f>IF('Medical equipment-OST'!F53="Да", 'Service providers'!G55, 1)</f>
        <v>1</v>
      </c>
      <c r="C45" s="86" t="str">
        <f>IFERROR(('Medical equipment-OST'!G53*B45)/I45, "0")</f>
        <v>0</v>
      </c>
      <c r="D45" s="86">
        <f>IF('Medical equipment-OST'!F53="Да", 'Service providers'!H55, 1)</f>
        <v>1</v>
      </c>
      <c r="E45" s="86" t="str">
        <f>IFERROR(('Medical equipment-OST'!H53*D45)/I45, "0")</f>
        <v>0</v>
      </c>
      <c r="F45" s="86">
        <f>IF('Medical equipment-OST'!C53="Да", 1, 0)</f>
        <v>0</v>
      </c>
      <c r="G45" s="86">
        <f>IF('Medical equipment-OST'!D53="Да", 1, 0)</f>
        <v>0</v>
      </c>
      <c r="H45" s="86">
        <f>IF('Medical equipment-OST'!E53="Да", 1, 0)</f>
        <v>0</v>
      </c>
      <c r="I45" s="86">
        <f t="shared" ref="I45:I65" si="8">SUM(F45:H45)</f>
        <v>0</v>
      </c>
      <c r="J45" s="86">
        <f>IF('Medical equipment-OST'!M53="Да", 'Service providers'!G55, 1)</f>
        <v>1</v>
      </c>
      <c r="K45" s="86" t="str">
        <f>IFERROR(('Medical equipment-OST'!N53*J45)/Q45, "0")</f>
        <v>0</v>
      </c>
      <c r="L45" s="86">
        <f>IF('Medical equipment-OST'!M53="Да", 'Service providers'!H55, 1)</f>
        <v>1</v>
      </c>
      <c r="M45" s="86" t="str">
        <f>IFERROR(('Medical equipment-OST'!O53*L45)/Q45, "0")</f>
        <v>0</v>
      </c>
      <c r="N45" s="86">
        <f>IF('Medical equipment-OST'!J53="Да", 1, 0)</f>
        <v>0</v>
      </c>
      <c r="O45" s="86">
        <f>IF('Medical equipment-OST'!K53="Да", 1, 0)</f>
        <v>0</v>
      </c>
      <c r="P45" s="86">
        <f>IF('Medical equipment-OST'!L53="Да", 1, 0)</f>
        <v>0</v>
      </c>
      <c r="Q45" s="86">
        <f t="shared" ref="Q45:Q65" si="9">SUM(N45:P45)</f>
        <v>0</v>
      </c>
      <c r="R45" s="86">
        <f>IF('Medical equipment-OST'!T53="Да", 'Service providers'!G55, 1)</f>
        <v>1</v>
      </c>
      <c r="S45" s="86" t="str">
        <f>IFERROR(('Medical equipment-OST'!U53*R45)/Y45, "0")</f>
        <v>0</v>
      </c>
      <c r="T45" s="86">
        <f>IF('Medical equipment-OST'!T53="Да", 'Service providers'!H55, 1)</f>
        <v>1</v>
      </c>
      <c r="U45" s="86" t="str">
        <f>IFERROR(('Medical equipment-OST'!V53*T45)/Y45, "0")</f>
        <v>0</v>
      </c>
      <c r="V45" s="86">
        <f>IF('Medical equipment-OST'!Q53="Да", 1, 0)</f>
        <v>0</v>
      </c>
      <c r="W45" s="86">
        <f>IF('Medical equipment-OST'!R53="Да", 1, 0)</f>
        <v>0</v>
      </c>
      <c r="X45" s="86">
        <f>IF('Medical equipment-OST'!S53="Да", 1, 0)</f>
        <v>0</v>
      </c>
      <c r="Y45" s="86">
        <f t="shared" ref="Y45:Y65" si="10">SUM(V45:X45)</f>
        <v>0</v>
      </c>
      <c r="Z45" s="86">
        <f>IF('Medical equipment-OST'!AA53="Да", 'Service providers'!G55, 1)</f>
        <v>1</v>
      </c>
      <c r="AA45" s="86" t="str">
        <f>IFERROR(('Medical equipment-OST'!AB53*Z45)/AG45, "0")</f>
        <v>0</v>
      </c>
      <c r="AB45" s="86">
        <f>IF('Medical equipment-OST'!AA53="Да", 'Service providers'!H55, 1)</f>
        <v>1</v>
      </c>
      <c r="AC45" s="86" t="str">
        <f>IFERROR(('Medical equipment-OST'!AC53*AB45)/AG45, "0")</f>
        <v>0</v>
      </c>
      <c r="AD45" s="86">
        <f>IF('Medical equipment-OST'!X53="Да", 1, 0)</f>
        <v>0</v>
      </c>
      <c r="AE45" s="86">
        <f>IF('Medical equipment-OST'!Y53="Да", 1, 0)</f>
        <v>0</v>
      </c>
      <c r="AF45" s="86">
        <f>IF('Medical equipment-OST'!Z53="Да", 1, 0)</f>
        <v>0</v>
      </c>
      <c r="AG45" s="86">
        <f t="shared" ref="AG45:AG65" si="11">SUM(AD45:AF45)</f>
        <v>0</v>
      </c>
      <c r="AH45" s="86">
        <f>IF('Medical equipment-OST'!AH53="Да", 'Service providers'!G55, 1)</f>
        <v>1</v>
      </c>
      <c r="AI45" s="86" t="str">
        <f>IFERROR(('Medical equipment-OST'!AI53*AH45)/AO45, "0")</f>
        <v>0</v>
      </c>
      <c r="AJ45" s="86">
        <f>IF('Medical equipment-OST'!AH53="Да", 'Service providers'!H55, 1)</f>
        <v>1</v>
      </c>
      <c r="AK45" s="86" t="str">
        <f>IFERROR(('Medical equipment-OST'!AJ53*AJ45)/AO45, "0")</f>
        <v>0</v>
      </c>
      <c r="AL45" s="86">
        <f>IF('Medical equipment-OST'!AE53="Да", 1, 0)</f>
        <v>0</v>
      </c>
      <c r="AM45" s="86">
        <f>IF('Medical equipment-OST'!AF53="Да", 1, 0)</f>
        <v>0</v>
      </c>
      <c r="AN45" s="86">
        <f>IF('Medical equipment-OST'!AG53="Да", 1, 0)</f>
        <v>0</v>
      </c>
      <c r="AO45" s="86">
        <f t="shared" ref="AO45:AO65" si="12">SUM(AL45:AN45)</f>
        <v>0</v>
      </c>
      <c r="AP45" s="86">
        <f>IF('Medical equipment-OST'!AO53="Да", 'Service providers'!G55, 1)</f>
        <v>1</v>
      </c>
      <c r="AQ45" s="86" t="str">
        <f>IFERROR(('Medical equipment-OST'!AP53*AP45)/AW45, "0")</f>
        <v>0</v>
      </c>
      <c r="AR45" s="86">
        <f>IF('Medical equipment-OST'!AO53="Да", 'Service providers'!H55, 1)</f>
        <v>1</v>
      </c>
      <c r="AS45" s="86" t="str">
        <f>IFERROR(('Medical equipment-OST'!AQ53*AR45)/AW45, "0")</f>
        <v>0</v>
      </c>
      <c r="AT45" s="86">
        <f>IF('Medical equipment-OST'!AL53="Да", 1, 0)</f>
        <v>0</v>
      </c>
      <c r="AU45" s="86">
        <f>IF('Medical equipment-OST'!AM53="Да", 1, 0)</f>
        <v>0</v>
      </c>
      <c r="AV45" s="86">
        <f>IF('Medical equipment-OST'!AN53="Да", 1, 0)</f>
        <v>0</v>
      </c>
      <c r="AW45" s="86">
        <f t="shared" ref="AW45:AW65" si="13">SUM(AT45:AV45)</f>
        <v>0</v>
      </c>
      <c r="AX45" s="86">
        <f>IF('Medical equipment-OST'!AV53="Да", 'Service providers'!G55, 1)</f>
        <v>1</v>
      </c>
      <c r="AY45" s="86" t="str">
        <f>IFERROR(('Medical equipment-OST'!AW53*AX45)/BE45, "0")</f>
        <v>0</v>
      </c>
      <c r="AZ45" s="86">
        <f>IF('Medical equipment-OST'!AV53="Да", 'Service providers'!H55, 1)</f>
        <v>1</v>
      </c>
      <c r="BA45" s="86" t="str">
        <f>IFERROR(('Medical equipment-OST'!AX53*AZ45)/BE45, "0")</f>
        <v>0</v>
      </c>
      <c r="BB45" s="86">
        <f>IF('Medical equipment-OST'!AS53="Да", 1, 0)</f>
        <v>0</v>
      </c>
      <c r="BC45" s="86">
        <f>IF('Medical equipment-OST'!AT53="Да", 1, 0)</f>
        <v>0</v>
      </c>
      <c r="BD45" s="86">
        <f>IF('Medical equipment-OST'!AU53="Да", 1, 0)</f>
        <v>0</v>
      </c>
      <c r="BE45" s="86">
        <f t="shared" ref="BE45:BE65" si="14">SUM(BB45:BD45)</f>
        <v>0</v>
      </c>
      <c r="BF45" s="86">
        <f>IF('Medical equipment-OST'!BC53="Да", 'Service providers'!G55, 1)</f>
        <v>1</v>
      </c>
      <c r="BG45" s="86" t="str">
        <f>IFERROR(('Medical equipment-OST'!BD53*BF45)/BM45, "0")</f>
        <v>0</v>
      </c>
      <c r="BH45" s="86">
        <f>IF('Medical equipment-OST'!BC53="Да", 'Service providers'!H55, 1)</f>
        <v>1</v>
      </c>
      <c r="BI45" s="86" t="str">
        <f>IFERROR(('Medical equipment-OST'!BE53*BH45)/BM45, "0")</f>
        <v>0</v>
      </c>
      <c r="BJ45" s="86">
        <f>IF('Medical equipment-OST'!AZ53="Да", 1, 0)</f>
        <v>0</v>
      </c>
      <c r="BK45" s="86">
        <f>IF('Medical equipment-OST'!BA53="Да", 1, 0)</f>
        <v>0</v>
      </c>
      <c r="BL45" s="86">
        <f>IF('Medical equipment-OST'!BB53="Да", 1, 0)</f>
        <v>0</v>
      </c>
      <c r="BM45" s="86">
        <f t="shared" ref="BM45:BM65" si="15">SUM(BJ45:BL45)</f>
        <v>0</v>
      </c>
    </row>
    <row r="46" spans="1:65" x14ac:dyDescent="0.25">
      <c r="A46" s="93" t="str">
        <f>'Service providers'!A56</f>
        <v>Указать название точки 1</v>
      </c>
      <c r="B46" s="86">
        <f>IF('Medical equipment-OST'!F54="Да", 'Service providers'!G56, 1)</f>
        <v>1</v>
      </c>
      <c r="C46" s="86" t="str">
        <f>IFERROR(('Medical equipment-OST'!G54*B46)/I46, "0")</f>
        <v>0</v>
      </c>
      <c r="D46" s="86">
        <f>IF('Medical equipment-OST'!F54="Да", 'Service providers'!H56, 1)</f>
        <v>1</v>
      </c>
      <c r="E46" s="86" t="str">
        <f>IFERROR(('Medical equipment-OST'!H54*D46)/I46, "0")</f>
        <v>0</v>
      </c>
      <c r="F46" s="86">
        <f>IF('Medical equipment-OST'!C54="Да", 1, 0)</f>
        <v>0</v>
      </c>
      <c r="G46" s="86">
        <f>IF('Medical equipment-OST'!D54="Да", 1, 0)</f>
        <v>0</v>
      </c>
      <c r="H46" s="86">
        <f>IF('Medical equipment-OST'!E54="Да", 1, 0)</f>
        <v>0</v>
      </c>
      <c r="I46" s="86">
        <f t="shared" si="8"/>
        <v>0</v>
      </c>
      <c r="J46" s="86">
        <f>IF('Medical equipment-OST'!M54="Да", 'Service providers'!G56, 1)</f>
        <v>1</v>
      </c>
      <c r="K46" s="86" t="str">
        <f>IFERROR(('Medical equipment-OST'!N54*J46)/Q46, "0")</f>
        <v>0</v>
      </c>
      <c r="L46" s="86">
        <f>IF('Medical equipment-OST'!M54="Да", 'Service providers'!H56, 1)</f>
        <v>1</v>
      </c>
      <c r="M46" s="86" t="str">
        <f>IFERROR(('Medical equipment-OST'!O54*L46)/Q46, "0")</f>
        <v>0</v>
      </c>
      <c r="N46" s="86">
        <f>IF('Medical equipment-OST'!J54="Да", 1, 0)</f>
        <v>0</v>
      </c>
      <c r="O46" s="86">
        <f>IF('Medical equipment-OST'!K54="Да", 1, 0)</f>
        <v>0</v>
      </c>
      <c r="P46" s="86">
        <f>IF('Medical equipment-OST'!L54="Да", 1, 0)</f>
        <v>0</v>
      </c>
      <c r="Q46" s="86">
        <f t="shared" si="9"/>
        <v>0</v>
      </c>
      <c r="R46" s="86">
        <f>IF('Medical equipment-OST'!T54="Да", 'Service providers'!G56, 1)</f>
        <v>1</v>
      </c>
      <c r="S46" s="86" t="str">
        <f>IFERROR(('Medical equipment-OST'!U54*R46)/Y46, "0")</f>
        <v>0</v>
      </c>
      <c r="T46" s="86">
        <f>IF('Medical equipment-OST'!T54="Да", 'Service providers'!H56, 1)</f>
        <v>1</v>
      </c>
      <c r="U46" s="86" t="str">
        <f>IFERROR(('Medical equipment-OST'!V54*T46)/Y46, "0")</f>
        <v>0</v>
      </c>
      <c r="V46" s="86">
        <f>IF('Medical equipment-OST'!Q54="Да", 1, 0)</f>
        <v>0</v>
      </c>
      <c r="W46" s="86">
        <f>IF('Medical equipment-OST'!R54="Да", 1, 0)</f>
        <v>0</v>
      </c>
      <c r="X46" s="86">
        <f>IF('Medical equipment-OST'!S54="Да", 1, 0)</f>
        <v>0</v>
      </c>
      <c r="Y46" s="86">
        <f t="shared" si="10"/>
        <v>0</v>
      </c>
      <c r="Z46" s="86">
        <f>IF('Medical equipment-OST'!AA54="Да", 'Service providers'!G56, 1)</f>
        <v>1</v>
      </c>
      <c r="AA46" s="86" t="str">
        <f>IFERROR(('Medical equipment-OST'!AB54*Z46)/AG46, "0")</f>
        <v>0</v>
      </c>
      <c r="AB46" s="86">
        <f>IF('Medical equipment-OST'!AA54="Да", 'Service providers'!H56, 1)</f>
        <v>1</v>
      </c>
      <c r="AC46" s="86" t="str">
        <f>IFERROR(('Medical equipment-OST'!AC54*AB46)/AG46, "0")</f>
        <v>0</v>
      </c>
      <c r="AD46" s="86">
        <f>IF('Medical equipment-OST'!X54="Да", 1, 0)</f>
        <v>0</v>
      </c>
      <c r="AE46" s="86">
        <f>IF('Medical equipment-OST'!Y54="Да", 1, 0)</f>
        <v>0</v>
      </c>
      <c r="AF46" s="86">
        <f>IF('Medical equipment-OST'!Z54="Да", 1, 0)</f>
        <v>0</v>
      </c>
      <c r="AG46" s="86">
        <f t="shared" si="11"/>
        <v>0</v>
      </c>
      <c r="AH46" s="86">
        <f>IF('Medical equipment-OST'!AH54="Да", 'Service providers'!G56, 1)</f>
        <v>1</v>
      </c>
      <c r="AI46" s="86" t="str">
        <f>IFERROR(('Medical equipment-OST'!AI54*AH46)/AO46, "0")</f>
        <v>0</v>
      </c>
      <c r="AJ46" s="86">
        <f>IF('Medical equipment-OST'!AH54="Да", 'Service providers'!H56, 1)</f>
        <v>1</v>
      </c>
      <c r="AK46" s="86" t="str">
        <f>IFERROR(('Medical equipment-OST'!AJ54*AJ46)/AO46, "0")</f>
        <v>0</v>
      </c>
      <c r="AL46" s="86">
        <f>IF('Medical equipment-OST'!AE54="Да", 1, 0)</f>
        <v>0</v>
      </c>
      <c r="AM46" s="86">
        <f>IF('Medical equipment-OST'!AF54="Да", 1, 0)</f>
        <v>0</v>
      </c>
      <c r="AN46" s="86">
        <f>IF('Medical equipment-OST'!AG54="Да", 1, 0)</f>
        <v>0</v>
      </c>
      <c r="AO46" s="86">
        <f t="shared" si="12"/>
        <v>0</v>
      </c>
      <c r="AP46" s="86">
        <f>IF('Medical equipment-OST'!AO54="Да", 'Service providers'!G56, 1)</f>
        <v>1</v>
      </c>
      <c r="AQ46" s="86" t="str">
        <f>IFERROR(('Medical equipment-OST'!AP54*AP46)/AW46, "0")</f>
        <v>0</v>
      </c>
      <c r="AR46" s="86">
        <f>IF('Medical equipment-OST'!AO54="Да", 'Service providers'!H56, 1)</f>
        <v>1</v>
      </c>
      <c r="AS46" s="86" t="str">
        <f>IFERROR(('Medical equipment-OST'!AQ54*AR46)/AW46, "0")</f>
        <v>0</v>
      </c>
      <c r="AT46" s="86">
        <f>IF('Medical equipment-OST'!AL54="Да", 1, 0)</f>
        <v>0</v>
      </c>
      <c r="AU46" s="86">
        <f>IF('Medical equipment-OST'!AM54="Да", 1, 0)</f>
        <v>0</v>
      </c>
      <c r="AV46" s="86">
        <f>IF('Medical equipment-OST'!AN54="Да", 1, 0)</f>
        <v>0</v>
      </c>
      <c r="AW46" s="86">
        <f t="shared" si="13"/>
        <v>0</v>
      </c>
      <c r="AX46" s="86">
        <f>IF('Medical equipment-OST'!AV54="Да", 'Service providers'!G56, 1)</f>
        <v>1</v>
      </c>
      <c r="AY46" s="86" t="str">
        <f>IFERROR(('Medical equipment-OST'!AW54*AX46)/BE46, "0")</f>
        <v>0</v>
      </c>
      <c r="AZ46" s="86">
        <f>IF('Medical equipment-OST'!AV54="Да", 'Service providers'!H56, 1)</f>
        <v>1</v>
      </c>
      <c r="BA46" s="86" t="str">
        <f>IFERROR(('Medical equipment-OST'!AX54*AZ46)/BE46, "0")</f>
        <v>0</v>
      </c>
      <c r="BB46" s="86">
        <f>IF('Medical equipment-OST'!AS54="Да", 1, 0)</f>
        <v>0</v>
      </c>
      <c r="BC46" s="86">
        <f>IF('Medical equipment-OST'!AT54="Да", 1, 0)</f>
        <v>0</v>
      </c>
      <c r="BD46" s="86">
        <f>IF('Medical equipment-OST'!AU54="Да", 1, 0)</f>
        <v>0</v>
      </c>
      <c r="BE46" s="86">
        <f t="shared" si="14"/>
        <v>0</v>
      </c>
      <c r="BF46" s="86">
        <f>IF('Medical equipment-OST'!BC54="Да", 'Service providers'!G56, 1)</f>
        <v>1</v>
      </c>
      <c r="BG46" s="86" t="str">
        <f>IFERROR(('Medical equipment-OST'!BD54*BF46)/BM46, "0")</f>
        <v>0</v>
      </c>
      <c r="BH46" s="86">
        <f>IF('Medical equipment-OST'!BC54="Да", 'Service providers'!H56, 1)</f>
        <v>1</v>
      </c>
      <c r="BI46" s="86" t="str">
        <f>IFERROR(('Medical equipment-OST'!BE54*BH46)/BM46, "0")</f>
        <v>0</v>
      </c>
      <c r="BJ46" s="86">
        <f>IF('Medical equipment-OST'!AZ54="Да", 1, 0)</f>
        <v>0</v>
      </c>
      <c r="BK46" s="86">
        <f>IF('Medical equipment-OST'!BA54="Да", 1, 0)</f>
        <v>0</v>
      </c>
      <c r="BL46" s="86">
        <f>IF('Medical equipment-OST'!BB54="Да", 1, 0)</f>
        <v>0</v>
      </c>
      <c r="BM46" s="86">
        <f t="shared" si="15"/>
        <v>0</v>
      </c>
    </row>
    <row r="47" spans="1:65" x14ac:dyDescent="0.25">
      <c r="A47" s="93" t="str">
        <f>'Service providers'!A57</f>
        <v>Указать название точки 2</v>
      </c>
      <c r="B47" s="86">
        <f>IF('Medical equipment-OST'!F55="Да", 'Service providers'!G57, 1)</f>
        <v>1</v>
      </c>
      <c r="C47" s="86" t="str">
        <f>IFERROR(('Medical equipment-OST'!G55*B47)/I47, "0")</f>
        <v>0</v>
      </c>
      <c r="D47" s="86">
        <f>IF('Medical equipment-OST'!F55="Да", 'Service providers'!H57, 1)</f>
        <v>1</v>
      </c>
      <c r="E47" s="86" t="str">
        <f>IFERROR(('Medical equipment-OST'!H55*D47)/I47, "0")</f>
        <v>0</v>
      </c>
      <c r="F47" s="86">
        <f>IF('Medical equipment-OST'!C55="Да", 1, 0)</f>
        <v>0</v>
      </c>
      <c r="G47" s="86">
        <f>IF('Medical equipment-OST'!D55="Да", 1, 0)</f>
        <v>0</v>
      </c>
      <c r="H47" s="86">
        <f>IF('Medical equipment-OST'!E55="Да", 1, 0)</f>
        <v>0</v>
      </c>
      <c r="I47" s="86">
        <f t="shared" si="8"/>
        <v>0</v>
      </c>
      <c r="J47" s="86">
        <f>IF('Medical equipment-OST'!M55="Да", 'Service providers'!G57, 1)</f>
        <v>1</v>
      </c>
      <c r="K47" s="86" t="str">
        <f>IFERROR(('Medical equipment-OST'!N55*J47)/Q47, "0")</f>
        <v>0</v>
      </c>
      <c r="L47" s="86">
        <f>IF('Medical equipment-OST'!M55="Да", 'Service providers'!H57, 1)</f>
        <v>1</v>
      </c>
      <c r="M47" s="86" t="str">
        <f>IFERROR(('Medical equipment-OST'!O55*L47)/Q47, "0")</f>
        <v>0</v>
      </c>
      <c r="N47" s="86">
        <f>IF('Medical equipment-OST'!J55="Да", 1, 0)</f>
        <v>0</v>
      </c>
      <c r="O47" s="86">
        <f>IF('Medical equipment-OST'!K55="Да", 1, 0)</f>
        <v>0</v>
      </c>
      <c r="P47" s="86">
        <f>IF('Medical equipment-OST'!L55="Да", 1, 0)</f>
        <v>0</v>
      </c>
      <c r="Q47" s="86">
        <f t="shared" si="9"/>
        <v>0</v>
      </c>
      <c r="R47" s="86">
        <f>IF('Medical equipment-OST'!T55="Да", 'Service providers'!G57, 1)</f>
        <v>1</v>
      </c>
      <c r="S47" s="86" t="str">
        <f>IFERROR(('Medical equipment-OST'!U55*R47)/Y47, "0")</f>
        <v>0</v>
      </c>
      <c r="T47" s="86">
        <f>IF('Medical equipment-OST'!T55="Да", 'Service providers'!H57, 1)</f>
        <v>1</v>
      </c>
      <c r="U47" s="86" t="str">
        <f>IFERROR(('Medical equipment-OST'!V55*T47)/Y47, "0")</f>
        <v>0</v>
      </c>
      <c r="V47" s="86">
        <f>IF('Medical equipment-OST'!Q55="Да", 1, 0)</f>
        <v>0</v>
      </c>
      <c r="W47" s="86">
        <f>IF('Medical equipment-OST'!R55="Да", 1, 0)</f>
        <v>0</v>
      </c>
      <c r="X47" s="86">
        <f>IF('Medical equipment-OST'!S55="Да", 1, 0)</f>
        <v>0</v>
      </c>
      <c r="Y47" s="86">
        <f t="shared" si="10"/>
        <v>0</v>
      </c>
      <c r="Z47" s="86">
        <f>IF('Medical equipment-OST'!AA55="Да", 'Service providers'!G57, 1)</f>
        <v>1</v>
      </c>
      <c r="AA47" s="86" t="str">
        <f>IFERROR(('Medical equipment-OST'!AB55*Z47)/AG47, "0")</f>
        <v>0</v>
      </c>
      <c r="AB47" s="86">
        <f>IF('Medical equipment-OST'!AA55="Да", 'Service providers'!H57, 1)</f>
        <v>1</v>
      </c>
      <c r="AC47" s="86" t="str">
        <f>IFERROR(('Medical equipment-OST'!AC55*AB47)/AG47, "0")</f>
        <v>0</v>
      </c>
      <c r="AD47" s="86">
        <f>IF('Medical equipment-OST'!X55="Да", 1, 0)</f>
        <v>0</v>
      </c>
      <c r="AE47" s="86">
        <f>IF('Medical equipment-OST'!Y55="Да", 1, 0)</f>
        <v>0</v>
      </c>
      <c r="AF47" s="86">
        <f>IF('Medical equipment-OST'!Z55="Да", 1, 0)</f>
        <v>0</v>
      </c>
      <c r="AG47" s="86">
        <f t="shared" si="11"/>
        <v>0</v>
      </c>
      <c r="AH47" s="86">
        <f>IF('Medical equipment-OST'!AH55="Да", 'Service providers'!G57, 1)</f>
        <v>1</v>
      </c>
      <c r="AI47" s="86" t="str">
        <f>IFERROR(('Medical equipment-OST'!AI55*AH47)/AO47, "0")</f>
        <v>0</v>
      </c>
      <c r="AJ47" s="86">
        <f>IF('Medical equipment-OST'!AH55="Да", 'Service providers'!H57, 1)</f>
        <v>1</v>
      </c>
      <c r="AK47" s="86" t="str">
        <f>IFERROR(('Medical equipment-OST'!AJ55*AJ47)/AO47, "0")</f>
        <v>0</v>
      </c>
      <c r="AL47" s="86">
        <f>IF('Medical equipment-OST'!AE55="Да", 1, 0)</f>
        <v>0</v>
      </c>
      <c r="AM47" s="86">
        <f>IF('Medical equipment-OST'!AF55="Да", 1, 0)</f>
        <v>0</v>
      </c>
      <c r="AN47" s="86">
        <f>IF('Medical equipment-OST'!AG55="Да", 1, 0)</f>
        <v>0</v>
      </c>
      <c r="AO47" s="86">
        <f t="shared" si="12"/>
        <v>0</v>
      </c>
      <c r="AP47" s="86">
        <f>IF('Medical equipment-OST'!AO55="Да", 'Service providers'!G57, 1)</f>
        <v>1</v>
      </c>
      <c r="AQ47" s="86" t="str">
        <f>IFERROR(('Medical equipment-OST'!AP55*AP47)/AW47, "0")</f>
        <v>0</v>
      </c>
      <c r="AR47" s="86">
        <f>IF('Medical equipment-OST'!AO55="Да", 'Service providers'!H57, 1)</f>
        <v>1</v>
      </c>
      <c r="AS47" s="86" t="str">
        <f>IFERROR(('Medical equipment-OST'!AQ55*AR47)/AW47, "0")</f>
        <v>0</v>
      </c>
      <c r="AT47" s="86">
        <f>IF('Medical equipment-OST'!AL55="Да", 1, 0)</f>
        <v>0</v>
      </c>
      <c r="AU47" s="86">
        <f>IF('Medical equipment-OST'!AM55="Да", 1, 0)</f>
        <v>0</v>
      </c>
      <c r="AV47" s="86">
        <f>IF('Medical equipment-OST'!AN55="Да", 1, 0)</f>
        <v>0</v>
      </c>
      <c r="AW47" s="86">
        <f t="shared" si="13"/>
        <v>0</v>
      </c>
      <c r="AX47" s="86">
        <f>IF('Medical equipment-OST'!AV55="Да", 'Service providers'!G57, 1)</f>
        <v>1</v>
      </c>
      <c r="AY47" s="86" t="str">
        <f>IFERROR(('Medical equipment-OST'!AW55*AX47)/BE47, "0")</f>
        <v>0</v>
      </c>
      <c r="AZ47" s="86">
        <f>IF('Medical equipment-OST'!AV55="Да", 'Service providers'!H57, 1)</f>
        <v>1</v>
      </c>
      <c r="BA47" s="86" t="str">
        <f>IFERROR(('Medical equipment-OST'!AX55*AZ47)/BE47, "0")</f>
        <v>0</v>
      </c>
      <c r="BB47" s="86">
        <f>IF('Medical equipment-OST'!AS55="Да", 1, 0)</f>
        <v>0</v>
      </c>
      <c r="BC47" s="86">
        <f>IF('Medical equipment-OST'!AT55="Да", 1, 0)</f>
        <v>0</v>
      </c>
      <c r="BD47" s="86">
        <f>IF('Medical equipment-OST'!AU55="Да", 1, 0)</f>
        <v>0</v>
      </c>
      <c r="BE47" s="86">
        <f t="shared" si="14"/>
        <v>0</v>
      </c>
      <c r="BF47" s="86">
        <f>IF('Medical equipment-OST'!BC55="Да", 'Service providers'!G57, 1)</f>
        <v>1</v>
      </c>
      <c r="BG47" s="86" t="str">
        <f>IFERROR(('Medical equipment-OST'!BD55*BF47)/BM47, "0")</f>
        <v>0</v>
      </c>
      <c r="BH47" s="86">
        <f>IF('Medical equipment-OST'!BC55="Да", 'Service providers'!H57, 1)</f>
        <v>1</v>
      </c>
      <c r="BI47" s="86" t="str">
        <f>IFERROR(('Medical equipment-OST'!BE55*BH47)/BM47, "0")</f>
        <v>0</v>
      </c>
      <c r="BJ47" s="86">
        <f>IF('Medical equipment-OST'!AZ55="Да", 1, 0)</f>
        <v>0</v>
      </c>
      <c r="BK47" s="86">
        <f>IF('Medical equipment-OST'!BA55="Да", 1, 0)</f>
        <v>0</v>
      </c>
      <c r="BL47" s="86">
        <f>IF('Medical equipment-OST'!BB55="Да", 1, 0)</f>
        <v>0</v>
      </c>
      <c r="BM47" s="86">
        <f t="shared" si="15"/>
        <v>0</v>
      </c>
    </row>
    <row r="48" spans="1:65" x14ac:dyDescent="0.25">
      <c r="A48" s="93" t="str">
        <f>'Service providers'!A58</f>
        <v>Указать название точки 3</v>
      </c>
      <c r="B48" s="86">
        <f>IF('Medical equipment-OST'!F56="Да", 'Service providers'!G58, 1)</f>
        <v>1</v>
      </c>
      <c r="C48" s="86" t="str">
        <f>IFERROR(('Medical equipment-OST'!G56*B48)/I48, "0")</f>
        <v>0</v>
      </c>
      <c r="D48" s="86">
        <f>IF('Medical equipment-OST'!F56="Да", 'Service providers'!H58, 1)</f>
        <v>1</v>
      </c>
      <c r="E48" s="86" t="str">
        <f>IFERROR(('Medical equipment-OST'!H56*D48)/I48, "0")</f>
        <v>0</v>
      </c>
      <c r="F48" s="86">
        <f>IF('Medical equipment-OST'!C56="Да", 1, 0)</f>
        <v>0</v>
      </c>
      <c r="G48" s="86">
        <f>IF('Medical equipment-OST'!D56="Да", 1, 0)</f>
        <v>0</v>
      </c>
      <c r="H48" s="86">
        <f>IF('Medical equipment-OST'!E56="Да", 1, 0)</f>
        <v>0</v>
      </c>
      <c r="I48" s="86">
        <f t="shared" si="8"/>
        <v>0</v>
      </c>
      <c r="J48" s="86">
        <f>IF('Medical equipment-OST'!M56="Да", 'Service providers'!G58, 1)</f>
        <v>1</v>
      </c>
      <c r="K48" s="86" t="str">
        <f>IFERROR(('Medical equipment-OST'!N56*J48)/Q48, "0")</f>
        <v>0</v>
      </c>
      <c r="L48" s="86">
        <f>IF('Medical equipment-OST'!M56="Да", 'Service providers'!H58, 1)</f>
        <v>1</v>
      </c>
      <c r="M48" s="86" t="str">
        <f>IFERROR(('Medical equipment-OST'!O56*L48)/Q48, "0")</f>
        <v>0</v>
      </c>
      <c r="N48" s="86">
        <f>IF('Medical equipment-OST'!J56="Да", 1, 0)</f>
        <v>0</v>
      </c>
      <c r="O48" s="86">
        <f>IF('Medical equipment-OST'!K56="Да", 1, 0)</f>
        <v>0</v>
      </c>
      <c r="P48" s="86">
        <f>IF('Medical equipment-OST'!L56="Да", 1, 0)</f>
        <v>0</v>
      </c>
      <c r="Q48" s="86">
        <f t="shared" si="9"/>
        <v>0</v>
      </c>
      <c r="R48" s="86">
        <f>IF('Medical equipment-OST'!T56="Да", 'Service providers'!G58, 1)</f>
        <v>1</v>
      </c>
      <c r="S48" s="86" t="str">
        <f>IFERROR(('Medical equipment-OST'!U56*R48)/Y48, "0")</f>
        <v>0</v>
      </c>
      <c r="T48" s="86">
        <f>IF('Medical equipment-OST'!T56="Да", 'Service providers'!H58, 1)</f>
        <v>1</v>
      </c>
      <c r="U48" s="86" t="str">
        <f>IFERROR(('Medical equipment-OST'!V56*T48)/Y48, "0")</f>
        <v>0</v>
      </c>
      <c r="V48" s="86">
        <f>IF('Medical equipment-OST'!Q56="Да", 1, 0)</f>
        <v>0</v>
      </c>
      <c r="W48" s="86">
        <f>IF('Medical equipment-OST'!R56="Да", 1, 0)</f>
        <v>0</v>
      </c>
      <c r="X48" s="86">
        <f>IF('Medical equipment-OST'!S56="Да", 1, 0)</f>
        <v>0</v>
      </c>
      <c r="Y48" s="86">
        <f t="shared" si="10"/>
        <v>0</v>
      </c>
      <c r="Z48" s="86">
        <f>IF('Medical equipment-OST'!AA56="Да", 'Service providers'!G58, 1)</f>
        <v>1</v>
      </c>
      <c r="AA48" s="86" t="str">
        <f>IFERROR(('Medical equipment-OST'!AB56*Z48)/AG48, "0")</f>
        <v>0</v>
      </c>
      <c r="AB48" s="86">
        <f>IF('Medical equipment-OST'!AA56="Да", 'Service providers'!H58, 1)</f>
        <v>1</v>
      </c>
      <c r="AC48" s="86" t="str">
        <f>IFERROR(('Medical equipment-OST'!AC56*AB48)/AG48, "0")</f>
        <v>0</v>
      </c>
      <c r="AD48" s="86">
        <f>IF('Medical equipment-OST'!X56="Да", 1, 0)</f>
        <v>0</v>
      </c>
      <c r="AE48" s="86">
        <f>IF('Medical equipment-OST'!Y56="Да", 1, 0)</f>
        <v>0</v>
      </c>
      <c r="AF48" s="86">
        <f>IF('Medical equipment-OST'!Z56="Да", 1, 0)</f>
        <v>0</v>
      </c>
      <c r="AG48" s="86">
        <f t="shared" si="11"/>
        <v>0</v>
      </c>
      <c r="AH48" s="86">
        <f>IF('Medical equipment-OST'!AH56="Да", 'Service providers'!G58, 1)</f>
        <v>1</v>
      </c>
      <c r="AI48" s="86" t="str">
        <f>IFERROR(('Medical equipment-OST'!AI56*AH48)/AO48, "0")</f>
        <v>0</v>
      </c>
      <c r="AJ48" s="86">
        <f>IF('Medical equipment-OST'!AH56="Да", 'Service providers'!H58, 1)</f>
        <v>1</v>
      </c>
      <c r="AK48" s="86" t="str">
        <f>IFERROR(('Medical equipment-OST'!AJ56*AJ48)/AO48, "0")</f>
        <v>0</v>
      </c>
      <c r="AL48" s="86">
        <f>IF('Medical equipment-OST'!AE56="Да", 1, 0)</f>
        <v>0</v>
      </c>
      <c r="AM48" s="86">
        <f>IF('Medical equipment-OST'!AF56="Да", 1, 0)</f>
        <v>0</v>
      </c>
      <c r="AN48" s="86">
        <f>IF('Medical equipment-OST'!AG56="Да", 1, 0)</f>
        <v>0</v>
      </c>
      <c r="AO48" s="86">
        <f t="shared" si="12"/>
        <v>0</v>
      </c>
      <c r="AP48" s="86">
        <f>IF('Medical equipment-OST'!AO56="Да", 'Service providers'!G58, 1)</f>
        <v>1</v>
      </c>
      <c r="AQ48" s="86" t="str">
        <f>IFERROR(('Medical equipment-OST'!AP56*AP48)/AW48, "0")</f>
        <v>0</v>
      </c>
      <c r="AR48" s="86">
        <f>IF('Medical equipment-OST'!AO56="Да", 'Service providers'!H58, 1)</f>
        <v>1</v>
      </c>
      <c r="AS48" s="86" t="str">
        <f>IFERROR(('Medical equipment-OST'!AQ56*AR48)/AW48, "0")</f>
        <v>0</v>
      </c>
      <c r="AT48" s="86">
        <f>IF('Medical equipment-OST'!AL56="Да", 1, 0)</f>
        <v>0</v>
      </c>
      <c r="AU48" s="86">
        <f>IF('Medical equipment-OST'!AM56="Да", 1, 0)</f>
        <v>0</v>
      </c>
      <c r="AV48" s="86">
        <f>IF('Medical equipment-OST'!AN56="Да", 1, 0)</f>
        <v>0</v>
      </c>
      <c r="AW48" s="86">
        <f t="shared" si="13"/>
        <v>0</v>
      </c>
      <c r="AX48" s="86">
        <f>IF('Medical equipment-OST'!AV56="Да", 'Service providers'!G58, 1)</f>
        <v>1</v>
      </c>
      <c r="AY48" s="86" t="str">
        <f>IFERROR(('Medical equipment-OST'!AW56*AX48)/BE48, "0")</f>
        <v>0</v>
      </c>
      <c r="AZ48" s="86">
        <f>IF('Medical equipment-OST'!AV56="Да", 'Service providers'!H58, 1)</f>
        <v>1</v>
      </c>
      <c r="BA48" s="86" t="str">
        <f>IFERROR(('Medical equipment-OST'!AX56*AZ48)/BE48, "0")</f>
        <v>0</v>
      </c>
      <c r="BB48" s="86">
        <f>IF('Medical equipment-OST'!AS56="Да", 1, 0)</f>
        <v>0</v>
      </c>
      <c r="BC48" s="86">
        <f>IF('Medical equipment-OST'!AT56="Да", 1, 0)</f>
        <v>0</v>
      </c>
      <c r="BD48" s="86">
        <f>IF('Medical equipment-OST'!AU56="Да", 1, 0)</f>
        <v>0</v>
      </c>
      <c r="BE48" s="86">
        <f t="shared" si="14"/>
        <v>0</v>
      </c>
      <c r="BF48" s="86">
        <f>IF('Medical equipment-OST'!BC56="Да", 'Service providers'!G58, 1)</f>
        <v>1</v>
      </c>
      <c r="BG48" s="86" t="str">
        <f>IFERROR(('Medical equipment-OST'!BD56*BF48)/BM48, "0")</f>
        <v>0</v>
      </c>
      <c r="BH48" s="86">
        <f>IF('Medical equipment-OST'!BC56="Да", 'Service providers'!H58, 1)</f>
        <v>1</v>
      </c>
      <c r="BI48" s="86" t="str">
        <f>IFERROR(('Medical equipment-OST'!BE56*BH48)/BM48, "0")</f>
        <v>0</v>
      </c>
      <c r="BJ48" s="86">
        <f>IF('Medical equipment-OST'!AZ56="Да", 1, 0)</f>
        <v>0</v>
      </c>
      <c r="BK48" s="86">
        <f>IF('Medical equipment-OST'!BA56="Да", 1, 0)</f>
        <v>0</v>
      </c>
      <c r="BL48" s="86">
        <f>IF('Medical equipment-OST'!BB56="Да", 1, 0)</f>
        <v>0</v>
      </c>
      <c r="BM48" s="86">
        <f t="shared" si="15"/>
        <v>0</v>
      </c>
    </row>
    <row r="49" spans="1:65" x14ac:dyDescent="0.25">
      <c r="A49" s="93" t="str">
        <f>'Service providers'!A59</f>
        <v>Указать название точки 4</v>
      </c>
      <c r="B49" s="86">
        <f>IF('Medical equipment-OST'!F57="Да", 'Service providers'!G59, 1)</f>
        <v>1</v>
      </c>
      <c r="C49" s="86" t="str">
        <f>IFERROR(('Medical equipment-OST'!G57*B49)/I49, "0")</f>
        <v>0</v>
      </c>
      <c r="D49" s="86">
        <f>IF('Medical equipment-OST'!F57="Да", 'Service providers'!H59, 1)</f>
        <v>1</v>
      </c>
      <c r="E49" s="86" t="str">
        <f>IFERROR(('Medical equipment-OST'!H57*D49)/I49, "0")</f>
        <v>0</v>
      </c>
      <c r="F49" s="86">
        <f>IF('Medical equipment-OST'!C57="Да", 1, 0)</f>
        <v>0</v>
      </c>
      <c r="G49" s="86">
        <f>IF('Medical equipment-OST'!D57="Да", 1, 0)</f>
        <v>0</v>
      </c>
      <c r="H49" s="86">
        <f>IF('Medical equipment-OST'!E57="Да", 1, 0)</f>
        <v>0</v>
      </c>
      <c r="I49" s="86">
        <f t="shared" si="8"/>
        <v>0</v>
      </c>
      <c r="J49" s="86">
        <f>IF('Medical equipment-OST'!M57="Да", 'Service providers'!G59, 1)</f>
        <v>1</v>
      </c>
      <c r="K49" s="86" t="str">
        <f>IFERROR(('Medical equipment-OST'!N57*J49)/Q49, "0")</f>
        <v>0</v>
      </c>
      <c r="L49" s="86">
        <f>IF('Medical equipment-OST'!M57="Да", 'Service providers'!H59, 1)</f>
        <v>1</v>
      </c>
      <c r="M49" s="86" t="str">
        <f>IFERROR(('Medical equipment-OST'!O57*L49)/Q49, "0")</f>
        <v>0</v>
      </c>
      <c r="N49" s="86">
        <f>IF('Medical equipment-OST'!J57="Да", 1, 0)</f>
        <v>0</v>
      </c>
      <c r="O49" s="86">
        <f>IF('Medical equipment-OST'!K57="Да", 1, 0)</f>
        <v>0</v>
      </c>
      <c r="P49" s="86">
        <f>IF('Medical equipment-OST'!L57="Да", 1, 0)</f>
        <v>0</v>
      </c>
      <c r="Q49" s="86">
        <f t="shared" si="9"/>
        <v>0</v>
      </c>
      <c r="R49" s="86">
        <f>IF('Medical equipment-OST'!T57="Да", 'Service providers'!G59, 1)</f>
        <v>1</v>
      </c>
      <c r="S49" s="86" t="str">
        <f>IFERROR(('Medical equipment-OST'!U57*R49)/Y49, "0")</f>
        <v>0</v>
      </c>
      <c r="T49" s="86">
        <f>IF('Medical equipment-OST'!T57="Да", 'Service providers'!H59, 1)</f>
        <v>1</v>
      </c>
      <c r="U49" s="86" t="str">
        <f>IFERROR(('Medical equipment-OST'!V57*T49)/Y49, "0")</f>
        <v>0</v>
      </c>
      <c r="V49" s="86">
        <f>IF('Medical equipment-OST'!Q57="Да", 1, 0)</f>
        <v>0</v>
      </c>
      <c r="W49" s="86">
        <f>IF('Medical equipment-OST'!R57="Да", 1, 0)</f>
        <v>0</v>
      </c>
      <c r="X49" s="86">
        <f>IF('Medical equipment-OST'!S57="Да", 1, 0)</f>
        <v>0</v>
      </c>
      <c r="Y49" s="86">
        <f t="shared" si="10"/>
        <v>0</v>
      </c>
      <c r="Z49" s="86">
        <f>IF('Medical equipment-OST'!AA57="Да", 'Service providers'!G59, 1)</f>
        <v>1</v>
      </c>
      <c r="AA49" s="86" t="str">
        <f>IFERROR(('Medical equipment-OST'!AB57*Z49)/AG49, "0")</f>
        <v>0</v>
      </c>
      <c r="AB49" s="86">
        <f>IF('Medical equipment-OST'!AA57="Да", 'Service providers'!H59, 1)</f>
        <v>1</v>
      </c>
      <c r="AC49" s="86" t="str">
        <f>IFERROR(('Medical equipment-OST'!AC57*AB49)/AG49, "0")</f>
        <v>0</v>
      </c>
      <c r="AD49" s="86">
        <f>IF('Medical equipment-OST'!X57="Да", 1, 0)</f>
        <v>0</v>
      </c>
      <c r="AE49" s="86">
        <f>IF('Medical equipment-OST'!Y57="Да", 1, 0)</f>
        <v>0</v>
      </c>
      <c r="AF49" s="86">
        <f>IF('Medical equipment-OST'!Z57="Да", 1, 0)</f>
        <v>0</v>
      </c>
      <c r="AG49" s="86">
        <f t="shared" si="11"/>
        <v>0</v>
      </c>
      <c r="AH49" s="86">
        <f>IF('Medical equipment-OST'!AH57="Да", 'Service providers'!G59, 1)</f>
        <v>1</v>
      </c>
      <c r="AI49" s="86" t="str">
        <f>IFERROR(('Medical equipment-OST'!AI57*AH49)/AO49, "0")</f>
        <v>0</v>
      </c>
      <c r="AJ49" s="86">
        <f>IF('Medical equipment-OST'!AH57="Да", 'Service providers'!H59, 1)</f>
        <v>1</v>
      </c>
      <c r="AK49" s="86" t="str">
        <f>IFERROR(('Medical equipment-OST'!AJ57*AJ49)/AO49, "0")</f>
        <v>0</v>
      </c>
      <c r="AL49" s="86">
        <f>IF('Medical equipment-OST'!AE57="Да", 1, 0)</f>
        <v>0</v>
      </c>
      <c r="AM49" s="86">
        <f>IF('Medical equipment-OST'!AF57="Да", 1, 0)</f>
        <v>0</v>
      </c>
      <c r="AN49" s="86">
        <f>IF('Medical equipment-OST'!AG57="Да", 1, 0)</f>
        <v>0</v>
      </c>
      <c r="AO49" s="86">
        <f t="shared" si="12"/>
        <v>0</v>
      </c>
      <c r="AP49" s="86">
        <f>IF('Medical equipment-OST'!AO57="Да", 'Service providers'!G59, 1)</f>
        <v>1</v>
      </c>
      <c r="AQ49" s="86" t="str">
        <f>IFERROR(('Medical equipment-OST'!AP57*AP49)/AW49, "0")</f>
        <v>0</v>
      </c>
      <c r="AR49" s="86">
        <f>IF('Medical equipment-OST'!AO57="Да", 'Service providers'!H59, 1)</f>
        <v>1</v>
      </c>
      <c r="AS49" s="86" t="str">
        <f>IFERROR(('Medical equipment-OST'!AQ57*AR49)/AW49, "0")</f>
        <v>0</v>
      </c>
      <c r="AT49" s="86">
        <f>IF('Medical equipment-OST'!AL57="Да", 1, 0)</f>
        <v>0</v>
      </c>
      <c r="AU49" s="86">
        <f>IF('Medical equipment-OST'!AM57="Да", 1, 0)</f>
        <v>0</v>
      </c>
      <c r="AV49" s="86">
        <f>IF('Medical equipment-OST'!AN57="Да", 1, 0)</f>
        <v>0</v>
      </c>
      <c r="AW49" s="86">
        <f t="shared" si="13"/>
        <v>0</v>
      </c>
      <c r="AX49" s="86">
        <f>IF('Medical equipment-OST'!AV57="Да", 'Service providers'!G59, 1)</f>
        <v>1</v>
      </c>
      <c r="AY49" s="86" t="str">
        <f>IFERROR(('Medical equipment-OST'!AW57*AX49)/BE49, "0")</f>
        <v>0</v>
      </c>
      <c r="AZ49" s="86">
        <f>IF('Medical equipment-OST'!AV57="Да", 'Service providers'!H59, 1)</f>
        <v>1</v>
      </c>
      <c r="BA49" s="86" t="str">
        <f>IFERROR(('Medical equipment-OST'!AX57*AZ49)/BE49, "0")</f>
        <v>0</v>
      </c>
      <c r="BB49" s="86">
        <f>IF('Medical equipment-OST'!AS57="Да", 1, 0)</f>
        <v>0</v>
      </c>
      <c r="BC49" s="86">
        <f>IF('Medical equipment-OST'!AT57="Да", 1, 0)</f>
        <v>0</v>
      </c>
      <c r="BD49" s="86">
        <f>IF('Medical equipment-OST'!AU57="Да", 1, 0)</f>
        <v>0</v>
      </c>
      <c r="BE49" s="86">
        <f t="shared" si="14"/>
        <v>0</v>
      </c>
      <c r="BF49" s="86">
        <f>IF('Medical equipment-OST'!BC57="Да", 'Service providers'!G59, 1)</f>
        <v>1</v>
      </c>
      <c r="BG49" s="86" t="str">
        <f>IFERROR(('Medical equipment-OST'!BD57*BF49)/BM49, "0")</f>
        <v>0</v>
      </c>
      <c r="BH49" s="86">
        <f>IF('Medical equipment-OST'!BC57="Да", 'Service providers'!H59, 1)</f>
        <v>1</v>
      </c>
      <c r="BI49" s="86" t="str">
        <f>IFERROR(('Medical equipment-OST'!BE57*BH49)/BM49, "0")</f>
        <v>0</v>
      </c>
      <c r="BJ49" s="86">
        <f>IF('Medical equipment-OST'!AZ57="Да", 1, 0)</f>
        <v>0</v>
      </c>
      <c r="BK49" s="86">
        <f>IF('Medical equipment-OST'!BA57="Да", 1, 0)</f>
        <v>0</v>
      </c>
      <c r="BL49" s="86">
        <f>IF('Medical equipment-OST'!BB57="Да", 1, 0)</f>
        <v>0</v>
      </c>
      <c r="BM49" s="86">
        <f t="shared" si="15"/>
        <v>0</v>
      </c>
    </row>
    <row r="50" spans="1:65" x14ac:dyDescent="0.25">
      <c r="A50" s="93" t="str">
        <f>'Service providers'!A60</f>
        <v>Указать название точки 5</v>
      </c>
      <c r="B50" s="86">
        <f>IF('Medical equipment-OST'!F58="Да", 'Service providers'!G60, 1)</f>
        <v>1</v>
      </c>
      <c r="C50" s="86" t="str">
        <f>IFERROR(('Medical equipment-OST'!G58*B50)/I50, "0")</f>
        <v>0</v>
      </c>
      <c r="D50" s="86">
        <f>IF('Medical equipment-OST'!F58="Да", 'Service providers'!H60, 1)</f>
        <v>1</v>
      </c>
      <c r="E50" s="86" t="str">
        <f>IFERROR(('Medical equipment-OST'!H58*D50)/I50, "0")</f>
        <v>0</v>
      </c>
      <c r="F50" s="86">
        <f>IF('Medical equipment-OST'!C58="Да", 1, 0)</f>
        <v>0</v>
      </c>
      <c r="G50" s="86">
        <f>IF('Medical equipment-OST'!D58="Да", 1, 0)</f>
        <v>0</v>
      </c>
      <c r="H50" s="86">
        <f>IF('Medical equipment-OST'!E58="Да", 1, 0)</f>
        <v>0</v>
      </c>
      <c r="I50" s="86">
        <f t="shared" si="8"/>
        <v>0</v>
      </c>
      <c r="J50" s="86">
        <f>IF('Medical equipment-OST'!M58="Да", 'Service providers'!G60, 1)</f>
        <v>1</v>
      </c>
      <c r="K50" s="86" t="str">
        <f>IFERROR(('Medical equipment-OST'!N58*J50)/Q50, "0")</f>
        <v>0</v>
      </c>
      <c r="L50" s="86">
        <f>IF('Medical equipment-OST'!M58="Да", 'Service providers'!H60, 1)</f>
        <v>1</v>
      </c>
      <c r="M50" s="86" t="str">
        <f>IFERROR(('Medical equipment-OST'!O58*L50)/Q50, "0")</f>
        <v>0</v>
      </c>
      <c r="N50" s="86">
        <f>IF('Medical equipment-OST'!J58="Да", 1, 0)</f>
        <v>0</v>
      </c>
      <c r="O50" s="86">
        <f>IF('Medical equipment-OST'!K58="Да", 1, 0)</f>
        <v>0</v>
      </c>
      <c r="P50" s="86">
        <f>IF('Medical equipment-OST'!L58="Да", 1, 0)</f>
        <v>0</v>
      </c>
      <c r="Q50" s="86">
        <f t="shared" si="9"/>
        <v>0</v>
      </c>
      <c r="R50" s="86">
        <f>IF('Medical equipment-OST'!T58="Да", 'Service providers'!G60, 1)</f>
        <v>1</v>
      </c>
      <c r="S50" s="86" t="str">
        <f>IFERROR(('Medical equipment-OST'!U58*R50)/Y50, "0")</f>
        <v>0</v>
      </c>
      <c r="T50" s="86">
        <f>IF('Medical equipment-OST'!T58="Да", 'Service providers'!H60, 1)</f>
        <v>1</v>
      </c>
      <c r="U50" s="86" t="str">
        <f>IFERROR(('Medical equipment-OST'!V58*T50)/Y50, "0")</f>
        <v>0</v>
      </c>
      <c r="V50" s="86">
        <f>IF('Medical equipment-OST'!Q58="Да", 1, 0)</f>
        <v>0</v>
      </c>
      <c r="W50" s="86">
        <f>IF('Medical equipment-OST'!R58="Да", 1, 0)</f>
        <v>0</v>
      </c>
      <c r="X50" s="86">
        <f>IF('Medical equipment-OST'!S58="Да", 1, 0)</f>
        <v>0</v>
      </c>
      <c r="Y50" s="86">
        <f t="shared" si="10"/>
        <v>0</v>
      </c>
      <c r="Z50" s="86">
        <f>IF('Medical equipment-OST'!AA58="Да", 'Service providers'!G60, 1)</f>
        <v>1</v>
      </c>
      <c r="AA50" s="86" t="str">
        <f>IFERROR(('Medical equipment-OST'!AB58*Z50)/AG50, "0")</f>
        <v>0</v>
      </c>
      <c r="AB50" s="86">
        <f>IF('Medical equipment-OST'!AA58="Да", 'Service providers'!H60, 1)</f>
        <v>1</v>
      </c>
      <c r="AC50" s="86" t="str">
        <f>IFERROR(('Medical equipment-OST'!AC58*AB50)/AG50, "0")</f>
        <v>0</v>
      </c>
      <c r="AD50" s="86">
        <f>IF('Medical equipment-OST'!X58="Да", 1, 0)</f>
        <v>0</v>
      </c>
      <c r="AE50" s="86">
        <f>IF('Medical equipment-OST'!Y58="Да", 1, 0)</f>
        <v>0</v>
      </c>
      <c r="AF50" s="86">
        <f>IF('Medical equipment-OST'!Z58="Да", 1, 0)</f>
        <v>0</v>
      </c>
      <c r="AG50" s="86">
        <f t="shared" si="11"/>
        <v>0</v>
      </c>
      <c r="AH50" s="86">
        <f>IF('Medical equipment-OST'!AH58="Да", 'Service providers'!G60, 1)</f>
        <v>1</v>
      </c>
      <c r="AI50" s="86" t="str">
        <f>IFERROR(('Medical equipment-OST'!AI58*AH50)/AO50, "0")</f>
        <v>0</v>
      </c>
      <c r="AJ50" s="86">
        <f>IF('Medical equipment-OST'!AH58="Да", 'Service providers'!H60, 1)</f>
        <v>1</v>
      </c>
      <c r="AK50" s="86" t="str">
        <f>IFERROR(('Medical equipment-OST'!AJ58*AJ50)/AO50, "0")</f>
        <v>0</v>
      </c>
      <c r="AL50" s="86">
        <f>IF('Medical equipment-OST'!AE58="Да", 1, 0)</f>
        <v>0</v>
      </c>
      <c r="AM50" s="86">
        <f>IF('Medical equipment-OST'!AF58="Да", 1, 0)</f>
        <v>0</v>
      </c>
      <c r="AN50" s="86">
        <f>IF('Medical equipment-OST'!AG58="Да", 1, 0)</f>
        <v>0</v>
      </c>
      <c r="AO50" s="86">
        <f t="shared" si="12"/>
        <v>0</v>
      </c>
      <c r="AP50" s="86">
        <f>IF('Medical equipment-OST'!AO58="Да", 'Service providers'!G60, 1)</f>
        <v>1</v>
      </c>
      <c r="AQ50" s="86" t="str">
        <f>IFERROR(('Medical equipment-OST'!AP58*AP50)/AW50, "0")</f>
        <v>0</v>
      </c>
      <c r="AR50" s="86">
        <f>IF('Medical equipment-OST'!AO58="Да", 'Service providers'!H60, 1)</f>
        <v>1</v>
      </c>
      <c r="AS50" s="86" t="str">
        <f>IFERROR(('Medical equipment-OST'!AQ58*AR50)/AW50, "0")</f>
        <v>0</v>
      </c>
      <c r="AT50" s="86">
        <f>IF('Medical equipment-OST'!AL58="Да", 1, 0)</f>
        <v>0</v>
      </c>
      <c r="AU50" s="86">
        <f>IF('Medical equipment-OST'!AM58="Да", 1, 0)</f>
        <v>0</v>
      </c>
      <c r="AV50" s="86">
        <f>IF('Medical equipment-OST'!AN58="Да", 1, 0)</f>
        <v>0</v>
      </c>
      <c r="AW50" s="86">
        <f t="shared" si="13"/>
        <v>0</v>
      </c>
      <c r="AX50" s="86">
        <f>IF('Medical equipment-OST'!AV58="Да", 'Service providers'!G60, 1)</f>
        <v>1</v>
      </c>
      <c r="AY50" s="86" t="str">
        <f>IFERROR(('Medical equipment-OST'!AW58*AX50)/BE50, "0")</f>
        <v>0</v>
      </c>
      <c r="AZ50" s="86">
        <f>IF('Medical equipment-OST'!AV58="Да", 'Service providers'!H60, 1)</f>
        <v>1</v>
      </c>
      <c r="BA50" s="86" t="str">
        <f>IFERROR(('Medical equipment-OST'!AX58*AZ50)/BE50, "0")</f>
        <v>0</v>
      </c>
      <c r="BB50" s="86">
        <f>IF('Medical equipment-OST'!AS58="Да", 1, 0)</f>
        <v>0</v>
      </c>
      <c r="BC50" s="86">
        <f>IF('Medical equipment-OST'!AT58="Да", 1, 0)</f>
        <v>0</v>
      </c>
      <c r="BD50" s="86">
        <f>IF('Medical equipment-OST'!AU58="Да", 1, 0)</f>
        <v>0</v>
      </c>
      <c r="BE50" s="86">
        <f t="shared" si="14"/>
        <v>0</v>
      </c>
      <c r="BF50" s="86">
        <f>IF('Medical equipment-OST'!BC58="Да", 'Service providers'!G60, 1)</f>
        <v>1</v>
      </c>
      <c r="BG50" s="86" t="str">
        <f>IFERROR(('Medical equipment-OST'!BD58*BF50)/BM50, "0")</f>
        <v>0</v>
      </c>
      <c r="BH50" s="86">
        <f>IF('Medical equipment-OST'!BC58="Да", 'Service providers'!H60, 1)</f>
        <v>1</v>
      </c>
      <c r="BI50" s="86" t="str">
        <f>IFERROR(('Medical equipment-OST'!BE58*BH50)/BM50, "0")</f>
        <v>0</v>
      </c>
      <c r="BJ50" s="86">
        <f>IF('Medical equipment-OST'!AZ58="Да", 1, 0)</f>
        <v>0</v>
      </c>
      <c r="BK50" s="86">
        <f>IF('Medical equipment-OST'!BA58="Да", 1, 0)</f>
        <v>0</v>
      </c>
      <c r="BL50" s="86">
        <f>IF('Medical equipment-OST'!BB58="Да", 1, 0)</f>
        <v>0</v>
      </c>
      <c r="BM50" s="86">
        <f t="shared" si="15"/>
        <v>0</v>
      </c>
    </row>
    <row r="51" spans="1:65" x14ac:dyDescent="0.25">
      <c r="A51" s="93" t="str">
        <f>'Service providers'!A61</f>
        <v>Указать название точки 6</v>
      </c>
      <c r="B51" s="86">
        <f>IF('Medical equipment-OST'!F59="Да", 'Service providers'!G61, 1)</f>
        <v>1</v>
      </c>
      <c r="C51" s="86" t="str">
        <f>IFERROR(('Medical equipment-OST'!G59*B51)/I51, "0")</f>
        <v>0</v>
      </c>
      <c r="D51" s="86">
        <f>IF('Medical equipment-OST'!F59="Да", 'Service providers'!H61, 1)</f>
        <v>1</v>
      </c>
      <c r="E51" s="86" t="str">
        <f>IFERROR(('Medical equipment-OST'!H59*D51)/I51, "0")</f>
        <v>0</v>
      </c>
      <c r="F51" s="86">
        <f>IF('Medical equipment-OST'!C59="Да", 1, 0)</f>
        <v>0</v>
      </c>
      <c r="G51" s="86">
        <f>IF('Medical equipment-OST'!D59="Да", 1, 0)</f>
        <v>0</v>
      </c>
      <c r="H51" s="86">
        <f>IF('Medical equipment-OST'!E59="Да", 1, 0)</f>
        <v>0</v>
      </c>
      <c r="I51" s="86">
        <f t="shared" si="8"/>
        <v>0</v>
      </c>
      <c r="J51" s="86">
        <f>IF('Medical equipment-OST'!M59="Да", 'Service providers'!G61, 1)</f>
        <v>1</v>
      </c>
      <c r="K51" s="86" t="str">
        <f>IFERROR(('Medical equipment-OST'!N59*J51)/Q51, "0")</f>
        <v>0</v>
      </c>
      <c r="L51" s="86">
        <f>IF('Medical equipment-OST'!M59="Да", 'Service providers'!H61, 1)</f>
        <v>1</v>
      </c>
      <c r="M51" s="86" t="str">
        <f>IFERROR(('Medical equipment-OST'!O59*L51)/Q51, "0")</f>
        <v>0</v>
      </c>
      <c r="N51" s="86">
        <f>IF('Medical equipment-OST'!J59="Да", 1, 0)</f>
        <v>0</v>
      </c>
      <c r="O51" s="86">
        <f>IF('Medical equipment-OST'!K59="Да", 1, 0)</f>
        <v>0</v>
      </c>
      <c r="P51" s="86">
        <f>IF('Medical equipment-OST'!L59="Да", 1, 0)</f>
        <v>0</v>
      </c>
      <c r="Q51" s="86">
        <f t="shared" si="9"/>
        <v>0</v>
      </c>
      <c r="R51" s="86">
        <f>IF('Medical equipment-OST'!T59="Да", 'Service providers'!G61, 1)</f>
        <v>1</v>
      </c>
      <c r="S51" s="86" t="str">
        <f>IFERROR(('Medical equipment-OST'!U59*R51)/Y51, "0")</f>
        <v>0</v>
      </c>
      <c r="T51" s="86">
        <f>IF('Medical equipment-OST'!T59="Да", 'Service providers'!H61, 1)</f>
        <v>1</v>
      </c>
      <c r="U51" s="86" t="str">
        <f>IFERROR(('Medical equipment-OST'!V59*T51)/Y51, "0")</f>
        <v>0</v>
      </c>
      <c r="V51" s="86">
        <f>IF('Medical equipment-OST'!Q59="Да", 1, 0)</f>
        <v>0</v>
      </c>
      <c r="W51" s="86">
        <f>IF('Medical equipment-OST'!R59="Да", 1, 0)</f>
        <v>0</v>
      </c>
      <c r="X51" s="86">
        <f>IF('Medical equipment-OST'!S59="Да", 1, 0)</f>
        <v>0</v>
      </c>
      <c r="Y51" s="86">
        <f t="shared" si="10"/>
        <v>0</v>
      </c>
      <c r="Z51" s="86">
        <f>IF('Medical equipment-OST'!AA59="Да", 'Service providers'!G61, 1)</f>
        <v>1</v>
      </c>
      <c r="AA51" s="86" t="str">
        <f>IFERROR(('Medical equipment-OST'!AB59*Z51)/AG51, "0")</f>
        <v>0</v>
      </c>
      <c r="AB51" s="86">
        <f>IF('Medical equipment-OST'!AA59="Да", 'Service providers'!H61, 1)</f>
        <v>1</v>
      </c>
      <c r="AC51" s="86" t="str">
        <f>IFERROR(('Medical equipment-OST'!AC59*AB51)/AG51, "0")</f>
        <v>0</v>
      </c>
      <c r="AD51" s="86">
        <f>IF('Medical equipment-OST'!X59="Да", 1, 0)</f>
        <v>0</v>
      </c>
      <c r="AE51" s="86">
        <f>IF('Medical equipment-OST'!Y59="Да", 1, 0)</f>
        <v>0</v>
      </c>
      <c r="AF51" s="86">
        <f>IF('Medical equipment-OST'!Z59="Да", 1, 0)</f>
        <v>0</v>
      </c>
      <c r="AG51" s="86">
        <f t="shared" si="11"/>
        <v>0</v>
      </c>
      <c r="AH51" s="86">
        <f>IF('Medical equipment-OST'!AH59="Да", 'Service providers'!G61, 1)</f>
        <v>1</v>
      </c>
      <c r="AI51" s="86" t="str">
        <f>IFERROR(('Medical equipment-OST'!AI59*AH51)/AO51, "0")</f>
        <v>0</v>
      </c>
      <c r="AJ51" s="86">
        <f>IF('Medical equipment-OST'!AH59="Да", 'Service providers'!H61, 1)</f>
        <v>1</v>
      </c>
      <c r="AK51" s="86" t="str">
        <f>IFERROR(('Medical equipment-OST'!AJ59*AJ51)/AO51, "0")</f>
        <v>0</v>
      </c>
      <c r="AL51" s="86">
        <f>IF('Medical equipment-OST'!AE59="Да", 1, 0)</f>
        <v>0</v>
      </c>
      <c r="AM51" s="86">
        <f>IF('Medical equipment-OST'!AF59="Да", 1, 0)</f>
        <v>0</v>
      </c>
      <c r="AN51" s="86">
        <f>IF('Medical equipment-OST'!AG59="Да", 1, 0)</f>
        <v>0</v>
      </c>
      <c r="AO51" s="86">
        <f t="shared" si="12"/>
        <v>0</v>
      </c>
      <c r="AP51" s="86">
        <f>IF('Medical equipment-OST'!AO59="Да", 'Service providers'!G61, 1)</f>
        <v>1</v>
      </c>
      <c r="AQ51" s="86" t="str">
        <f>IFERROR(('Medical equipment-OST'!AP59*AP51)/AW51, "0")</f>
        <v>0</v>
      </c>
      <c r="AR51" s="86">
        <f>IF('Medical equipment-OST'!AO59="Да", 'Service providers'!H61, 1)</f>
        <v>1</v>
      </c>
      <c r="AS51" s="86" t="str">
        <f>IFERROR(('Medical equipment-OST'!AQ59*AR51)/AW51, "0")</f>
        <v>0</v>
      </c>
      <c r="AT51" s="86">
        <f>IF('Medical equipment-OST'!AL59="Да", 1, 0)</f>
        <v>0</v>
      </c>
      <c r="AU51" s="86">
        <f>IF('Medical equipment-OST'!AM59="Да", 1, 0)</f>
        <v>0</v>
      </c>
      <c r="AV51" s="86">
        <f>IF('Medical equipment-OST'!AN59="Да", 1, 0)</f>
        <v>0</v>
      </c>
      <c r="AW51" s="86">
        <f t="shared" si="13"/>
        <v>0</v>
      </c>
      <c r="AX51" s="86">
        <f>IF('Medical equipment-OST'!AV59="Да", 'Service providers'!G61, 1)</f>
        <v>1</v>
      </c>
      <c r="AY51" s="86" t="str">
        <f>IFERROR(('Medical equipment-OST'!AW59*AX51)/BE51, "0")</f>
        <v>0</v>
      </c>
      <c r="AZ51" s="86">
        <f>IF('Medical equipment-OST'!AV59="Да", 'Service providers'!H61, 1)</f>
        <v>1</v>
      </c>
      <c r="BA51" s="86" t="str">
        <f>IFERROR(('Medical equipment-OST'!AX59*AZ51)/BE51, "0")</f>
        <v>0</v>
      </c>
      <c r="BB51" s="86">
        <f>IF('Medical equipment-OST'!AS59="Да", 1, 0)</f>
        <v>0</v>
      </c>
      <c r="BC51" s="86">
        <f>IF('Medical equipment-OST'!AT59="Да", 1, 0)</f>
        <v>0</v>
      </c>
      <c r="BD51" s="86">
        <f>IF('Medical equipment-OST'!AU59="Да", 1, 0)</f>
        <v>0</v>
      </c>
      <c r="BE51" s="86">
        <f t="shared" si="14"/>
        <v>0</v>
      </c>
      <c r="BF51" s="86">
        <f>IF('Medical equipment-OST'!BC59="Да", 'Service providers'!G61, 1)</f>
        <v>1</v>
      </c>
      <c r="BG51" s="86" t="str">
        <f>IFERROR(('Medical equipment-OST'!BD59*BF51)/BM51, "0")</f>
        <v>0</v>
      </c>
      <c r="BH51" s="86">
        <f>IF('Medical equipment-OST'!BC59="Да", 'Service providers'!H61, 1)</f>
        <v>1</v>
      </c>
      <c r="BI51" s="86" t="str">
        <f>IFERROR(('Medical equipment-OST'!BE59*BH51)/BM51, "0")</f>
        <v>0</v>
      </c>
      <c r="BJ51" s="86">
        <f>IF('Medical equipment-OST'!AZ59="Да", 1, 0)</f>
        <v>0</v>
      </c>
      <c r="BK51" s="86">
        <f>IF('Medical equipment-OST'!BA59="Да", 1, 0)</f>
        <v>0</v>
      </c>
      <c r="BL51" s="86">
        <f>IF('Medical equipment-OST'!BB59="Да", 1, 0)</f>
        <v>0</v>
      </c>
      <c r="BM51" s="86">
        <f t="shared" si="15"/>
        <v>0</v>
      </c>
    </row>
    <row r="52" spans="1:65" x14ac:dyDescent="0.25">
      <c r="A52" s="93" t="str">
        <f>'Service providers'!A62</f>
        <v>Указать название точки 7</v>
      </c>
      <c r="B52" s="86">
        <f>IF('Medical equipment-OST'!F60="Да", 'Service providers'!G62, 1)</f>
        <v>1</v>
      </c>
      <c r="C52" s="86" t="str">
        <f>IFERROR(('Medical equipment-OST'!G60*B52)/I52, "0")</f>
        <v>0</v>
      </c>
      <c r="D52" s="86">
        <f>IF('Medical equipment-OST'!F60="Да", 'Service providers'!H62, 1)</f>
        <v>1</v>
      </c>
      <c r="E52" s="86" t="str">
        <f>IFERROR(('Medical equipment-OST'!H60*D52)/I52, "0")</f>
        <v>0</v>
      </c>
      <c r="F52" s="86">
        <f>IF('Medical equipment-OST'!C60="Да", 1, 0)</f>
        <v>0</v>
      </c>
      <c r="G52" s="86">
        <f>IF('Medical equipment-OST'!D60="Да", 1, 0)</f>
        <v>0</v>
      </c>
      <c r="H52" s="86">
        <f>IF('Medical equipment-OST'!E60="Да", 1, 0)</f>
        <v>0</v>
      </c>
      <c r="I52" s="86">
        <f t="shared" si="8"/>
        <v>0</v>
      </c>
      <c r="J52" s="86">
        <f>IF('Medical equipment-OST'!M60="Да", 'Service providers'!G62, 1)</f>
        <v>1</v>
      </c>
      <c r="K52" s="86" t="str">
        <f>IFERROR(('Medical equipment-OST'!N60*J52)/Q52, "0")</f>
        <v>0</v>
      </c>
      <c r="L52" s="86">
        <f>IF('Medical equipment-OST'!M60="Да", 'Service providers'!H62, 1)</f>
        <v>1</v>
      </c>
      <c r="M52" s="86" t="str">
        <f>IFERROR(('Medical equipment-OST'!O60*L52)/Q52, "0")</f>
        <v>0</v>
      </c>
      <c r="N52" s="86">
        <f>IF('Medical equipment-OST'!J60="Да", 1, 0)</f>
        <v>0</v>
      </c>
      <c r="O52" s="86">
        <f>IF('Medical equipment-OST'!K60="Да", 1, 0)</f>
        <v>0</v>
      </c>
      <c r="P52" s="86">
        <f>IF('Medical equipment-OST'!L60="Да", 1, 0)</f>
        <v>0</v>
      </c>
      <c r="Q52" s="86">
        <f t="shared" si="9"/>
        <v>0</v>
      </c>
      <c r="R52" s="86">
        <f>IF('Medical equipment-OST'!T60="Да", 'Service providers'!G62, 1)</f>
        <v>1</v>
      </c>
      <c r="S52" s="86" t="str">
        <f>IFERROR(('Medical equipment-OST'!U60*R52)/Y52, "0")</f>
        <v>0</v>
      </c>
      <c r="T52" s="86">
        <f>IF('Medical equipment-OST'!T60="Да", 'Service providers'!H62, 1)</f>
        <v>1</v>
      </c>
      <c r="U52" s="86" t="str">
        <f>IFERROR(('Medical equipment-OST'!V60*T52)/Y52, "0")</f>
        <v>0</v>
      </c>
      <c r="V52" s="86">
        <f>IF('Medical equipment-OST'!Q60="Да", 1, 0)</f>
        <v>0</v>
      </c>
      <c r="W52" s="86">
        <f>IF('Medical equipment-OST'!R60="Да", 1, 0)</f>
        <v>0</v>
      </c>
      <c r="X52" s="86">
        <f>IF('Medical equipment-OST'!S60="Да", 1, 0)</f>
        <v>0</v>
      </c>
      <c r="Y52" s="86">
        <f t="shared" si="10"/>
        <v>0</v>
      </c>
      <c r="Z52" s="86">
        <f>IF('Medical equipment-OST'!AA60="Да", 'Service providers'!G62, 1)</f>
        <v>1</v>
      </c>
      <c r="AA52" s="86" t="str">
        <f>IFERROR(('Medical equipment-OST'!AB60*Z52)/AG52, "0")</f>
        <v>0</v>
      </c>
      <c r="AB52" s="86">
        <f>IF('Medical equipment-OST'!AA60="Да", 'Service providers'!H62, 1)</f>
        <v>1</v>
      </c>
      <c r="AC52" s="86" t="str">
        <f>IFERROR(('Medical equipment-OST'!AC60*AB52)/AG52, "0")</f>
        <v>0</v>
      </c>
      <c r="AD52" s="86">
        <f>IF('Medical equipment-OST'!X60="Да", 1, 0)</f>
        <v>0</v>
      </c>
      <c r="AE52" s="86">
        <f>IF('Medical equipment-OST'!Y60="Да", 1, 0)</f>
        <v>0</v>
      </c>
      <c r="AF52" s="86">
        <f>IF('Medical equipment-OST'!Z60="Да", 1, 0)</f>
        <v>0</v>
      </c>
      <c r="AG52" s="86">
        <f t="shared" si="11"/>
        <v>0</v>
      </c>
      <c r="AH52" s="86">
        <f>IF('Medical equipment-OST'!AH60="Да", 'Service providers'!G62, 1)</f>
        <v>1</v>
      </c>
      <c r="AI52" s="86" t="str">
        <f>IFERROR(('Medical equipment-OST'!AI60*AH52)/AO52, "0")</f>
        <v>0</v>
      </c>
      <c r="AJ52" s="86">
        <f>IF('Medical equipment-OST'!AH60="Да", 'Service providers'!H62, 1)</f>
        <v>1</v>
      </c>
      <c r="AK52" s="86" t="str">
        <f>IFERROR(('Medical equipment-OST'!AJ60*AJ52)/AO52, "0")</f>
        <v>0</v>
      </c>
      <c r="AL52" s="86">
        <f>IF('Medical equipment-OST'!AE60="Да", 1, 0)</f>
        <v>0</v>
      </c>
      <c r="AM52" s="86">
        <f>IF('Medical equipment-OST'!AF60="Да", 1, 0)</f>
        <v>0</v>
      </c>
      <c r="AN52" s="86">
        <f>IF('Medical equipment-OST'!AG60="Да", 1, 0)</f>
        <v>0</v>
      </c>
      <c r="AO52" s="86">
        <f t="shared" si="12"/>
        <v>0</v>
      </c>
      <c r="AP52" s="86">
        <f>IF('Medical equipment-OST'!AO60="Да", 'Service providers'!G62, 1)</f>
        <v>1</v>
      </c>
      <c r="AQ52" s="86" t="str">
        <f>IFERROR(('Medical equipment-OST'!AP60*AP52)/AW52, "0")</f>
        <v>0</v>
      </c>
      <c r="AR52" s="86">
        <f>IF('Medical equipment-OST'!AO60="Да", 'Service providers'!H62, 1)</f>
        <v>1</v>
      </c>
      <c r="AS52" s="86" t="str">
        <f>IFERROR(('Medical equipment-OST'!AQ60*AR52)/AW52, "0")</f>
        <v>0</v>
      </c>
      <c r="AT52" s="86">
        <f>IF('Medical equipment-OST'!AL60="Да", 1, 0)</f>
        <v>0</v>
      </c>
      <c r="AU52" s="86">
        <f>IF('Medical equipment-OST'!AM60="Да", 1, 0)</f>
        <v>0</v>
      </c>
      <c r="AV52" s="86">
        <f>IF('Medical equipment-OST'!AN60="Да", 1, 0)</f>
        <v>0</v>
      </c>
      <c r="AW52" s="86">
        <f t="shared" si="13"/>
        <v>0</v>
      </c>
      <c r="AX52" s="86">
        <f>IF('Medical equipment-OST'!AV60="Да", 'Service providers'!G62, 1)</f>
        <v>1</v>
      </c>
      <c r="AY52" s="86" t="str">
        <f>IFERROR(('Medical equipment-OST'!AW60*AX52)/BE52, "0")</f>
        <v>0</v>
      </c>
      <c r="AZ52" s="86">
        <f>IF('Medical equipment-OST'!AV60="Да", 'Service providers'!H62, 1)</f>
        <v>1</v>
      </c>
      <c r="BA52" s="86" t="str">
        <f>IFERROR(('Medical equipment-OST'!AX60*AZ52)/BE52, "0")</f>
        <v>0</v>
      </c>
      <c r="BB52" s="86">
        <f>IF('Medical equipment-OST'!AS60="Да", 1, 0)</f>
        <v>0</v>
      </c>
      <c r="BC52" s="86">
        <f>IF('Medical equipment-OST'!AT60="Да", 1, 0)</f>
        <v>0</v>
      </c>
      <c r="BD52" s="86">
        <f>IF('Medical equipment-OST'!AU60="Да", 1, 0)</f>
        <v>0</v>
      </c>
      <c r="BE52" s="86">
        <f t="shared" si="14"/>
        <v>0</v>
      </c>
      <c r="BF52" s="86">
        <f>IF('Medical equipment-OST'!BC60="Да", 'Service providers'!G62, 1)</f>
        <v>1</v>
      </c>
      <c r="BG52" s="86" t="str">
        <f>IFERROR(('Medical equipment-OST'!BD60*BF52)/BM52, "0")</f>
        <v>0</v>
      </c>
      <c r="BH52" s="86">
        <f>IF('Medical equipment-OST'!BC60="Да", 'Service providers'!H62, 1)</f>
        <v>1</v>
      </c>
      <c r="BI52" s="86" t="str">
        <f>IFERROR(('Medical equipment-OST'!BE60*BH52)/BM52, "0")</f>
        <v>0</v>
      </c>
      <c r="BJ52" s="86">
        <f>IF('Medical equipment-OST'!AZ60="Да", 1, 0)</f>
        <v>0</v>
      </c>
      <c r="BK52" s="86">
        <f>IF('Medical equipment-OST'!BA60="Да", 1, 0)</f>
        <v>0</v>
      </c>
      <c r="BL52" s="86">
        <f>IF('Medical equipment-OST'!BB60="Да", 1, 0)</f>
        <v>0</v>
      </c>
      <c r="BM52" s="86">
        <f t="shared" si="15"/>
        <v>0</v>
      </c>
    </row>
    <row r="53" spans="1:65" x14ac:dyDescent="0.25">
      <c r="A53" s="93" t="str">
        <f>'Service providers'!A63</f>
        <v>Указать название точки 8</v>
      </c>
      <c r="B53" s="86">
        <f>IF('Medical equipment-OST'!F61="Да", 'Service providers'!G63, 1)</f>
        <v>1</v>
      </c>
      <c r="C53" s="86" t="str">
        <f>IFERROR(('Medical equipment-OST'!G61*B53)/I53, "0")</f>
        <v>0</v>
      </c>
      <c r="D53" s="86">
        <f>IF('Medical equipment-OST'!F61="Да", 'Service providers'!H63, 1)</f>
        <v>1</v>
      </c>
      <c r="E53" s="86" t="str">
        <f>IFERROR(('Medical equipment-OST'!H61*D53)/I53, "0")</f>
        <v>0</v>
      </c>
      <c r="F53" s="86">
        <f>IF('Medical equipment-OST'!C61="Да", 1, 0)</f>
        <v>0</v>
      </c>
      <c r="G53" s="86">
        <f>IF('Medical equipment-OST'!D61="Да", 1, 0)</f>
        <v>0</v>
      </c>
      <c r="H53" s="86">
        <f>IF('Medical equipment-OST'!E61="Да", 1, 0)</f>
        <v>0</v>
      </c>
      <c r="I53" s="86">
        <f t="shared" si="8"/>
        <v>0</v>
      </c>
      <c r="J53" s="86">
        <f>IF('Medical equipment-OST'!M61="Да", 'Service providers'!G63, 1)</f>
        <v>1</v>
      </c>
      <c r="K53" s="86" t="str">
        <f>IFERROR(('Medical equipment-OST'!N61*J53)/Q53, "0")</f>
        <v>0</v>
      </c>
      <c r="L53" s="86">
        <f>IF('Medical equipment-OST'!M61="Да", 'Service providers'!H63, 1)</f>
        <v>1</v>
      </c>
      <c r="M53" s="86" t="str">
        <f>IFERROR(('Medical equipment-OST'!O61*L53)/Q53, "0")</f>
        <v>0</v>
      </c>
      <c r="N53" s="86">
        <f>IF('Medical equipment-OST'!J61="Да", 1, 0)</f>
        <v>0</v>
      </c>
      <c r="O53" s="86">
        <f>IF('Medical equipment-OST'!K61="Да", 1, 0)</f>
        <v>0</v>
      </c>
      <c r="P53" s="86">
        <f>IF('Medical equipment-OST'!L61="Да", 1, 0)</f>
        <v>0</v>
      </c>
      <c r="Q53" s="86">
        <f t="shared" si="9"/>
        <v>0</v>
      </c>
      <c r="R53" s="86">
        <f>IF('Medical equipment-OST'!T61="Да", 'Service providers'!G63, 1)</f>
        <v>1</v>
      </c>
      <c r="S53" s="86" t="str">
        <f>IFERROR(('Medical equipment-OST'!U61*R53)/Y53, "0")</f>
        <v>0</v>
      </c>
      <c r="T53" s="86">
        <f>IF('Medical equipment-OST'!T61="Да", 'Service providers'!H63, 1)</f>
        <v>1</v>
      </c>
      <c r="U53" s="86" t="str">
        <f>IFERROR(('Medical equipment-OST'!V61*T53)/Y53, "0")</f>
        <v>0</v>
      </c>
      <c r="V53" s="86">
        <f>IF('Medical equipment-OST'!Q61="Да", 1, 0)</f>
        <v>0</v>
      </c>
      <c r="W53" s="86">
        <f>IF('Medical equipment-OST'!R61="Да", 1, 0)</f>
        <v>0</v>
      </c>
      <c r="X53" s="86">
        <f>IF('Medical equipment-OST'!S61="Да", 1, 0)</f>
        <v>0</v>
      </c>
      <c r="Y53" s="86">
        <f t="shared" si="10"/>
        <v>0</v>
      </c>
      <c r="Z53" s="86">
        <f>IF('Medical equipment-OST'!AA61="Да", 'Service providers'!G63, 1)</f>
        <v>1</v>
      </c>
      <c r="AA53" s="86" t="str">
        <f>IFERROR(('Medical equipment-OST'!AB61*Z53)/AG53, "0")</f>
        <v>0</v>
      </c>
      <c r="AB53" s="86">
        <f>IF('Medical equipment-OST'!AA61="Да", 'Service providers'!H63, 1)</f>
        <v>1</v>
      </c>
      <c r="AC53" s="86" t="str">
        <f>IFERROR(('Medical equipment-OST'!AC61*AB53)/AG53, "0")</f>
        <v>0</v>
      </c>
      <c r="AD53" s="86">
        <f>IF('Medical equipment-OST'!X61="Да", 1, 0)</f>
        <v>0</v>
      </c>
      <c r="AE53" s="86">
        <f>IF('Medical equipment-OST'!Y61="Да", 1, 0)</f>
        <v>0</v>
      </c>
      <c r="AF53" s="86">
        <f>IF('Medical equipment-OST'!Z61="Да", 1, 0)</f>
        <v>0</v>
      </c>
      <c r="AG53" s="86">
        <f t="shared" si="11"/>
        <v>0</v>
      </c>
      <c r="AH53" s="86">
        <f>IF('Medical equipment-OST'!AH61="Да", 'Service providers'!G63, 1)</f>
        <v>1</v>
      </c>
      <c r="AI53" s="86" t="str">
        <f>IFERROR(('Medical equipment-OST'!AI61*AH53)/AO53, "0")</f>
        <v>0</v>
      </c>
      <c r="AJ53" s="86">
        <f>IF('Medical equipment-OST'!AH61="Да", 'Service providers'!H63, 1)</f>
        <v>1</v>
      </c>
      <c r="AK53" s="86" t="str">
        <f>IFERROR(('Medical equipment-OST'!AJ61*AJ53)/AO53, "0")</f>
        <v>0</v>
      </c>
      <c r="AL53" s="86">
        <f>IF('Medical equipment-OST'!AE61="Да", 1, 0)</f>
        <v>0</v>
      </c>
      <c r="AM53" s="86">
        <f>IF('Medical equipment-OST'!AF61="Да", 1, 0)</f>
        <v>0</v>
      </c>
      <c r="AN53" s="86">
        <f>IF('Medical equipment-OST'!AG61="Да", 1, 0)</f>
        <v>0</v>
      </c>
      <c r="AO53" s="86">
        <f t="shared" si="12"/>
        <v>0</v>
      </c>
      <c r="AP53" s="86">
        <f>IF('Medical equipment-OST'!AO61="Да", 'Service providers'!G63, 1)</f>
        <v>1</v>
      </c>
      <c r="AQ53" s="86" t="str">
        <f>IFERROR(('Medical equipment-OST'!AP61*AP53)/AW53, "0")</f>
        <v>0</v>
      </c>
      <c r="AR53" s="86">
        <f>IF('Medical equipment-OST'!AO61="Да", 'Service providers'!H63, 1)</f>
        <v>1</v>
      </c>
      <c r="AS53" s="86" t="str">
        <f>IFERROR(('Medical equipment-OST'!AQ61*AR53)/AW53, "0")</f>
        <v>0</v>
      </c>
      <c r="AT53" s="86">
        <f>IF('Medical equipment-OST'!AL61="Да", 1, 0)</f>
        <v>0</v>
      </c>
      <c r="AU53" s="86">
        <f>IF('Medical equipment-OST'!AM61="Да", 1, 0)</f>
        <v>0</v>
      </c>
      <c r="AV53" s="86">
        <f>IF('Medical equipment-OST'!AN61="Да", 1, 0)</f>
        <v>0</v>
      </c>
      <c r="AW53" s="86">
        <f t="shared" si="13"/>
        <v>0</v>
      </c>
      <c r="AX53" s="86">
        <f>IF('Medical equipment-OST'!AV61="Да", 'Service providers'!G63, 1)</f>
        <v>1</v>
      </c>
      <c r="AY53" s="86" t="str">
        <f>IFERROR(('Medical equipment-OST'!AW61*AX53)/BE53, "0")</f>
        <v>0</v>
      </c>
      <c r="AZ53" s="86">
        <f>IF('Medical equipment-OST'!AV61="Да", 'Service providers'!H63, 1)</f>
        <v>1</v>
      </c>
      <c r="BA53" s="86" t="str">
        <f>IFERROR(('Medical equipment-OST'!AX61*AZ53)/BE53, "0")</f>
        <v>0</v>
      </c>
      <c r="BB53" s="86">
        <f>IF('Medical equipment-OST'!AS61="Да", 1, 0)</f>
        <v>0</v>
      </c>
      <c r="BC53" s="86">
        <f>IF('Medical equipment-OST'!AT61="Да", 1, 0)</f>
        <v>0</v>
      </c>
      <c r="BD53" s="86">
        <f>IF('Medical equipment-OST'!AU61="Да", 1, 0)</f>
        <v>0</v>
      </c>
      <c r="BE53" s="86">
        <f t="shared" si="14"/>
        <v>0</v>
      </c>
      <c r="BF53" s="86">
        <f>IF('Medical equipment-OST'!BC61="Да", 'Service providers'!G63, 1)</f>
        <v>1</v>
      </c>
      <c r="BG53" s="86" t="str">
        <f>IFERROR(('Medical equipment-OST'!BD61*BF53)/BM53, "0")</f>
        <v>0</v>
      </c>
      <c r="BH53" s="86">
        <f>IF('Medical equipment-OST'!BC61="Да", 'Service providers'!H63, 1)</f>
        <v>1</v>
      </c>
      <c r="BI53" s="86" t="str">
        <f>IFERROR(('Medical equipment-OST'!BE61*BH53)/BM53, "0")</f>
        <v>0</v>
      </c>
      <c r="BJ53" s="86">
        <f>IF('Medical equipment-OST'!AZ61="Да", 1, 0)</f>
        <v>0</v>
      </c>
      <c r="BK53" s="86">
        <f>IF('Medical equipment-OST'!BA61="Да", 1, 0)</f>
        <v>0</v>
      </c>
      <c r="BL53" s="86">
        <f>IF('Medical equipment-OST'!BB61="Да", 1, 0)</f>
        <v>0</v>
      </c>
      <c r="BM53" s="86">
        <f t="shared" si="15"/>
        <v>0</v>
      </c>
    </row>
    <row r="54" spans="1:65" x14ac:dyDescent="0.25">
      <c r="A54" s="93" t="str">
        <f>'Service providers'!A64</f>
        <v>Указать название точки 9</v>
      </c>
      <c r="B54" s="86">
        <f>IF('Medical equipment-OST'!F62="Да", 'Service providers'!G64, 1)</f>
        <v>1</v>
      </c>
      <c r="C54" s="86" t="str">
        <f>IFERROR(('Medical equipment-OST'!G62*B54)/I54, "0")</f>
        <v>0</v>
      </c>
      <c r="D54" s="86">
        <f>IF('Medical equipment-OST'!F62="Да", 'Service providers'!H64, 1)</f>
        <v>1</v>
      </c>
      <c r="E54" s="86" t="str">
        <f>IFERROR(('Medical equipment-OST'!H62*D54)/I54, "0")</f>
        <v>0</v>
      </c>
      <c r="F54" s="86">
        <f>IF('Medical equipment-OST'!C62="Да", 1, 0)</f>
        <v>0</v>
      </c>
      <c r="G54" s="86">
        <f>IF('Medical equipment-OST'!D62="Да", 1, 0)</f>
        <v>0</v>
      </c>
      <c r="H54" s="86">
        <f>IF('Medical equipment-OST'!E62="Да", 1, 0)</f>
        <v>0</v>
      </c>
      <c r="I54" s="86">
        <f t="shared" si="8"/>
        <v>0</v>
      </c>
      <c r="J54" s="86">
        <f>IF('Medical equipment-OST'!M62="Да", 'Service providers'!G64, 1)</f>
        <v>1</v>
      </c>
      <c r="K54" s="86" t="str">
        <f>IFERROR(('Medical equipment-OST'!N62*J54)/Q54, "0")</f>
        <v>0</v>
      </c>
      <c r="L54" s="86">
        <f>IF('Medical equipment-OST'!M62="Да", 'Service providers'!H64, 1)</f>
        <v>1</v>
      </c>
      <c r="M54" s="86" t="str">
        <f>IFERROR(('Medical equipment-OST'!O62*L54)/Q54, "0")</f>
        <v>0</v>
      </c>
      <c r="N54" s="86">
        <f>IF('Medical equipment-OST'!J62="Да", 1, 0)</f>
        <v>0</v>
      </c>
      <c r="O54" s="86">
        <f>IF('Medical equipment-OST'!K62="Да", 1, 0)</f>
        <v>0</v>
      </c>
      <c r="P54" s="86">
        <f>IF('Medical equipment-OST'!L62="Да", 1, 0)</f>
        <v>0</v>
      </c>
      <c r="Q54" s="86">
        <f t="shared" si="9"/>
        <v>0</v>
      </c>
      <c r="R54" s="86">
        <f>IF('Medical equipment-OST'!T62="Да", 'Service providers'!G64, 1)</f>
        <v>1</v>
      </c>
      <c r="S54" s="86" t="str">
        <f>IFERROR(('Medical equipment-OST'!U62*R54)/Y54, "0")</f>
        <v>0</v>
      </c>
      <c r="T54" s="86">
        <f>IF('Medical equipment-OST'!T62="Да", 'Service providers'!H64, 1)</f>
        <v>1</v>
      </c>
      <c r="U54" s="86" t="str">
        <f>IFERROR(('Medical equipment-OST'!V62*T54)/Y54, "0")</f>
        <v>0</v>
      </c>
      <c r="V54" s="86">
        <f>IF('Medical equipment-OST'!Q62="Да", 1, 0)</f>
        <v>0</v>
      </c>
      <c r="W54" s="86">
        <f>IF('Medical equipment-OST'!R62="Да", 1, 0)</f>
        <v>0</v>
      </c>
      <c r="X54" s="86">
        <f>IF('Medical equipment-OST'!S62="Да", 1, 0)</f>
        <v>0</v>
      </c>
      <c r="Y54" s="86">
        <f t="shared" si="10"/>
        <v>0</v>
      </c>
      <c r="Z54" s="86">
        <f>IF('Medical equipment-OST'!AA62="Да", 'Service providers'!G64, 1)</f>
        <v>1</v>
      </c>
      <c r="AA54" s="86" t="str">
        <f>IFERROR(('Medical equipment-OST'!AB62*Z54)/AG54, "0")</f>
        <v>0</v>
      </c>
      <c r="AB54" s="86">
        <f>IF('Medical equipment-OST'!AA62="Да", 'Service providers'!H64, 1)</f>
        <v>1</v>
      </c>
      <c r="AC54" s="86" t="str">
        <f>IFERROR(('Medical equipment-OST'!AC62*AB54)/AG54, "0")</f>
        <v>0</v>
      </c>
      <c r="AD54" s="86">
        <f>IF('Medical equipment-OST'!X62="Да", 1, 0)</f>
        <v>0</v>
      </c>
      <c r="AE54" s="86">
        <f>IF('Medical equipment-OST'!Y62="Да", 1, 0)</f>
        <v>0</v>
      </c>
      <c r="AF54" s="86">
        <f>IF('Medical equipment-OST'!Z62="Да", 1, 0)</f>
        <v>0</v>
      </c>
      <c r="AG54" s="86">
        <f t="shared" si="11"/>
        <v>0</v>
      </c>
      <c r="AH54" s="86">
        <f>IF('Medical equipment-OST'!AH62="Да", 'Service providers'!G64, 1)</f>
        <v>1</v>
      </c>
      <c r="AI54" s="86" t="str">
        <f>IFERROR(('Medical equipment-OST'!AI62*AH54)/AO54, "0")</f>
        <v>0</v>
      </c>
      <c r="AJ54" s="86">
        <f>IF('Medical equipment-OST'!AH62="Да", 'Service providers'!H64, 1)</f>
        <v>1</v>
      </c>
      <c r="AK54" s="86" t="str">
        <f>IFERROR(('Medical equipment-OST'!AJ62*AJ54)/AO54, "0")</f>
        <v>0</v>
      </c>
      <c r="AL54" s="86">
        <f>IF('Medical equipment-OST'!AE62="Да", 1, 0)</f>
        <v>0</v>
      </c>
      <c r="AM54" s="86">
        <f>IF('Medical equipment-OST'!AF62="Да", 1, 0)</f>
        <v>0</v>
      </c>
      <c r="AN54" s="86">
        <f>IF('Medical equipment-OST'!AG62="Да", 1, 0)</f>
        <v>0</v>
      </c>
      <c r="AO54" s="86">
        <f t="shared" si="12"/>
        <v>0</v>
      </c>
      <c r="AP54" s="86">
        <f>IF('Medical equipment-OST'!AO62="Да", 'Service providers'!G64, 1)</f>
        <v>1</v>
      </c>
      <c r="AQ54" s="86" t="str">
        <f>IFERROR(('Medical equipment-OST'!AP62*AP54)/AW54, "0")</f>
        <v>0</v>
      </c>
      <c r="AR54" s="86">
        <f>IF('Medical equipment-OST'!AO62="Да", 'Service providers'!H64, 1)</f>
        <v>1</v>
      </c>
      <c r="AS54" s="86" t="str">
        <f>IFERROR(('Medical equipment-OST'!AQ62*AR54)/AW54, "0")</f>
        <v>0</v>
      </c>
      <c r="AT54" s="86">
        <f>IF('Medical equipment-OST'!AL62="Да", 1, 0)</f>
        <v>0</v>
      </c>
      <c r="AU54" s="86">
        <f>IF('Medical equipment-OST'!AM62="Да", 1, 0)</f>
        <v>0</v>
      </c>
      <c r="AV54" s="86">
        <f>IF('Medical equipment-OST'!AN62="Да", 1, 0)</f>
        <v>0</v>
      </c>
      <c r="AW54" s="86">
        <f t="shared" si="13"/>
        <v>0</v>
      </c>
      <c r="AX54" s="86">
        <f>IF('Medical equipment-OST'!AV62="Да", 'Service providers'!G64, 1)</f>
        <v>1</v>
      </c>
      <c r="AY54" s="86" t="str">
        <f>IFERROR(('Medical equipment-OST'!AW62*AX54)/BE54, "0")</f>
        <v>0</v>
      </c>
      <c r="AZ54" s="86">
        <f>IF('Medical equipment-OST'!AV62="Да", 'Service providers'!H64, 1)</f>
        <v>1</v>
      </c>
      <c r="BA54" s="86" t="str">
        <f>IFERROR(('Medical equipment-OST'!AX62*AZ54)/BE54, "0")</f>
        <v>0</v>
      </c>
      <c r="BB54" s="86">
        <f>IF('Medical equipment-OST'!AS62="Да", 1, 0)</f>
        <v>0</v>
      </c>
      <c r="BC54" s="86">
        <f>IF('Medical equipment-OST'!AT62="Да", 1, 0)</f>
        <v>0</v>
      </c>
      <c r="BD54" s="86">
        <f>IF('Medical equipment-OST'!AU62="Да", 1, 0)</f>
        <v>0</v>
      </c>
      <c r="BE54" s="86">
        <f t="shared" si="14"/>
        <v>0</v>
      </c>
      <c r="BF54" s="86">
        <f>IF('Medical equipment-OST'!BC62="Да", 'Service providers'!G64, 1)</f>
        <v>1</v>
      </c>
      <c r="BG54" s="86" t="str">
        <f>IFERROR(('Medical equipment-OST'!BD62*BF54)/BM54, "0")</f>
        <v>0</v>
      </c>
      <c r="BH54" s="86">
        <f>IF('Medical equipment-OST'!BC62="Да", 'Service providers'!H64, 1)</f>
        <v>1</v>
      </c>
      <c r="BI54" s="86" t="str">
        <f>IFERROR(('Medical equipment-OST'!BE62*BH54)/BM54, "0")</f>
        <v>0</v>
      </c>
      <c r="BJ54" s="86">
        <f>IF('Medical equipment-OST'!AZ62="Да", 1, 0)</f>
        <v>0</v>
      </c>
      <c r="BK54" s="86">
        <f>IF('Medical equipment-OST'!BA62="Да", 1, 0)</f>
        <v>0</v>
      </c>
      <c r="BL54" s="86">
        <f>IF('Medical equipment-OST'!BB62="Да", 1, 0)</f>
        <v>0</v>
      </c>
      <c r="BM54" s="86">
        <f t="shared" si="15"/>
        <v>0</v>
      </c>
    </row>
    <row r="55" spans="1:65" x14ac:dyDescent="0.25">
      <c r="A55" s="93" t="str">
        <f>'Service providers'!A65</f>
        <v>Указать название точки 10</v>
      </c>
      <c r="B55" s="86">
        <f>IF('Medical equipment-OST'!F63="Да", 'Service providers'!G65, 1)</f>
        <v>1</v>
      </c>
      <c r="C55" s="86" t="str">
        <f>IFERROR(('Medical equipment-OST'!G63*B55)/I55, "0")</f>
        <v>0</v>
      </c>
      <c r="D55" s="86">
        <f>IF('Medical equipment-OST'!F63="Да", 'Service providers'!H65, 1)</f>
        <v>1</v>
      </c>
      <c r="E55" s="86" t="str">
        <f>IFERROR(('Medical equipment-OST'!H63*D55)/I55, "0")</f>
        <v>0</v>
      </c>
      <c r="F55" s="86">
        <f>IF('Medical equipment-OST'!C63="Да", 1, 0)</f>
        <v>0</v>
      </c>
      <c r="G55" s="86">
        <f>IF('Medical equipment-OST'!D63="Да", 1, 0)</f>
        <v>0</v>
      </c>
      <c r="H55" s="86">
        <f>IF('Medical equipment-OST'!E63="Да", 1, 0)</f>
        <v>0</v>
      </c>
      <c r="I55" s="86">
        <f t="shared" si="8"/>
        <v>0</v>
      </c>
      <c r="J55" s="86">
        <f>IF('Medical equipment-OST'!M63="Да", 'Service providers'!G65, 1)</f>
        <v>1</v>
      </c>
      <c r="K55" s="86" t="str">
        <f>IFERROR(('Medical equipment-OST'!N63*J55)/Q55, "0")</f>
        <v>0</v>
      </c>
      <c r="L55" s="86">
        <f>IF('Medical equipment-OST'!M63="Да", 'Service providers'!H65, 1)</f>
        <v>1</v>
      </c>
      <c r="M55" s="86" t="str">
        <f>IFERROR(('Medical equipment-OST'!O63*L55)/Q55, "0")</f>
        <v>0</v>
      </c>
      <c r="N55" s="86">
        <f>IF('Medical equipment-OST'!J63="Да", 1, 0)</f>
        <v>0</v>
      </c>
      <c r="O55" s="86">
        <f>IF('Medical equipment-OST'!K63="Да", 1, 0)</f>
        <v>0</v>
      </c>
      <c r="P55" s="86">
        <f>IF('Medical equipment-OST'!L63="Да", 1, 0)</f>
        <v>0</v>
      </c>
      <c r="Q55" s="86">
        <f t="shared" si="9"/>
        <v>0</v>
      </c>
      <c r="R55" s="86">
        <f>IF('Medical equipment-OST'!T63="Да", 'Service providers'!G65, 1)</f>
        <v>1</v>
      </c>
      <c r="S55" s="86" t="str">
        <f>IFERROR(('Medical equipment-OST'!U63*R55)/Y55, "0")</f>
        <v>0</v>
      </c>
      <c r="T55" s="86">
        <f>IF('Medical equipment-OST'!T63="Да", 'Service providers'!H65, 1)</f>
        <v>1</v>
      </c>
      <c r="U55" s="86" t="str">
        <f>IFERROR(('Medical equipment-OST'!V63*T55)/Y55, "0")</f>
        <v>0</v>
      </c>
      <c r="V55" s="86">
        <f>IF('Medical equipment-OST'!Q63="Да", 1, 0)</f>
        <v>0</v>
      </c>
      <c r="W55" s="86">
        <f>IF('Medical equipment-OST'!R63="Да", 1, 0)</f>
        <v>0</v>
      </c>
      <c r="X55" s="86">
        <f>IF('Medical equipment-OST'!S63="Да", 1, 0)</f>
        <v>0</v>
      </c>
      <c r="Y55" s="86">
        <f t="shared" si="10"/>
        <v>0</v>
      </c>
      <c r="Z55" s="86">
        <f>IF('Medical equipment-OST'!AA63="Да", 'Service providers'!G65, 1)</f>
        <v>1</v>
      </c>
      <c r="AA55" s="86" t="str">
        <f>IFERROR(('Medical equipment-OST'!AB63*Z55)/AG55, "0")</f>
        <v>0</v>
      </c>
      <c r="AB55" s="86">
        <f>IF('Medical equipment-OST'!AA63="Да", 'Service providers'!H65, 1)</f>
        <v>1</v>
      </c>
      <c r="AC55" s="86" t="str">
        <f>IFERROR(('Medical equipment-OST'!AC63*AB55)/AG55, "0")</f>
        <v>0</v>
      </c>
      <c r="AD55" s="86">
        <f>IF('Medical equipment-OST'!X63="Да", 1, 0)</f>
        <v>0</v>
      </c>
      <c r="AE55" s="86">
        <f>IF('Medical equipment-OST'!Y63="Да", 1, 0)</f>
        <v>0</v>
      </c>
      <c r="AF55" s="86">
        <f>IF('Medical equipment-OST'!Z63="Да", 1, 0)</f>
        <v>0</v>
      </c>
      <c r="AG55" s="86">
        <f t="shared" si="11"/>
        <v>0</v>
      </c>
      <c r="AH55" s="86">
        <f>IF('Medical equipment-OST'!AH63="Да", 'Service providers'!G65, 1)</f>
        <v>1</v>
      </c>
      <c r="AI55" s="86" t="str">
        <f>IFERROR(('Medical equipment-OST'!AI63*AH55)/AO55, "0")</f>
        <v>0</v>
      </c>
      <c r="AJ55" s="86">
        <f>IF('Medical equipment-OST'!AH63="Да", 'Service providers'!H65, 1)</f>
        <v>1</v>
      </c>
      <c r="AK55" s="86" t="str">
        <f>IFERROR(('Medical equipment-OST'!AJ63*AJ55)/AO55, "0")</f>
        <v>0</v>
      </c>
      <c r="AL55" s="86">
        <f>IF('Medical equipment-OST'!AE63="Да", 1, 0)</f>
        <v>0</v>
      </c>
      <c r="AM55" s="86">
        <f>IF('Medical equipment-OST'!AF63="Да", 1, 0)</f>
        <v>0</v>
      </c>
      <c r="AN55" s="86">
        <f>IF('Medical equipment-OST'!AG63="Да", 1, 0)</f>
        <v>0</v>
      </c>
      <c r="AO55" s="86">
        <f t="shared" si="12"/>
        <v>0</v>
      </c>
      <c r="AP55" s="86">
        <f>IF('Medical equipment-OST'!AO63="Да", 'Service providers'!G65, 1)</f>
        <v>1</v>
      </c>
      <c r="AQ55" s="86" t="str">
        <f>IFERROR(('Medical equipment-OST'!AP63*AP55)/AW55, "0")</f>
        <v>0</v>
      </c>
      <c r="AR55" s="86">
        <f>IF('Medical equipment-OST'!AO63="Да", 'Service providers'!H65, 1)</f>
        <v>1</v>
      </c>
      <c r="AS55" s="86" t="str">
        <f>IFERROR(('Medical equipment-OST'!AQ63*AR55)/AW55, "0")</f>
        <v>0</v>
      </c>
      <c r="AT55" s="86">
        <f>IF('Medical equipment-OST'!AL63="Да", 1, 0)</f>
        <v>0</v>
      </c>
      <c r="AU55" s="86">
        <f>IF('Medical equipment-OST'!AM63="Да", 1, 0)</f>
        <v>0</v>
      </c>
      <c r="AV55" s="86">
        <f>IF('Medical equipment-OST'!AN63="Да", 1, 0)</f>
        <v>0</v>
      </c>
      <c r="AW55" s="86">
        <f t="shared" si="13"/>
        <v>0</v>
      </c>
      <c r="AX55" s="86">
        <f>IF('Medical equipment-OST'!AV63="Да", 'Service providers'!G65, 1)</f>
        <v>1</v>
      </c>
      <c r="AY55" s="86" t="str">
        <f>IFERROR(('Medical equipment-OST'!AW63*AX55)/BE55, "0")</f>
        <v>0</v>
      </c>
      <c r="AZ55" s="86">
        <f>IF('Medical equipment-OST'!AV63="Да", 'Service providers'!H65, 1)</f>
        <v>1</v>
      </c>
      <c r="BA55" s="86" t="str">
        <f>IFERROR(('Medical equipment-OST'!AX63*AZ55)/BE55, "0")</f>
        <v>0</v>
      </c>
      <c r="BB55" s="86">
        <f>IF('Medical equipment-OST'!AS63="Да", 1, 0)</f>
        <v>0</v>
      </c>
      <c r="BC55" s="86">
        <f>IF('Medical equipment-OST'!AT63="Да", 1, 0)</f>
        <v>0</v>
      </c>
      <c r="BD55" s="86">
        <f>IF('Medical equipment-OST'!AU63="Да", 1, 0)</f>
        <v>0</v>
      </c>
      <c r="BE55" s="86">
        <f t="shared" si="14"/>
        <v>0</v>
      </c>
      <c r="BF55" s="86">
        <f>IF('Medical equipment-OST'!BC63="Да", 'Service providers'!G65, 1)</f>
        <v>1</v>
      </c>
      <c r="BG55" s="86" t="str">
        <f>IFERROR(('Medical equipment-OST'!BD63*BF55)/BM55, "0")</f>
        <v>0</v>
      </c>
      <c r="BH55" s="86">
        <f>IF('Medical equipment-OST'!BC63="Да", 'Service providers'!H65, 1)</f>
        <v>1</v>
      </c>
      <c r="BI55" s="86" t="str">
        <f>IFERROR(('Medical equipment-OST'!BE63*BH55)/BM55, "0")</f>
        <v>0</v>
      </c>
      <c r="BJ55" s="86">
        <f>IF('Medical equipment-OST'!AZ63="Да", 1, 0)</f>
        <v>0</v>
      </c>
      <c r="BK55" s="86">
        <f>IF('Medical equipment-OST'!BA63="Да", 1, 0)</f>
        <v>0</v>
      </c>
      <c r="BL55" s="86">
        <f>IF('Medical equipment-OST'!BB63="Да", 1, 0)</f>
        <v>0</v>
      </c>
      <c r="BM55" s="86">
        <f t="shared" si="15"/>
        <v>0</v>
      </c>
    </row>
    <row r="56" spans="1:65" x14ac:dyDescent="0.25">
      <c r="A56" s="93" t="str">
        <f>'Service providers'!A66</f>
        <v>Указать название точки 11</v>
      </c>
      <c r="B56" s="86">
        <f>IF('Medical equipment-OST'!F64="Да", 'Service providers'!G66, 1)</f>
        <v>1</v>
      </c>
      <c r="C56" s="86" t="str">
        <f>IFERROR(('Medical equipment-OST'!G64*B56)/I56, "0")</f>
        <v>0</v>
      </c>
      <c r="D56" s="86">
        <f>IF('Medical equipment-OST'!F64="Да", 'Service providers'!H66, 1)</f>
        <v>1</v>
      </c>
      <c r="E56" s="86" t="str">
        <f>IFERROR(('Medical equipment-OST'!H64*D56)/I56, "0")</f>
        <v>0</v>
      </c>
      <c r="F56" s="86">
        <f>IF('Medical equipment-OST'!C64="Да", 1, 0)</f>
        <v>0</v>
      </c>
      <c r="G56" s="86">
        <f>IF('Medical equipment-OST'!D64="Да", 1, 0)</f>
        <v>0</v>
      </c>
      <c r="H56" s="86">
        <f>IF('Medical equipment-OST'!E64="Да", 1, 0)</f>
        <v>0</v>
      </c>
      <c r="I56" s="86">
        <f t="shared" si="8"/>
        <v>0</v>
      </c>
      <c r="J56" s="86">
        <f>IF('Medical equipment-OST'!M64="Да", 'Service providers'!G66, 1)</f>
        <v>1</v>
      </c>
      <c r="K56" s="86" t="str">
        <f>IFERROR(('Medical equipment-OST'!N64*J56)/Q56, "0")</f>
        <v>0</v>
      </c>
      <c r="L56" s="86">
        <f>IF('Medical equipment-OST'!M64="Да", 'Service providers'!H66, 1)</f>
        <v>1</v>
      </c>
      <c r="M56" s="86" t="str">
        <f>IFERROR(('Medical equipment-OST'!O64*L56)/Q56, "0")</f>
        <v>0</v>
      </c>
      <c r="N56" s="86">
        <f>IF('Medical equipment-OST'!J64="Да", 1, 0)</f>
        <v>0</v>
      </c>
      <c r="O56" s="86">
        <f>IF('Medical equipment-OST'!K64="Да", 1, 0)</f>
        <v>0</v>
      </c>
      <c r="P56" s="86">
        <f>IF('Medical equipment-OST'!L64="Да", 1, 0)</f>
        <v>0</v>
      </c>
      <c r="Q56" s="86">
        <f t="shared" si="9"/>
        <v>0</v>
      </c>
      <c r="R56" s="86">
        <f>IF('Medical equipment-OST'!T64="Да", 'Service providers'!G66, 1)</f>
        <v>1</v>
      </c>
      <c r="S56" s="86" t="str">
        <f>IFERROR(('Medical equipment-OST'!U64*R56)/Y56, "0")</f>
        <v>0</v>
      </c>
      <c r="T56" s="86">
        <f>IF('Medical equipment-OST'!T64="Да", 'Service providers'!H66, 1)</f>
        <v>1</v>
      </c>
      <c r="U56" s="86" t="str">
        <f>IFERROR(('Medical equipment-OST'!V64*T56)/Y56, "0")</f>
        <v>0</v>
      </c>
      <c r="V56" s="86">
        <f>IF('Medical equipment-OST'!Q64="Да", 1, 0)</f>
        <v>0</v>
      </c>
      <c r="W56" s="86">
        <f>IF('Medical equipment-OST'!R64="Да", 1, 0)</f>
        <v>0</v>
      </c>
      <c r="X56" s="86">
        <f>IF('Medical equipment-OST'!S64="Да", 1, 0)</f>
        <v>0</v>
      </c>
      <c r="Y56" s="86">
        <f t="shared" si="10"/>
        <v>0</v>
      </c>
      <c r="Z56" s="86">
        <f>IF('Medical equipment-OST'!AA64="Да", 'Service providers'!G66, 1)</f>
        <v>1</v>
      </c>
      <c r="AA56" s="86" t="str">
        <f>IFERROR(('Medical equipment-OST'!AB64*Z56)/AG56, "0")</f>
        <v>0</v>
      </c>
      <c r="AB56" s="86">
        <f>IF('Medical equipment-OST'!AA64="Да", 'Service providers'!H66, 1)</f>
        <v>1</v>
      </c>
      <c r="AC56" s="86" t="str">
        <f>IFERROR(('Medical equipment-OST'!AC64*AB56)/AG56, "0")</f>
        <v>0</v>
      </c>
      <c r="AD56" s="86">
        <f>IF('Medical equipment-OST'!X64="Да", 1, 0)</f>
        <v>0</v>
      </c>
      <c r="AE56" s="86">
        <f>IF('Medical equipment-OST'!Y64="Да", 1, 0)</f>
        <v>0</v>
      </c>
      <c r="AF56" s="86">
        <f>IF('Medical equipment-OST'!Z64="Да", 1, 0)</f>
        <v>0</v>
      </c>
      <c r="AG56" s="86">
        <f t="shared" si="11"/>
        <v>0</v>
      </c>
      <c r="AH56" s="86">
        <f>IF('Medical equipment-OST'!AH64="Да", 'Service providers'!G66, 1)</f>
        <v>1</v>
      </c>
      <c r="AI56" s="86" t="str">
        <f>IFERROR(('Medical equipment-OST'!AI64*AH56)/AO56, "0")</f>
        <v>0</v>
      </c>
      <c r="AJ56" s="86">
        <f>IF('Medical equipment-OST'!AH64="Да", 'Service providers'!H66, 1)</f>
        <v>1</v>
      </c>
      <c r="AK56" s="86" t="str">
        <f>IFERROR(('Medical equipment-OST'!AJ64*AJ56)/AO56, "0")</f>
        <v>0</v>
      </c>
      <c r="AL56" s="86">
        <f>IF('Medical equipment-OST'!AE64="Да", 1, 0)</f>
        <v>0</v>
      </c>
      <c r="AM56" s="86">
        <f>IF('Medical equipment-OST'!AF64="Да", 1, 0)</f>
        <v>0</v>
      </c>
      <c r="AN56" s="86">
        <f>IF('Medical equipment-OST'!AG64="Да", 1, 0)</f>
        <v>0</v>
      </c>
      <c r="AO56" s="86">
        <f t="shared" si="12"/>
        <v>0</v>
      </c>
      <c r="AP56" s="86">
        <f>IF('Medical equipment-OST'!AO64="Да", 'Service providers'!G66, 1)</f>
        <v>1</v>
      </c>
      <c r="AQ56" s="86" t="str">
        <f>IFERROR(('Medical equipment-OST'!AP64*AP56)/AW56, "0")</f>
        <v>0</v>
      </c>
      <c r="AR56" s="86">
        <f>IF('Medical equipment-OST'!AO64="Да", 'Service providers'!H66, 1)</f>
        <v>1</v>
      </c>
      <c r="AS56" s="86" t="str">
        <f>IFERROR(('Medical equipment-OST'!AQ64*AR56)/AW56, "0")</f>
        <v>0</v>
      </c>
      <c r="AT56" s="86">
        <f>IF('Medical equipment-OST'!AL64="Да", 1, 0)</f>
        <v>0</v>
      </c>
      <c r="AU56" s="86">
        <f>IF('Medical equipment-OST'!AM64="Да", 1, 0)</f>
        <v>0</v>
      </c>
      <c r="AV56" s="86">
        <f>IF('Medical equipment-OST'!AN64="Да", 1, 0)</f>
        <v>0</v>
      </c>
      <c r="AW56" s="86">
        <f t="shared" si="13"/>
        <v>0</v>
      </c>
      <c r="AX56" s="86">
        <f>IF('Medical equipment-OST'!AV64="Да", 'Service providers'!G66, 1)</f>
        <v>1</v>
      </c>
      <c r="AY56" s="86" t="str">
        <f>IFERROR(('Medical equipment-OST'!AW64*AX56)/BE56, "0")</f>
        <v>0</v>
      </c>
      <c r="AZ56" s="86">
        <f>IF('Medical equipment-OST'!AV64="Да", 'Service providers'!H66, 1)</f>
        <v>1</v>
      </c>
      <c r="BA56" s="86" t="str">
        <f>IFERROR(('Medical equipment-OST'!AX64*AZ56)/BE56, "0")</f>
        <v>0</v>
      </c>
      <c r="BB56" s="86">
        <f>IF('Medical equipment-OST'!AS64="Да", 1, 0)</f>
        <v>0</v>
      </c>
      <c r="BC56" s="86">
        <f>IF('Medical equipment-OST'!AT64="Да", 1, 0)</f>
        <v>0</v>
      </c>
      <c r="BD56" s="86">
        <f>IF('Medical equipment-OST'!AU64="Да", 1, 0)</f>
        <v>0</v>
      </c>
      <c r="BE56" s="86">
        <f t="shared" si="14"/>
        <v>0</v>
      </c>
      <c r="BF56" s="86">
        <f>IF('Medical equipment-OST'!BC64="Да", 'Service providers'!G66, 1)</f>
        <v>1</v>
      </c>
      <c r="BG56" s="86" t="str">
        <f>IFERROR(('Medical equipment-OST'!BD64*BF56)/BM56, "0")</f>
        <v>0</v>
      </c>
      <c r="BH56" s="86">
        <f>IF('Medical equipment-OST'!BC64="Да", 'Service providers'!H66, 1)</f>
        <v>1</v>
      </c>
      <c r="BI56" s="86" t="str">
        <f>IFERROR(('Medical equipment-OST'!BE64*BH56)/BM56, "0")</f>
        <v>0</v>
      </c>
      <c r="BJ56" s="86">
        <f>IF('Medical equipment-OST'!AZ64="Да", 1, 0)</f>
        <v>0</v>
      </c>
      <c r="BK56" s="86">
        <f>IF('Medical equipment-OST'!BA64="Да", 1, 0)</f>
        <v>0</v>
      </c>
      <c r="BL56" s="86">
        <f>IF('Medical equipment-OST'!BB64="Да", 1, 0)</f>
        <v>0</v>
      </c>
      <c r="BM56" s="86">
        <f t="shared" si="15"/>
        <v>0</v>
      </c>
    </row>
    <row r="57" spans="1:65" x14ac:dyDescent="0.25">
      <c r="A57" s="93" t="str">
        <f>'Service providers'!A67</f>
        <v>Указать название точки 12</v>
      </c>
      <c r="B57" s="86">
        <f>IF('Medical equipment-OST'!F65="Да", 'Service providers'!G67, 1)</f>
        <v>1</v>
      </c>
      <c r="C57" s="86" t="str">
        <f>IFERROR(('Medical equipment-OST'!G65*B57)/I57, "0")</f>
        <v>0</v>
      </c>
      <c r="D57" s="86">
        <f>IF('Medical equipment-OST'!F65="Да", 'Service providers'!H67, 1)</f>
        <v>1</v>
      </c>
      <c r="E57" s="86" t="str">
        <f>IFERROR(('Medical equipment-OST'!H65*D57)/I57, "0")</f>
        <v>0</v>
      </c>
      <c r="F57" s="86">
        <f>IF('Medical equipment-OST'!C65="Да", 1, 0)</f>
        <v>0</v>
      </c>
      <c r="G57" s="86">
        <f>IF('Medical equipment-OST'!D65="Да", 1, 0)</f>
        <v>0</v>
      </c>
      <c r="H57" s="86">
        <f>IF('Medical equipment-OST'!E65="Да", 1, 0)</f>
        <v>0</v>
      </c>
      <c r="I57" s="86">
        <f t="shared" si="8"/>
        <v>0</v>
      </c>
      <c r="J57" s="86">
        <f>IF('Medical equipment-OST'!M65="Да", 'Service providers'!G67, 1)</f>
        <v>1</v>
      </c>
      <c r="K57" s="86" t="str">
        <f>IFERROR(('Medical equipment-OST'!N65*J57)/Q57, "0")</f>
        <v>0</v>
      </c>
      <c r="L57" s="86">
        <f>IF('Medical equipment-OST'!M65="Да", 'Service providers'!H67, 1)</f>
        <v>1</v>
      </c>
      <c r="M57" s="86" t="str">
        <f>IFERROR(('Medical equipment-OST'!O65*L57)/Q57, "0")</f>
        <v>0</v>
      </c>
      <c r="N57" s="86">
        <f>IF('Medical equipment-OST'!J65="Да", 1, 0)</f>
        <v>0</v>
      </c>
      <c r="O57" s="86">
        <f>IF('Medical equipment-OST'!K65="Да", 1, 0)</f>
        <v>0</v>
      </c>
      <c r="P57" s="86">
        <f>IF('Medical equipment-OST'!L65="Да", 1, 0)</f>
        <v>0</v>
      </c>
      <c r="Q57" s="86">
        <f t="shared" si="9"/>
        <v>0</v>
      </c>
      <c r="R57" s="86">
        <f>IF('Medical equipment-OST'!T65="Да", 'Service providers'!G67, 1)</f>
        <v>1</v>
      </c>
      <c r="S57" s="86" t="str">
        <f>IFERROR(('Medical equipment-OST'!U65*R57)/Y57, "0")</f>
        <v>0</v>
      </c>
      <c r="T57" s="86">
        <f>IF('Medical equipment-OST'!T65="Да", 'Service providers'!H67, 1)</f>
        <v>1</v>
      </c>
      <c r="U57" s="86" t="str">
        <f>IFERROR(('Medical equipment-OST'!V65*T57)/Y57, "0")</f>
        <v>0</v>
      </c>
      <c r="V57" s="86">
        <f>IF('Medical equipment-OST'!Q65="Да", 1, 0)</f>
        <v>0</v>
      </c>
      <c r="W57" s="86">
        <f>IF('Medical equipment-OST'!R65="Да", 1, 0)</f>
        <v>0</v>
      </c>
      <c r="X57" s="86">
        <f>IF('Medical equipment-OST'!S65="Да", 1, 0)</f>
        <v>0</v>
      </c>
      <c r="Y57" s="86">
        <f t="shared" si="10"/>
        <v>0</v>
      </c>
      <c r="Z57" s="86">
        <f>IF('Medical equipment-OST'!AA65="Да", 'Service providers'!G67, 1)</f>
        <v>1</v>
      </c>
      <c r="AA57" s="86" t="str">
        <f>IFERROR(('Medical equipment-OST'!AB65*Z57)/AG57, "0")</f>
        <v>0</v>
      </c>
      <c r="AB57" s="86">
        <f>IF('Medical equipment-OST'!AA65="Да", 'Service providers'!H67, 1)</f>
        <v>1</v>
      </c>
      <c r="AC57" s="86" t="str">
        <f>IFERROR(('Medical equipment-OST'!AC65*AB57)/AG57, "0")</f>
        <v>0</v>
      </c>
      <c r="AD57" s="86">
        <f>IF('Medical equipment-OST'!X65="Да", 1, 0)</f>
        <v>0</v>
      </c>
      <c r="AE57" s="86">
        <f>IF('Medical equipment-OST'!Y65="Да", 1, 0)</f>
        <v>0</v>
      </c>
      <c r="AF57" s="86">
        <f>IF('Medical equipment-OST'!Z65="Да", 1, 0)</f>
        <v>0</v>
      </c>
      <c r="AG57" s="86">
        <f t="shared" si="11"/>
        <v>0</v>
      </c>
      <c r="AH57" s="86">
        <f>IF('Medical equipment-OST'!AH65="Да", 'Service providers'!G67, 1)</f>
        <v>1</v>
      </c>
      <c r="AI57" s="86" t="str">
        <f>IFERROR(('Medical equipment-OST'!AI65*AH57)/AO57, "0")</f>
        <v>0</v>
      </c>
      <c r="AJ57" s="86">
        <f>IF('Medical equipment-OST'!AH65="Да", 'Service providers'!H67, 1)</f>
        <v>1</v>
      </c>
      <c r="AK57" s="86" t="str">
        <f>IFERROR(('Medical equipment-OST'!AJ65*AJ57)/AO57, "0")</f>
        <v>0</v>
      </c>
      <c r="AL57" s="86">
        <f>IF('Medical equipment-OST'!AE65="Да", 1, 0)</f>
        <v>0</v>
      </c>
      <c r="AM57" s="86">
        <f>IF('Medical equipment-OST'!AF65="Да", 1, 0)</f>
        <v>0</v>
      </c>
      <c r="AN57" s="86">
        <f>IF('Medical equipment-OST'!AG65="Да", 1, 0)</f>
        <v>0</v>
      </c>
      <c r="AO57" s="86">
        <f t="shared" si="12"/>
        <v>0</v>
      </c>
      <c r="AP57" s="86">
        <f>IF('Medical equipment-OST'!AO65="Да", 'Service providers'!G67, 1)</f>
        <v>1</v>
      </c>
      <c r="AQ57" s="86" t="str">
        <f>IFERROR(('Medical equipment-OST'!AP65*AP57)/AW57, "0")</f>
        <v>0</v>
      </c>
      <c r="AR57" s="86">
        <f>IF('Medical equipment-OST'!AO65="Да", 'Service providers'!H67, 1)</f>
        <v>1</v>
      </c>
      <c r="AS57" s="86" t="str">
        <f>IFERROR(('Medical equipment-OST'!AQ65*AR57)/AW57, "0")</f>
        <v>0</v>
      </c>
      <c r="AT57" s="86">
        <f>IF('Medical equipment-OST'!AL65="Да", 1, 0)</f>
        <v>0</v>
      </c>
      <c r="AU57" s="86">
        <f>IF('Medical equipment-OST'!AM65="Да", 1, 0)</f>
        <v>0</v>
      </c>
      <c r="AV57" s="86">
        <f>IF('Medical equipment-OST'!AN65="Да", 1, 0)</f>
        <v>0</v>
      </c>
      <c r="AW57" s="86">
        <f t="shared" si="13"/>
        <v>0</v>
      </c>
      <c r="AX57" s="86">
        <f>IF('Medical equipment-OST'!AV65="Да", 'Service providers'!G67, 1)</f>
        <v>1</v>
      </c>
      <c r="AY57" s="86" t="str">
        <f>IFERROR(('Medical equipment-OST'!AW65*AX57)/BE57, "0")</f>
        <v>0</v>
      </c>
      <c r="AZ57" s="86">
        <f>IF('Medical equipment-OST'!AV65="Да", 'Service providers'!H67, 1)</f>
        <v>1</v>
      </c>
      <c r="BA57" s="86" t="str">
        <f>IFERROR(('Medical equipment-OST'!AX65*AZ57)/BE57, "0")</f>
        <v>0</v>
      </c>
      <c r="BB57" s="86">
        <f>IF('Medical equipment-OST'!AS65="Да", 1, 0)</f>
        <v>0</v>
      </c>
      <c r="BC57" s="86">
        <f>IF('Medical equipment-OST'!AT65="Да", 1, 0)</f>
        <v>0</v>
      </c>
      <c r="BD57" s="86">
        <f>IF('Medical equipment-OST'!AU65="Да", 1, 0)</f>
        <v>0</v>
      </c>
      <c r="BE57" s="86">
        <f t="shared" si="14"/>
        <v>0</v>
      </c>
      <c r="BF57" s="86">
        <f>IF('Medical equipment-OST'!BC65="Да", 'Service providers'!G67, 1)</f>
        <v>1</v>
      </c>
      <c r="BG57" s="86" t="str">
        <f>IFERROR(('Medical equipment-OST'!BD65*BF57)/BM57, "0")</f>
        <v>0</v>
      </c>
      <c r="BH57" s="86">
        <f>IF('Medical equipment-OST'!BC65="Да", 'Service providers'!H67, 1)</f>
        <v>1</v>
      </c>
      <c r="BI57" s="86" t="str">
        <f>IFERROR(('Medical equipment-OST'!BE65*BH57)/BM57, "0")</f>
        <v>0</v>
      </c>
      <c r="BJ57" s="86">
        <f>IF('Medical equipment-OST'!AZ65="Да", 1, 0)</f>
        <v>0</v>
      </c>
      <c r="BK57" s="86">
        <f>IF('Medical equipment-OST'!BA65="Да", 1, 0)</f>
        <v>0</v>
      </c>
      <c r="BL57" s="86">
        <f>IF('Medical equipment-OST'!BB65="Да", 1, 0)</f>
        <v>0</v>
      </c>
      <c r="BM57" s="86">
        <f t="shared" si="15"/>
        <v>0</v>
      </c>
    </row>
    <row r="58" spans="1:65" x14ac:dyDescent="0.25">
      <c r="A58" s="93" t="str">
        <f>'Service providers'!A68</f>
        <v>Указать название точки 13</v>
      </c>
      <c r="B58" s="86">
        <f>IF('Medical equipment-OST'!F66="Да", 'Service providers'!G68, 1)</f>
        <v>1</v>
      </c>
      <c r="C58" s="86" t="str">
        <f>IFERROR(('Medical equipment-OST'!G66*B58)/I58, "0")</f>
        <v>0</v>
      </c>
      <c r="D58" s="86">
        <f>IF('Medical equipment-OST'!F66="Да", 'Service providers'!H68, 1)</f>
        <v>1</v>
      </c>
      <c r="E58" s="86" t="str">
        <f>IFERROR(('Medical equipment-OST'!H66*D58)/I58, "0")</f>
        <v>0</v>
      </c>
      <c r="F58" s="86">
        <f>IF('Medical equipment-OST'!C66="Да", 1, 0)</f>
        <v>0</v>
      </c>
      <c r="G58" s="86">
        <f>IF('Medical equipment-OST'!D66="Да", 1, 0)</f>
        <v>0</v>
      </c>
      <c r="H58" s="86">
        <f>IF('Medical equipment-OST'!E66="Да", 1, 0)</f>
        <v>0</v>
      </c>
      <c r="I58" s="86">
        <f t="shared" si="8"/>
        <v>0</v>
      </c>
      <c r="J58" s="86">
        <f>IF('Medical equipment-OST'!M66="Да", 'Service providers'!G68, 1)</f>
        <v>1</v>
      </c>
      <c r="K58" s="86" t="str">
        <f>IFERROR(('Medical equipment-OST'!N66*J58)/Q58, "0")</f>
        <v>0</v>
      </c>
      <c r="L58" s="86">
        <f>IF('Medical equipment-OST'!M66="Да", 'Service providers'!H68, 1)</f>
        <v>1</v>
      </c>
      <c r="M58" s="86" t="str">
        <f>IFERROR(('Medical equipment-OST'!O66*L58)/Q58, "0")</f>
        <v>0</v>
      </c>
      <c r="N58" s="86">
        <f>IF('Medical equipment-OST'!J66="Да", 1, 0)</f>
        <v>0</v>
      </c>
      <c r="O58" s="86">
        <f>IF('Medical equipment-OST'!K66="Да", 1, 0)</f>
        <v>0</v>
      </c>
      <c r="P58" s="86">
        <f>IF('Medical equipment-OST'!L66="Да", 1, 0)</f>
        <v>0</v>
      </c>
      <c r="Q58" s="86">
        <f t="shared" si="9"/>
        <v>0</v>
      </c>
      <c r="R58" s="86">
        <f>IF('Medical equipment-OST'!T66="Да", 'Service providers'!G68, 1)</f>
        <v>1</v>
      </c>
      <c r="S58" s="86" t="str">
        <f>IFERROR(('Medical equipment-OST'!U66*R58)/Y58, "0")</f>
        <v>0</v>
      </c>
      <c r="T58" s="86">
        <f>IF('Medical equipment-OST'!T66="Да", 'Service providers'!H68, 1)</f>
        <v>1</v>
      </c>
      <c r="U58" s="86" t="str">
        <f>IFERROR(('Medical equipment-OST'!V66*T58)/Y58, "0")</f>
        <v>0</v>
      </c>
      <c r="V58" s="86">
        <f>IF('Medical equipment-OST'!Q66="Да", 1, 0)</f>
        <v>0</v>
      </c>
      <c r="W58" s="86">
        <f>IF('Medical equipment-OST'!R66="Да", 1, 0)</f>
        <v>0</v>
      </c>
      <c r="X58" s="86">
        <f>IF('Medical equipment-OST'!S66="Да", 1, 0)</f>
        <v>0</v>
      </c>
      <c r="Y58" s="86">
        <f t="shared" si="10"/>
        <v>0</v>
      </c>
      <c r="Z58" s="86">
        <f>IF('Medical equipment-OST'!AA66="Да", 'Service providers'!G68, 1)</f>
        <v>1</v>
      </c>
      <c r="AA58" s="86" t="str">
        <f>IFERROR(('Medical equipment-OST'!AB66*Z58)/AG58, "0")</f>
        <v>0</v>
      </c>
      <c r="AB58" s="86">
        <f>IF('Medical equipment-OST'!AA66="Да", 'Service providers'!H68, 1)</f>
        <v>1</v>
      </c>
      <c r="AC58" s="86" t="str">
        <f>IFERROR(('Medical equipment-OST'!AC66*AB58)/AG58, "0")</f>
        <v>0</v>
      </c>
      <c r="AD58" s="86">
        <f>IF('Medical equipment-OST'!X66="Да", 1, 0)</f>
        <v>0</v>
      </c>
      <c r="AE58" s="86">
        <f>IF('Medical equipment-OST'!Y66="Да", 1, 0)</f>
        <v>0</v>
      </c>
      <c r="AF58" s="86">
        <f>IF('Medical equipment-OST'!Z66="Да", 1, 0)</f>
        <v>0</v>
      </c>
      <c r="AG58" s="86">
        <f t="shared" si="11"/>
        <v>0</v>
      </c>
      <c r="AH58" s="86">
        <f>IF('Medical equipment-OST'!AH66="Да", 'Service providers'!G68, 1)</f>
        <v>1</v>
      </c>
      <c r="AI58" s="86" t="str">
        <f>IFERROR(('Medical equipment-OST'!AI66*AH58)/AO58, "0")</f>
        <v>0</v>
      </c>
      <c r="AJ58" s="86">
        <f>IF('Medical equipment-OST'!AH66="Да", 'Service providers'!H68, 1)</f>
        <v>1</v>
      </c>
      <c r="AK58" s="86" t="str">
        <f>IFERROR(('Medical equipment-OST'!AJ66*AJ58)/AO58, "0")</f>
        <v>0</v>
      </c>
      <c r="AL58" s="86">
        <f>IF('Medical equipment-OST'!AE66="Да", 1, 0)</f>
        <v>0</v>
      </c>
      <c r="AM58" s="86">
        <f>IF('Medical equipment-OST'!AF66="Да", 1, 0)</f>
        <v>0</v>
      </c>
      <c r="AN58" s="86">
        <f>IF('Medical equipment-OST'!AG66="Да", 1, 0)</f>
        <v>0</v>
      </c>
      <c r="AO58" s="86">
        <f t="shared" si="12"/>
        <v>0</v>
      </c>
      <c r="AP58" s="86">
        <f>IF('Medical equipment-OST'!AO66="Да", 'Service providers'!G68, 1)</f>
        <v>1</v>
      </c>
      <c r="AQ58" s="86" t="str">
        <f>IFERROR(('Medical equipment-OST'!AP66*AP58)/AW58, "0")</f>
        <v>0</v>
      </c>
      <c r="AR58" s="86">
        <f>IF('Medical equipment-OST'!AO66="Да", 'Service providers'!H68, 1)</f>
        <v>1</v>
      </c>
      <c r="AS58" s="86" t="str">
        <f>IFERROR(('Medical equipment-OST'!AQ66*AR58)/AW58, "0")</f>
        <v>0</v>
      </c>
      <c r="AT58" s="86">
        <f>IF('Medical equipment-OST'!AL66="Да", 1, 0)</f>
        <v>0</v>
      </c>
      <c r="AU58" s="86">
        <f>IF('Medical equipment-OST'!AM66="Да", 1, 0)</f>
        <v>0</v>
      </c>
      <c r="AV58" s="86">
        <f>IF('Medical equipment-OST'!AN66="Да", 1, 0)</f>
        <v>0</v>
      </c>
      <c r="AW58" s="86">
        <f t="shared" si="13"/>
        <v>0</v>
      </c>
      <c r="AX58" s="86">
        <f>IF('Medical equipment-OST'!AV66="Да", 'Service providers'!G68, 1)</f>
        <v>1</v>
      </c>
      <c r="AY58" s="86" t="str">
        <f>IFERROR(('Medical equipment-OST'!AW66*AX58)/BE58, "0")</f>
        <v>0</v>
      </c>
      <c r="AZ58" s="86">
        <f>IF('Medical equipment-OST'!AV66="Да", 'Service providers'!H68, 1)</f>
        <v>1</v>
      </c>
      <c r="BA58" s="86" t="str">
        <f>IFERROR(('Medical equipment-OST'!AX66*AZ58)/BE58, "0")</f>
        <v>0</v>
      </c>
      <c r="BB58" s="86">
        <f>IF('Medical equipment-OST'!AS66="Да", 1, 0)</f>
        <v>0</v>
      </c>
      <c r="BC58" s="86">
        <f>IF('Medical equipment-OST'!AT66="Да", 1, 0)</f>
        <v>0</v>
      </c>
      <c r="BD58" s="86">
        <f>IF('Medical equipment-OST'!AU66="Да", 1, 0)</f>
        <v>0</v>
      </c>
      <c r="BE58" s="86">
        <f t="shared" si="14"/>
        <v>0</v>
      </c>
      <c r="BF58" s="86">
        <f>IF('Medical equipment-OST'!BC66="Да", 'Service providers'!G68, 1)</f>
        <v>1</v>
      </c>
      <c r="BG58" s="86" t="str">
        <f>IFERROR(('Medical equipment-OST'!BD66*BF58)/BM58, "0")</f>
        <v>0</v>
      </c>
      <c r="BH58" s="86">
        <f>IF('Medical equipment-OST'!BC66="Да", 'Service providers'!H68, 1)</f>
        <v>1</v>
      </c>
      <c r="BI58" s="86" t="str">
        <f>IFERROR(('Medical equipment-OST'!BE66*BH58)/BM58, "0")</f>
        <v>0</v>
      </c>
      <c r="BJ58" s="86">
        <f>IF('Medical equipment-OST'!AZ66="Да", 1, 0)</f>
        <v>0</v>
      </c>
      <c r="BK58" s="86">
        <f>IF('Medical equipment-OST'!BA66="Да", 1, 0)</f>
        <v>0</v>
      </c>
      <c r="BL58" s="86">
        <f>IF('Medical equipment-OST'!BB66="Да", 1, 0)</f>
        <v>0</v>
      </c>
      <c r="BM58" s="86">
        <f t="shared" si="15"/>
        <v>0</v>
      </c>
    </row>
    <row r="59" spans="1:65" x14ac:dyDescent="0.25">
      <c r="A59" s="93" t="str">
        <f>'Service providers'!A69</f>
        <v>Указать название точки 14</v>
      </c>
      <c r="B59" s="86">
        <f>IF('Medical equipment-OST'!F67="Да", 'Service providers'!G69, 1)</f>
        <v>1</v>
      </c>
      <c r="C59" s="86" t="str">
        <f>IFERROR(('Medical equipment-OST'!G67*B59)/I59, "0")</f>
        <v>0</v>
      </c>
      <c r="D59" s="86">
        <f>IF('Medical equipment-OST'!F67="Да", 'Service providers'!H69, 1)</f>
        <v>1</v>
      </c>
      <c r="E59" s="86" t="str">
        <f>IFERROR(('Medical equipment-OST'!H67*D59)/I59, "0")</f>
        <v>0</v>
      </c>
      <c r="F59" s="86">
        <f>IF('Medical equipment-OST'!C67="Да", 1, 0)</f>
        <v>0</v>
      </c>
      <c r="G59" s="86">
        <f>IF('Medical equipment-OST'!D67="Да", 1, 0)</f>
        <v>0</v>
      </c>
      <c r="H59" s="86">
        <f>IF('Medical equipment-OST'!E67="Да", 1, 0)</f>
        <v>0</v>
      </c>
      <c r="I59" s="86">
        <f t="shared" si="8"/>
        <v>0</v>
      </c>
      <c r="J59" s="86">
        <f>IF('Medical equipment-OST'!M67="Да", 'Service providers'!G69, 1)</f>
        <v>1</v>
      </c>
      <c r="K59" s="86" t="str">
        <f>IFERROR(('Medical equipment-OST'!N67*J59)/Q59, "0")</f>
        <v>0</v>
      </c>
      <c r="L59" s="86">
        <f>IF('Medical equipment-OST'!M67="Да", 'Service providers'!H69, 1)</f>
        <v>1</v>
      </c>
      <c r="M59" s="86" t="str">
        <f>IFERROR(('Medical equipment-OST'!O67*L59)/Q59, "0")</f>
        <v>0</v>
      </c>
      <c r="N59" s="86">
        <f>IF('Medical equipment-OST'!J67="Да", 1, 0)</f>
        <v>0</v>
      </c>
      <c r="O59" s="86">
        <f>IF('Medical equipment-OST'!K67="Да", 1, 0)</f>
        <v>0</v>
      </c>
      <c r="P59" s="86">
        <f>IF('Medical equipment-OST'!L67="Да", 1, 0)</f>
        <v>0</v>
      </c>
      <c r="Q59" s="86">
        <f t="shared" si="9"/>
        <v>0</v>
      </c>
      <c r="R59" s="86">
        <f>IF('Medical equipment-OST'!T67="Да", 'Service providers'!G69, 1)</f>
        <v>1</v>
      </c>
      <c r="S59" s="86" t="str">
        <f>IFERROR(('Medical equipment-OST'!U67*R59)/Y59, "0")</f>
        <v>0</v>
      </c>
      <c r="T59" s="86">
        <f>IF('Medical equipment-OST'!T67="Да", 'Service providers'!H69, 1)</f>
        <v>1</v>
      </c>
      <c r="U59" s="86" t="str">
        <f>IFERROR(('Medical equipment-OST'!V67*T59)/Y59, "0")</f>
        <v>0</v>
      </c>
      <c r="V59" s="86">
        <f>IF('Medical equipment-OST'!Q67="Да", 1, 0)</f>
        <v>0</v>
      </c>
      <c r="W59" s="86">
        <f>IF('Medical equipment-OST'!R67="Да", 1, 0)</f>
        <v>0</v>
      </c>
      <c r="X59" s="86">
        <f>IF('Medical equipment-OST'!S67="Да", 1, 0)</f>
        <v>0</v>
      </c>
      <c r="Y59" s="86">
        <f t="shared" si="10"/>
        <v>0</v>
      </c>
      <c r="Z59" s="86">
        <f>IF('Medical equipment-OST'!AA67="Да", 'Service providers'!G69, 1)</f>
        <v>1</v>
      </c>
      <c r="AA59" s="86" t="str">
        <f>IFERROR(('Medical equipment-OST'!AB67*Z59)/AG59, "0")</f>
        <v>0</v>
      </c>
      <c r="AB59" s="86">
        <f>IF('Medical equipment-OST'!AA67="Да", 'Service providers'!H69, 1)</f>
        <v>1</v>
      </c>
      <c r="AC59" s="86" t="str">
        <f>IFERROR(('Medical equipment-OST'!AC67*AB59)/AG59, "0")</f>
        <v>0</v>
      </c>
      <c r="AD59" s="86">
        <f>IF('Medical equipment-OST'!X67="Да", 1, 0)</f>
        <v>0</v>
      </c>
      <c r="AE59" s="86">
        <f>IF('Medical equipment-OST'!Y67="Да", 1, 0)</f>
        <v>0</v>
      </c>
      <c r="AF59" s="86">
        <f>IF('Medical equipment-OST'!Z67="Да", 1, 0)</f>
        <v>0</v>
      </c>
      <c r="AG59" s="86">
        <f t="shared" si="11"/>
        <v>0</v>
      </c>
      <c r="AH59" s="86">
        <f>IF('Medical equipment-OST'!AH67="Да", 'Service providers'!G69, 1)</f>
        <v>1</v>
      </c>
      <c r="AI59" s="86" t="str">
        <f>IFERROR(('Medical equipment-OST'!AI67*AH59)/AO59, "0")</f>
        <v>0</v>
      </c>
      <c r="AJ59" s="86">
        <f>IF('Medical equipment-OST'!AH67="Да", 'Service providers'!H69, 1)</f>
        <v>1</v>
      </c>
      <c r="AK59" s="86" t="str">
        <f>IFERROR(('Medical equipment-OST'!AJ67*AJ59)/AO59, "0")</f>
        <v>0</v>
      </c>
      <c r="AL59" s="86">
        <f>IF('Medical equipment-OST'!AE67="Да", 1, 0)</f>
        <v>0</v>
      </c>
      <c r="AM59" s="86">
        <f>IF('Medical equipment-OST'!AF67="Да", 1, 0)</f>
        <v>0</v>
      </c>
      <c r="AN59" s="86">
        <f>IF('Medical equipment-OST'!AG67="Да", 1, 0)</f>
        <v>0</v>
      </c>
      <c r="AO59" s="86">
        <f t="shared" si="12"/>
        <v>0</v>
      </c>
      <c r="AP59" s="86">
        <f>IF('Medical equipment-OST'!AO67="Да", 'Service providers'!G69, 1)</f>
        <v>1</v>
      </c>
      <c r="AQ59" s="86" t="str">
        <f>IFERROR(('Medical equipment-OST'!AP67*AP59)/AW59, "0")</f>
        <v>0</v>
      </c>
      <c r="AR59" s="86">
        <f>IF('Medical equipment-OST'!AO67="Да", 'Service providers'!H69, 1)</f>
        <v>1</v>
      </c>
      <c r="AS59" s="86" t="str">
        <f>IFERROR(('Medical equipment-OST'!AQ67*AR59)/AW59, "0")</f>
        <v>0</v>
      </c>
      <c r="AT59" s="86">
        <f>IF('Medical equipment-OST'!AL67="Да", 1, 0)</f>
        <v>0</v>
      </c>
      <c r="AU59" s="86">
        <f>IF('Medical equipment-OST'!AM67="Да", 1, 0)</f>
        <v>0</v>
      </c>
      <c r="AV59" s="86">
        <f>IF('Medical equipment-OST'!AN67="Да", 1, 0)</f>
        <v>0</v>
      </c>
      <c r="AW59" s="86">
        <f t="shared" si="13"/>
        <v>0</v>
      </c>
      <c r="AX59" s="86">
        <f>IF('Medical equipment-OST'!AV67="Да", 'Service providers'!G69, 1)</f>
        <v>1</v>
      </c>
      <c r="AY59" s="86" t="str">
        <f>IFERROR(('Medical equipment-OST'!AW67*AX59)/BE59, "0")</f>
        <v>0</v>
      </c>
      <c r="AZ59" s="86">
        <f>IF('Medical equipment-OST'!AV67="Да", 'Service providers'!H69, 1)</f>
        <v>1</v>
      </c>
      <c r="BA59" s="86" t="str">
        <f>IFERROR(('Medical equipment-OST'!AX67*AZ59)/BE59, "0")</f>
        <v>0</v>
      </c>
      <c r="BB59" s="86">
        <f>IF('Medical equipment-OST'!AS67="Да", 1, 0)</f>
        <v>0</v>
      </c>
      <c r="BC59" s="86">
        <f>IF('Medical equipment-OST'!AT67="Да", 1, 0)</f>
        <v>0</v>
      </c>
      <c r="BD59" s="86">
        <f>IF('Medical equipment-OST'!AU67="Да", 1, 0)</f>
        <v>0</v>
      </c>
      <c r="BE59" s="86">
        <f t="shared" si="14"/>
        <v>0</v>
      </c>
      <c r="BF59" s="86">
        <f>IF('Medical equipment-OST'!BC67="Да", 'Service providers'!G69, 1)</f>
        <v>1</v>
      </c>
      <c r="BG59" s="86" t="str">
        <f>IFERROR(('Medical equipment-OST'!BD67*BF59)/BM59, "0")</f>
        <v>0</v>
      </c>
      <c r="BH59" s="86">
        <f>IF('Medical equipment-OST'!BC67="Да", 'Service providers'!H69, 1)</f>
        <v>1</v>
      </c>
      <c r="BI59" s="86" t="str">
        <f>IFERROR(('Medical equipment-OST'!BE67*BH59)/BM59, "0")</f>
        <v>0</v>
      </c>
      <c r="BJ59" s="86">
        <f>IF('Medical equipment-OST'!AZ67="Да", 1, 0)</f>
        <v>0</v>
      </c>
      <c r="BK59" s="86">
        <f>IF('Medical equipment-OST'!BA67="Да", 1, 0)</f>
        <v>0</v>
      </c>
      <c r="BL59" s="86">
        <f>IF('Medical equipment-OST'!BB67="Да", 1, 0)</f>
        <v>0</v>
      </c>
      <c r="BM59" s="86">
        <f t="shared" si="15"/>
        <v>0</v>
      </c>
    </row>
    <row r="60" spans="1:65" x14ac:dyDescent="0.25">
      <c r="A60" s="93" t="str">
        <f>'Service providers'!A70</f>
        <v>Указать название точки 15</v>
      </c>
      <c r="B60" s="86">
        <f>IF('Medical equipment-OST'!F68="Да", 'Service providers'!G70, 1)</f>
        <v>1</v>
      </c>
      <c r="C60" s="86" t="str">
        <f>IFERROR(('Medical equipment-OST'!G68*B60)/I60, "0")</f>
        <v>0</v>
      </c>
      <c r="D60" s="86">
        <f>IF('Medical equipment-OST'!F68="Да", 'Service providers'!H70, 1)</f>
        <v>1</v>
      </c>
      <c r="E60" s="86" t="str">
        <f>IFERROR(('Medical equipment-OST'!H68*D60)/I60, "0")</f>
        <v>0</v>
      </c>
      <c r="F60" s="86">
        <f>IF('Medical equipment-OST'!C68="Да", 1, 0)</f>
        <v>0</v>
      </c>
      <c r="G60" s="86">
        <f>IF('Medical equipment-OST'!D68="Да", 1, 0)</f>
        <v>0</v>
      </c>
      <c r="H60" s="86">
        <f>IF('Medical equipment-OST'!E68="Да", 1, 0)</f>
        <v>0</v>
      </c>
      <c r="I60" s="86">
        <f t="shared" si="8"/>
        <v>0</v>
      </c>
      <c r="J60" s="86">
        <f>IF('Medical equipment-OST'!M68="Да", 'Service providers'!G70, 1)</f>
        <v>1</v>
      </c>
      <c r="K60" s="86" t="str">
        <f>IFERROR(('Medical equipment-OST'!N68*J60)/Q60, "0")</f>
        <v>0</v>
      </c>
      <c r="L60" s="86">
        <f>IF('Medical equipment-OST'!M68="Да", 'Service providers'!H70, 1)</f>
        <v>1</v>
      </c>
      <c r="M60" s="86" t="str">
        <f>IFERROR(('Medical equipment-OST'!O68*L60)/Q60, "0")</f>
        <v>0</v>
      </c>
      <c r="N60" s="86">
        <f>IF('Medical equipment-OST'!J68="Да", 1, 0)</f>
        <v>0</v>
      </c>
      <c r="O60" s="86">
        <f>IF('Medical equipment-OST'!K68="Да", 1, 0)</f>
        <v>0</v>
      </c>
      <c r="P60" s="86">
        <f>IF('Medical equipment-OST'!L68="Да", 1, 0)</f>
        <v>0</v>
      </c>
      <c r="Q60" s="86">
        <f t="shared" si="9"/>
        <v>0</v>
      </c>
      <c r="R60" s="86">
        <f>IF('Medical equipment-OST'!T68="Да", 'Service providers'!G70, 1)</f>
        <v>1</v>
      </c>
      <c r="S60" s="86" t="str">
        <f>IFERROR(('Medical equipment-OST'!U68*R60)/Y60, "0")</f>
        <v>0</v>
      </c>
      <c r="T60" s="86">
        <f>IF('Medical equipment-OST'!T68="Да", 'Service providers'!H70, 1)</f>
        <v>1</v>
      </c>
      <c r="U60" s="86" t="str">
        <f>IFERROR(('Medical equipment-OST'!V68*T60)/Y60, "0")</f>
        <v>0</v>
      </c>
      <c r="V60" s="86">
        <f>IF('Medical equipment-OST'!Q68="Да", 1, 0)</f>
        <v>0</v>
      </c>
      <c r="W60" s="86">
        <f>IF('Medical equipment-OST'!R68="Да", 1, 0)</f>
        <v>0</v>
      </c>
      <c r="X60" s="86">
        <f>IF('Medical equipment-OST'!S68="Да", 1, 0)</f>
        <v>0</v>
      </c>
      <c r="Y60" s="86">
        <f t="shared" si="10"/>
        <v>0</v>
      </c>
      <c r="Z60" s="86">
        <f>IF('Medical equipment-OST'!AA68="Да", 'Service providers'!G70, 1)</f>
        <v>1</v>
      </c>
      <c r="AA60" s="86" t="str">
        <f>IFERROR(('Medical equipment-OST'!AB68*Z60)/AG60, "0")</f>
        <v>0</v>
      </c>
      <c r="AB60" s="86">
        <f>IF('Medical equipment-OST'!AA68="Да", 'Service providers'!H70, 1)</f>
        <v>1</v>
      </c>
      <c r="AC60" s="86" t="str">
        <f>IFERROR(('Medical equipment-OST'!AC68*AB60)/AG60, "0")</f>
        <v>0</v>
      </c>
      <c r="AD60" s="86">
        <f>IF('Medical equipment-OST'!X68="Да", 1, 0)</f>
        <v>0</v>
      </c>
      <c r="AE60" s="86">
        <f>IF('Medical equipment-OST'!Y68="Да", 1, 0)</f>
        <v>0</v>
      </c>
      <c r="AF60" s="86">
        <f>IF('Medical equipment-OST'!Z68="Да", 1, 0)</f>
        <v>0</v>
      </c>
      <c r="AG60" s="86">
        <f t="shared" si="11"/>
        <v>0</v>
      </c>
      <c r="AH60" s="86">
        <f>IF('Medical equipment-OST'!AH68="Да", 'Service providers'!G70, 1)</f>
        <v>1</v>
      </c>
      <c r="AI60" s="86" t="str">
        <f>IFERROR(('Medical equipment-OST'!AI68*AH60)/AO60, "0")</f>
        <v>0</v>
      </c>
      <c r="AJ60" s="86">
        <f>IF('Medical equipment-OST'!AH68="Да", 'Service providers'!H70, 1)</f>
        <v>1</v>
      </c>
      <c r="AK60" s="86" t="str">
        <f>IFERROR(('Medical equipment-OST'!AJ68*AJ60)/AO60, "0")</f>
        <v>0</v>
      </c>
      <c r="AL60" s="86">
        <f>IF('Medical equipment-OST'!AE68="Да", 1, 0)</f>
        <v>0</v>
      </c>
      <c r="AM60" s="86">
        <f>IF('Medical equipment-OST'!AF68="Да", 1, 0)</f>
        <v>0</v>
      </c>
      <c r="AN60" s="86">
        <f>IF('Medical equipment-OST'!AG68="Да", 1, 0)</f>
        <v>0</v>
      </c>
      <c r="AO60" s="86">
        <f t="shared" si="12"/>
        <v>0</v>
      </c>
      <c r="AP60" s="86">
        <f>IF('Medical equipment-OST'!AO68="Да", 'Service providers'!G70, 1)</f>
        <v>1</v>
      </c>
      <c r="AQ60" s="86" t="str">
        <f>IFERROR(('Medical equipment-OST'!AP68*AP60)/AW60, "0")</f>
        <v>0</v>
      </c>
      <c r="AR60" s="86">
        <f>IF('Medical equipment-OST'!AO68="Да", 'Service providers'!H70, 1)</f>
        <v>1</v>
      </c>
      <c r="AS60" s="86" t="str">
        <f>IFERROR(('Medical equipment-OST'!AQ68*AR60)/AW60, "0")</f>
        <v>0</v>
      </c>
      <c r="AT60" s="86">
        <f>IF('Medical equipment-OST'!AL68="Да", 1, 0)</f>
        <v>0</v>
      </c>
      <c r="AU60" s="86">
        <f>IF('Medical equipment-OST'!AM68="Да", 1, 0)</f>
        <v>0</v>
      </c>
      <c r="AV60" s="86">
        <f>IF('Medical equipment-OST'!AN68="Да", 1, 0)</f>
        <v>0</v>
      </c>
      <c r="AW60" s="86">
        <f t="shared" si="13"/>
        <v>0</v>
      </c>
      <c r="AX60" s="86">
        <f>IF('Medical equipment-OST'!AV68="Да", 'Service providers'!G70, 1)</f>
        <v>1</v>
      </c>
      <c r="AY60" s="86" t="str">
        <f>IFERROR(('Medical equipment-OST'!AW68*AX60)/BE60, "0")</f>
        <v>0</v>
      </c>
      <c r="AZ60" s="86">
        <f>IF('Medical equipment-OST'!AV68="Да", 'Service providers'!H70, 1)</f>
        <v>1</v>
      </c>
      <c r="BA60" s="86" t="str">
        <f>IFERROR(('Medical equipment-OST'!AX68*AZ60)/BE60, "0")</f>
        <v>0</v>
      </c>
      <c r="BB60" s="86">
        <f>IF('Medical equipment-OST'!AS68="Да", 1, 0)</f>
        <v>0</v>
      </c>
      <c r="BC60" s="86">
        <f>IF('Medical equipment-OST'!AT68="Да", 1, 0)</f>
        <v>0</v>
      </c>
      <c r="BD60" s="86">
        <f>IF('Medical equipment-OST'!AU68="Да", 1, 0)</f>
        <v>0</v>
      </c>
      <c r="BE60" s="86">
        <f t="shared" si="14"/>
        <v>0</v>
      </c>
      <c r="BF60" s="86">
        <f>IF('Medical equipment-OST'!BC68="Да", 'Service providers'!G70, 1)</f>
        <v>1</v>
      </c>
      <c r="BG60" s="86" t="str">
        <f>IFERROR(('Medical equipment-OST'!BD68*BF60)/BM60, "0")</f>
        <v>0</v>
      </c>
      <c r="BH60" s="86">
        <f>IF('Medical equipment-OST'!BC68="Да", 'Service providers'!H70, 1)</f>
        <v>1</v>
      </c>
      <c r="BI60" s="86" t="str">
        <f>IFERROR(('Medical equipment-OST'!BE68*BH60)/BM60, "0")</f>
        <v>0</v>
      </c>
      <c r="BJ60" s="86">
        <f>IF('Medical equipment-OST'!AZ68="Да", 1, 0)</f>
        <v>0</v>
      </c>
      <c r="BK60" s="86">
        <f>IF('Medical equipment-OST'!BA68="Да", 1, 0)</f>
        <v>0</v>
      </c>
      <c r="BL60" s="86">
        <f>IF('Medical equipment-OST'!BB68="Да", 1, 0)</f>
        <v>0</v>
      </c>
      <c r="BM60" s="86">
        <f t="shared" si="15"/>
        <v>0</v>
      </c>
    </row>
    <row r="61" spans="1:65" x14ac:dyDescent="0.25">
      <c r="A61" s="93" t="str">
        <f>'Service providers'!A71</f>
        <v>Указать название точки 16</v>
      </c>
      <c r="B61" s="86">
        <f>IF('Medical equipment-OST'!F69="Да", 'Service providers'!G71, 1)</f>
        <v>1</v>
      </c>
      <c r="C61" s="86" t="str">
        <f>IFERROR(('Medical equipment-OST'!G69*B61)/I61, "0")</f>
        <v>0</v>
      </c>
      <c r="D61" s="86">
        <f>IF('Medical equipment-OST'!F69="Да", 'Service providers'!H71, 1)</f>
        <v>1</v>
      </c>
      <c r="E61" s="86" t="str">
        <f>IFERROR(('Medical equipment-OST'!H69*D61)/I61, "0")</f>
        <v>0</v>
      </c>
      <c r="F61" s="86">
        <f>IF('Medical equipment-OST'!C69="Да", 1, 0)</f>
        <v>0</v>
      </c>
      <c r="G61" s="86">
        <f>IF('Medical equipment-OST'!D69="Да", 1, 0)</f>
        <v>0</v>
      </c>
      <c r="H61" s="86">
        <f>IF('Medical equipment-OST'!E69="Да", 1, 0)</f>
        <v>0</v>
      </c>
      <c r="I61" s="86">
        <f t="shared" si="8"/>
        <v>0</v>
      </c>
      <c r="J61" s="86">
        <f>IF('Medical equipment-OST'!M69="Да", 'Service providers'!G71, 1)</f>
        <v>1</v>
      </c>
      <c r="K61" s="86" t="str">
        <f>IFERROR(('Medical equipment-OST'!N69*J61)/Q61, "0")</f>
        <v>0</v>
      </c>
      <c r="L61" s="86">
        <f>IF('Medical equipment-OST'!M69="Да", 'Service providers'!H71, 1)</f>
        <v>1</v>
      </c>
      <c r="M61" s="86" t="str">
        <f>IFERROR(('Medical equipment-OST'!O69*L61)/Q61, "0")</f>
        <v>0</v>
      </c>
      <c r="N61" s="86">
        <f>IF('Medical equipment-OST'!J69="Да", 1, 0)</f>
        <v>0</v>
      </c>
      <c r="O61" s="86">
        <f>IF('Medical equipment-OST'!K69="Да", 1, 0)</f>
        <v>0</v>
      </c>
      <c r="P61" s="86">
        <f>IF('Medical equipment-OST'!L69="Да", 1, 0)</f>
        <v>0</v>
      </c>
      <c r="Q61" s="86">
        <f t="shared" si="9"/>
        <v>0</v>
      </c>
      <c r="R61" s="86">
        <f>IF('Medical equipment-OST'!T69="Да", 'Service providers'!G71, 1)</f>
        <v>1</v>
      </c>
      <c r="S61" s="86" t="str">
        <f>IFERROR(('Medical equipment-OST'!U69*R61)/Y61, "0")</f>
        <v>0</v>
      </c>
      <c r="T61" s="86">
        <f>IF('Medical equipment-OST'!T69="Да", 'Service providers'!H71, 1)</f>
        <v>1</v>
      </c>
      <c r="U61" s="86" t="str">
        <f>IFERROR(('Medical equipment-OST'!V69*T61)/Y61, "0")</f>
        <v>0</v>
      </c>
      <c r="V61" s="86">
        <f>IF('Medical equipment-OST'!Q69="Да", 1, 0)</f>
        <v>0</v>
      </c>
      <c r="W61" s="86">
        <f>IF('Medical equipment-OST'!R69="Да", 1, 0)</f>
        <v>0</v>
      </c>
      <c r="X61" s="86">
        <f>IF('Medical equipment-OST'!S69="Да", 1, 0)</f>
        <v>0</v>
      </c>
      <c r="Y61" s="86">
        <f t="shared" si="10"/>
        <v>0</v>
      </c>
      <c r="Z61" s="86">
        <f>IF('Medical equipment-OST'!AA69="Да", 'Service providers'!G71, 1)</f>
        <v>1</v>
      </c>
      <c r="AA61" s="86" t="str">
        <f>IFERROR(('Medical equipment-OST'!AB69*Z61)/AG61, "0")</f>
        <v>0</v>
      </c>
      <c r="AB61" s="86">
        <f>IF('Medical equipment-OST'!AA69="Да", 'Service providers'!H71, 1)</f>
        <v>1</v>
      </c>
      <c r="AC61" s="86" t="str">
        <f>IFERROR(('Medical equipment-OST'!AC69*AB61)/AG61, "0")</f>
        <v>0</v>
      </c>
      <c r="AD61" s="86">
        <f>IF('Medical equipment-OST'!X69="Да", 1, 0)</f>
        <v>0</v>
      </c>
      <c r="AE61" s="86">
        <f>IF('Medical equipment-OST'!Y69="Да", 1, 0)</f>
        <v>0</v>
      </c>
      <c r="AF61" s="86">
        <f>IF('Medical equipment-OST'!Z69="Да", 1, 0)</f>
        <v>0</v>
      </c>
      <c r="AG61" s="86">
        <f t="shared" si="11"/>
        <v>0</v>
      </c>
      <c r="AH61" s="86">
        <f>IF('Medical equipment-OST'!AH69="Да", 'Service providers'!G71, 1)</f>
        <v>1</v>
      </c>
      <c r="AI61" s="86" t="str">
        <f>IFERROR(('Medical equipment-OST'!AI69*AH61)/AO61, "0")</f>
        <v>0</v>
      </c>
      <c r="AJ61" s="86">
        <f>IF('Medical equipment-OST'!AH69="Да", 'Service providers'!H71, 1)</f>
        <v>1</v>
      </c>
      <c r="AK61" s="86" t="str">
        <f>IFERROR(('Medical equipment-OST'!AJ69*AJ61)/AO61, "0")</f>
        <v>0</v>
      </c>
      <c r="AL61" s="86">
        <f>IF('Medical equipment-OST'!AE69="Да", 1, 0)</f>
        <v>0</v>
      </c>
      <c r="AM61" s="86">
        <f>IF('Medical equipment-OST'!AF69="Да", 1, 0)</f>
        <v>0</v>
      </c>
      <c r="AN61" s="86">
        <f>IF('Medical equipment-OST'!AG69="Да", 1, 0)</f>
        <v>0</v>
      </c>
      <c r="AO61" s="86">
        <f t="shared" si="12"/>
        <v>0</v>
      </c>
      <c r="AP61" s="86">
        <f>IF('Medical equipment-OST'!AO69="Да", 'Service providers'!G71, 1)</f>
        <v>1</v>
      </c>
      <c r="AQ61" s="86" t="str">
        <f>IFERROR(('Medical equipment-OST'!AP69*AP61)/AW61, "0")</f>
        <v>0</v>
      </c>
      <c r="AR61" s="86">
        <f>IF('Medical equipment-OST'!AO69="Да", 'Service providers'!H71, 1)</f>
        <v>1</v>
      </c>
      <c r="AS61" s="86" t="str">
        <f>IFERROR(('Medical equipment-OST'!AQ69*AR61)/AW61, "0")</f>
        <v>0</v>
      </c>
      <c r="AT61" s="86">
        <f>IF('Medical equipment-OST'!AL69="Да", 1, 0)</f>
        <v>0</v>
      </c>
      <c r="AU61" s="86">
        <f>IF('Medical equipment-OST'!AM69="Да", 1, 0)</f>
        <v>0</v>
      </c>
      <c r="AV61" s="86">
        <f>IF('Medical equipment-OST'!AN69="Да", 1, 0)</f>
        <v>0</v>
      </c>
      <c r="AW61" s="86">
        <f t="shared" si="13"/>
        <v>0</v>
      </c>
      <c r="AX61" s="86">
        <f>IF('Medical equipment-OST'!AV69="Да", 'Service providers'!G71, 1)</f>
        <v>1</v>
      </c>
      <c r="AY61" s="86" t="str">
        <f>IFERROR(('Medical equipment-OST'!AW69*AX61)/BE61, "0")</f>
        <v>0</v>
      </c>
      <c r="AZ61" s="86">
        <f>IF('Medical equipment-OST'!AV69="Да", 'Service providers'!H71, 1)</f>
        <v>1</v>
      </c>
      <c r="BA61" s="86" t="str">
        <f>IFERROR(('Medical equipment-OST'!AX69*AZ61)/BE61, "0")</f>
        <v>0</v>
      </c>
      <c r="BB61" s="86">
        <f>IF('Medical equipment-OST'!AS69="Да", 1, 0)</f>
        <v>0</v>
      </c>
      <c r="BC61" s="86">
        <f>IF('Medical equipment-OST'!AT69="Да", 1, 0)</f>
        <v>0</v>
      </c>
      <c r="BD61" s="86">
        <f>IF('Medical equipment-OST'!AU69="Да", 1, 0)</f>
        <v>0</v>
      </c>
      <c r="BE61" s="86">
        <f t="shared" si="14"/>
        <v>0</v>
      </c>
      <c r="BF61" s="86">
        <f>IF('Medical equipment-OST'!BC69="Да", 'Service providers'!G71, 1)</f>
        <v>1</v>
      </c>
      <c r="BG61" s="86" t="str">
        <f>IFERROR(('Medical equipment-OST'!BD69*BF61)/BM61, "0")</f>
        <v>0</v>
      </c>
      <c r="BH61" s="86">
        <f>IF('Medical equipment-OST'!BC69="Да", 'Service providers'!H71, 1)</f>
        <v>1</v>
      </c>
      <c r="BI61" s="86" t="str">
        <f>IFERROR(('Medical equipment-OST'!BE69*BH61)/BM61, "0")</f>
        <v>0</v>
      </c>
      <c r="BJ61" s="86">
        <f>IF('Medical equipment-OST'!AZ69="Да", 1, 0)</f>
        <v>0</v>
      </c>
      <c r="BK61" s="86">
        <f>IF('Medical equipment-OST'!BA69="Да", 1, 0)</f>
        <v>0</v>
      </c>
      <c r="BL61" s="86">
        <f>IF('Medical equipment-OST'!BB69="Да", 1, 0)</f>
        <v>0</v>
      </c>
      <c r="BM61" s="86">
        <f t="shared" si="15"/>
        <v>0</v>
      </c>
    </row>
    <row r="62" spans="1:65" x14ac:dyDescent="0.25">
      <c r="A62" s="93" t="str">
        <f>'Service providers'!A72</f>
        <v>Указать название точки 17</v>
      </c>
      <c r="B62" s="86">
        <f>IF('Medical equipment-OST'!F70="Да", 'Service providers'!G72, 1)</f>
        <v>1</v>
      </c>
      <c r="C62" s="86" t="str">
        <f>IFERROR(('Medical equipment-OST'!G70*B62)/I62, "0")</f>
        <v>0</v>
      </c>
      <c r="D62" s="86">
        <f>IF('Medical equipment-OST'!F70="Да", 'Service providers'!H72, 1)</f>
        <v>1</v>
      </c>
      <c r="E62" s="86" t="str">
        <f>IFERROR(('Medical equipment-OST'!H70*D62)/I62, "0")</f>
        <v>0</v>
      </c>
      <c r="F62" s="86">
        <f>IF('Medical equipment-OST'!C70="Да", 1, 0)</f>
        <v>0</v>
      </c>
      <c r="G62" s="86">
        <f>IF('Medical equipment-OST'!D70="Да", 1, 0)</f>
        <v>0</v>
      </c>
      <c r="H62" s="86">
        <f>IF('Medical equipment-OST'!E70="Да", 1, 0)</f>
        <v>0</v>
      </c>
      <c r="I62" s="86">
        <f t="shared" si="8"/>
        <v>0</v>
      </c>
      <c r="J62" s="86">
        <f>IF('Medical equipment-OST'!M70="Да", 'Service providers'!G72, 1)</f>
        <v>1</v>
      </c>
      <c r="K62" s="86" t="str">
        <f>IFERROR(('Medical equipment-OST'!N70*J62)/Q62, "0")</f>
        <v>0</v>
      </c>
      <c r="L62" s="86">
        <f>IF('Medical equipment-OST'!M70="Да", 'Service providers'!H72, 1)</f>
        <v>1</v>
      </c>
      <c r="M62" s="86" t="str">
        <f>IFERROR(('Medical equipment-OST'!O70*L62)/Q62, "0")</f>
        <v>0</v>
      </c>
      <c r="N62" s="86">
        <f>IF('Medical equipment-OST'!J70="Да", 1, 0)</f>
        <v>0</v>
      </c>
      <c r="O62" s="86">
        <f>IF('Medical equipment-OST'!K70="Да", 1, 0)</f>
        <v>0</v>
      </c>
      <c r="P62" s="86">
        <f>IF('Medical equipment-OST'!L70="Да", 1, 0)</f>
        <v>0</v>
      </c>
      <c r="Q62" s="86">
        <f t="shared" si="9"/>
        <v>0</v>
      </c>
      <c r="R62" s="86">
        <f>IF('Medical equipment-OST'!T70="Да", 'Service providers'!G72, 1)</f>
        <v>1</v>
      </c>
      <c r="S62" s="86" t="str">
        <f>IFERROR(('Medical equipment-OST'!U70*R62)/Y62, "0")</f>
        <v>0</v>
      </c>
      <c r="T62" s="86">
        <f>IF('Medical equipment-OST'!T70="Да", 'Service providers'!H72, 1)</f>
        <v>1</v>
      </c>
      <c r="U62" s="86" t="str">
        <f>IFERROR(('Medical equipment-OST'!V70*T62)/Y62, "0")</f>
        <v>0</v>
      </c>
      <c r="V62" s="86">
        <f>IF('Medical equipment-OST'!Q70="Да", 1, 0)</f>
        <v>0</v>
      </c>
      <c r="W62" s="86">
        <f>IF('Medical equipment-OST'!R70="Да", 1, 0)</f>
        <v>0</v>
      </c>
      <c r="X62" s="86">
        <f>IF('Medical equipment-OST'!S70="Да", 1, 0)</f>
        <v>0</v>
      </c>
      <c r="Y62" s="86">
        <f t="shared" si="10"/>
        <v>0</v>
      </c>
      <c r="Z62" s="86">
        <f>IF('Medical equipment-OST'!AA70="Да", 'Service providers'!G72, 1)</f>
        <v>1</v>
      </c>
      <c r="AA62" s="86" t="str">
        <f>IFERROR(('Medical equipment-OST'!AB70*Z62)/AG62, "0")</f>
        <v>0</v>
      </c>
      <c r="AB62" s="86">
        <f>IF('Medical equipment-OST'!AA70="Да", 'Service providers'!H72, 1)</f>
        <v>1</v>
      </c>
      <c r="AC62" s="86" t="str">
        <f>IFERROR(('Medical equipment-OST'!AC70*AB62)/AG62, "0")</f>
        <v>0</v>
      </c>
      <c r="AD62" s="86">
        <f>IF('Medical equipment-OST'!X70="Да", 1, 0)</f>
        <v>0</v>
      </c>
      <c r="AE62" s="86">
        <f>IF('Medical equipment-OST'!Y70="Да", 1, 0)</f>
        <v>0</v>
      </c>
      <c r="AF62" s="86">
        <f>IF('Medical equipment-OST'!Z70="Да", 1, 0)</f>
        <v>0</v>
      </c>
      <c r="AG62" s="86">
        <f t="shared" si="11"/>
        <v>0</v>
      </c>
      <c r="AH62" s="86">
        <f>IF('Medical equipment-OST'!AH70="Да", 'Service providers'!G72, 1)</f>
        <v>1</v>
      </c>
      <c r="AI62" s="86" t="str">
        <f>IFERROR(('Medical equipment-OST'!AI70*AH62)/AO62, "0")</f>
        <v>0</v>
      </c>
      <c r="AJ62" s="86">
        <f>IF('Medical equipment-OST'!AH70="Да", 'Service providers'!H72, 1)</f>
        <v>1</v>
      </c>
      <c r="AK62" s="86" t="str">
        <f>IFERROR(('Medical equipment-OST'!AJ70*AJ62)/AO62, "0")</f>
        <v>0</v>
      </c>
      <c r="AL62" s="86">
        <f>IF('Medical equipment-OST'!AE70="Да", 1, 0)</f>
        <v>0</v>
      </c>
      <c r="AM62" s="86">
        <f>IF('Medical equipment-OST'!AF70="Да", 1, 0)</f>
        <v>0</v>
      </c>
      <c r="AN62" s="86">
        <f>IF('Medical equipment-OST'!AG70="Да", 1, 0)</f>
        <v>0</v>
      </c>
      <c r="AO62" s="86">
        <f t="shared" si="12"/>
        <v>0</v>
      </c>
      <c r="AP62" s="86">
        <f>IF('Medical equipment-OST'!AO70="Да", 'Service providers'!G72, 1)</f>
        <v>1</v>
      </c>
      <c r="AQ62" s="86" t="str">
        <f>IFERROR(('Medical equipment-OST'!AP70*AP62)/AW62, "0")</f>
        <v>0</v>
      </c>
      <c r="AR62" s="86">
        <f>IF('Medical equipment-OST'!AO70="Да", 'Service providers'!H72, 1)</f>
        <v>1</v>
      </c>
      <c r="AS62" s="86" t="str">
        <f>IFERROR(('Medical equipment-OST'!AQ70*AR62)/AW62, "0")</f>
        <v>0</v>
      </c>
      <c r="AT62" s="86">
        <f>IF('Medical equipment-OST'!AL70="Да", 1, 0)</f>
        <v>0</v>
      </c>
      <c r="AU62" s="86">
        <f>IF('Medical equipment-OST'!AM70="Да", 1, 0)</f>
        <v>0</v>
      </c>
      <c r="AV62" s="86">
        <f>IF('Medical equipment-OST'!AN70="Да", 1, 0)</f>
        <v>0</v>
      </c>
      <c r="AW62" s="86">
        <f t="shared" si="13"/>
        <v>0</v>
      </c>
      <c r="AX62" s="86">
        <f>IF('Medical equipment-OST'!AV70="Да", 'Service providers'!G72, 1)</f>
        <v>1</v>
      </c>
      <c r="AY62" s="86" t="str">
        <f>IFERROR(('Medical equipment-OST'!AW70*AX62)/BE62, "0")</f>
        <v>0</v>
      </c>
      <c r="AZ62" s="86">
        <f>IF('Medical equipment-OST'!AV70="Да", 'Service providers'!H72, 1)</f>
        <v>1</v>
      </c>
      <c r="BA62" s="86" t="str">
        <f>IFERROR(('Medical equipment-OST'!AX70*AZ62)/BE62, "0")</f>
        <v>0</v>
      </c>
      <c r="BB62" s="86">
        <f>IF('Medical equipment-OST'!AS70="Да", 1, 0)</f>
        <v>0</v>
      </c>
      <c r="BC62" s="86">
        <f>IF('Medical equipment-OST'!AT70="Да", 1, 0)</f>
        <v>0</v>
      </c>
      <c r="BD62" s="86">
        <f>IF('Medical equipment-OST'!AU70="Да", 1, 0)</f>
        <v>0</v>
      </c>
      <c r="BE62" s="86">
        <f t="shared" si="14"/>
        <v>0</v>
      </c>
      <c r="BF62" s="86">
        <f>IF('Medical equipment-OST'!BC70="Да", 'Service providers'!G72, 1)</f>
        <v>1</v>
      </c>
      <c r="BG62" s="86" t="str">
        <f>IFERROR(('Medical equipment-OST'!BD70*BF62)/BM62, "0")</f>
        <v>0</v>
      </c>
      <c r="BH62" s="86">
        <f>IF('Medical equipment-OST'!BC70="Да", 'Service providers'!H72, 1)</f>
        <v>1</v>
      </c>
      <c r="BI62" s="86" t="str">
        <f>IFERROR(('Medical equipment-OST'!BE70*BH62)/BM62, "0")</f>
        <v>0</v>
      </c>
      <c r="BJ62" s="86">
        <f>IF('Medical equipment-OST'!AZ70="Да", 1, 0)</f>
        <v>0</v>
      </c>
      <c r="BK62" s="86">
        <f>IF('Medical equipment-OST'!BA70="Да", 1, 0)</f>
        <v>0</v>
      </c>
      <c r="BL62" s="86">
        <f>IF('Medical equipment-OST'!BB70="Да", 1, 0)</f>
        <v>0</v>
      </c>
      <c r="BM62" s="86">
        <f t="shared" si="15"/>
        <v>0</v>
      </c>
    </row>
    <row r="63" spans="1:65" x14ac:dyDescent="0.25">
      <c r="A63" s="93" t="str">
        <f>'Service providers'!A73</f>
        <v>Указать название точки 18</v>
      </c>
      <c r="B63" s="86">
        <f>IF('Medical equipment-OST'!F71="Да", 'Service providers'!G73, 1)</f>
        <v>1</v>
      </c>
      <c r="C63" s="86" t="str">
        <f>IFERROR(('Medical equipment-OST'!G71*B63)/I63, "0")</f>
        <v>0</v>
      </c>
      <c r="D63" s="86">
        <f>IF('Medical equipment-OST'!F71="Да", 'Service providers'!H73, 1)</f>
        <v>1</v>
      </c>
      <c r="E63" s="86" t="str">
        <f>IFERROR(('Medical equipment-OST'!H71*D63)/I63, "0")</f>
        <v>0</v>
      </c>
      <c r="F63" s="86">
        <f>IF('Medical equipment-OST'!C71="Да", 1, 0)</f>
        <v>0</v>
      </c>
      <c r="G63" s="86">
        <f>IF('Medical equipment-OST'!D71="Да", 1, 0)</f>
        <v>0</v>
      </c>
      <c r="H63" s="86">
        <f>IF('Medical equipment-OST'!E71="Да", 1, 0)</f>
        <v>0</v>
      </c>
      <c r="I63" s="86">
        <f t="shared" si="8"/>
        <v>0</v>
      </c>
      <c r="J63" s="86">
        <f>IF('Medical equipment-OST'!M71="Да", 'Service providers'!G73, 1)</f>
        <v>1</v>
      </c>
      <c r="K63" s="86" t="str">
        <f>IFERROR(('Medical equipment-OST'!N71*J63)/Q63, "0")</f>
        <v>0</v>
      </c>
      <c r="L63" s="86">
        <f>IF('Medical equipment-OST'!M71="Да", 'Service providers'!H73, 1)</f>
        <v>1</v>
      </c>
      <c r="M63" s="86" t="str">
        <f>IFERROR(('Medical equipment-OST'!O71*L63)/Q63, "0")</f>
        <v>0</v>
      </c>
      <c r="N63" s="86">
        <f>IF('Medical equipment-OST'!J71="Да", 1, 0)</f>
        <v>0</v>
      </c>
      <c r="O63" s="86">
        <f>IF('Medical equipment-OST'!K71="Да", 1, 0)</f>
        <v>0</v>
      </c>
      <c r="P63" s="86">
        <f>IF('Medical equipment-OST'!L71="Да", 1, 0)</f>
        <v>0</v>
      </c>
      <c r="Q63" s="86">
        <f t="shared" si="9"/>
        <v>0</v>
      </c>
      <c r="R63" s="86">
        <f>IF('Medical equipment-OST'!T71="Да", 'Service providers'!G73, 1)</f>
        <v>1</v>
      </c>
      <c r="S63" s="86" t="str">
        <f>IFERROR(('Medical equipment-OST'!U71*R63)/Y63, "0")</f>
        <v>0</v>
      </c>
      <c r="T63" s="86">
        <f>IF('Medical equipment-OST'!T71="Да", 'Service providers'!H73, 1)</f>
        <v>1</v>
      </c>
      <c r="U63" s="86" t="str">
        <f>IFERROR(('Medical equipment-OST'!V71*T63)/Y63, "0")</f>
        <v>0</v>
      </c>
      <c r="V63" s="86">
        <f>IF('Medical equipment-OST'!Q71="Да", 1, 0)</f>
        <v>0</v>
      </c>
      <c r="W63" s="86">
        <f>IF('Medical equipment-OST'!R71="Да", 1, 0)</f>
        <v>0</v>
      </c>
      <c r="X63" s="86">
        <f>IF('Medical equipment-OST'!S71="Да", 1, 0)</f>
        <v>0</v>
      </c>
      <c r="Y63" s="86">
        <f t="shared" si="10"/>
        <v>0</v>
      </c>
      <c r="Z63" s="86">
        <f>IF('Medical equipment-OST'!AA71="Да", 'Service providers'!G73, 1)</f>
        <v>1</v>
      </c>
      <c r="AA63" s="86" t="str">
        <f>IFERROR(('Medical equipment-OST'!AB71*Z63)/AG63, "0")</f>
        <v>0</v>
      </c>
      <c r="AB63" s="86">
        <f>IF('Medical equipment-OST'!AA71="Да", 'Service providers'!H73, 1)</f>
        <v>1</v>
      </c>
      <c r="AC63" s="86" t="str">
        <f>IFERROR(('Medical equipment-OST'!AC71*AB63)/AG63, "0")</f>
        <v>0</v>
      </c>
      <c r="AD63" s="86">
        <f>IF('Medical equipment-OST'!X71="Да", 1, 0)</f>
        <v>0</v>
      </c>
      <c r="AE63" s="86">
        <f>IF('Medical equipment-OST'!Y71="Да", 1, 0)</f>
        <v>0</v>
      </c>
      <c r="AF63" s="86">
        <f>IF('Medical equipment-OST'!Z71="Да", 1, 0)</f>
        <v>0</v>
      </c>
      <c r="AG63" s="86">
        <f t="shared" si="11"/>
        <v>0</v>
      </c>
      <c r="AH63" s="86">
        <f>IF('Medical equipment-OST'!AH71="Да", 'Service providers'!G73, 1)</f>
        <v>1</v>
      </c>
      <c r="AI63" s="86" t="str">
        <f>IFERROR(('Medical equipment-OST'!AI71*AH63)/AO63, "0")</f>
        <v>0</v>
      </c>
      <c r="AJ63" s="86">
        <f>IF('Medical equipment-OST'!AH71="Да", 'Service providers'!H73, 1)</f>
        <v>1</v>
      </c>
      <c r="AK63" s="86" t="str">
        <f>IFERROR(('Medical equipment-OST'!AJ71*AJ63)/AO63, "0")</f>
        <v>0</v>
      </c>
      <c r="AL63" s="86">
        <f>IF('Medical equipment-OST'!AE71="Да", 1, 0)</f>
        <v>0</v>
      </c>
      <c r="AM63" s="86">
        <f>IF('Medical equipment-OST'!AF71="Да", 1, 0)</f>
        <v>0</v>
      </c>
      <c r="AN63" s="86">
        <f>IF('Medical equipment-OST'!AG71="Да", 1, 0)</f>
        <v>0</v>
      </c>
      <c r="AO63" s="86">
        <f t="shared" si="12"/>
        <v>0</v>
      </c>
      <c r="AP63" s="86">
        <f>IF('Medical equipment-OST'!AO71="Да", 'Service providers'!G73, 1)</f>
        <v>1</v>
      </c>
      <c r="AQ63" s="86" t="str">
        <f>IFERROR(('Medical equipment-OST'!AP71*AP63)/AW63, "0")</f>
        <v>0</v>
      </c>
      <c r="AR63" s="86">
        <f>IF('Medical equipment-OST'!AO71="Да", 'Service providers'!H73, 1)</f>
        <v>1</v>
      </c>
      <c r="AS63" s="86" t="str">
        <f>IFERROR(('Medical equipment-OST'!AQ71*AR63)/AW63, "0")</f>
        <v>0</v>
      </c>
      <c r="AT63" s="86">
        <f>IF('Medical equipment-OST'!AL71="Да", 1, 0)</f>
        <v>0</v>
      </c>
      <c r="AU63" s="86">
        <f>IF('Medical equipment-OST'!AM71="Да", 1, 0)</f>
        <v>0</v>
      </c>
      <c r="AV63" s="86">
        <f>IF('Medical equipment-OST'!AN71="Да", 1, 0)</f>
        <v>0</v>
      </c>
      <c r="AW63" s="86">
        <f t="shared" si="13"/>
        <v>0</v>
      </c>
      <c r="AX63" s="86">
        <f>IF('Medical equipment-OST'!AV71="Да", 'Service providers'!G73, 1)</f>
        <v>1</v>
      </c>
      <c r="AY63" s="86" t="str">
        <f>IFERROR(('Medical equipment-OST'!AW71*AX63)/BE63, "0")</f>
        <v>0</v>
      </c>
      <c r="AZ63" s="86">
        <f>IF('Medical equipment-OST'!AV71="Да", 'Service providers'!H73, 1)</f>
        <v>1</v>
      </c>
      <c r="BA63" s="86" t="str">
        <f>IFERROR(('Medical equipment-OST'!AX71*AZ63)/BE63, "0")</f>
        <v>0</v>
      </c>
      <c r="BB63" s="86">
        <f>IF('Medical equipment-OST'!AS71="Да", 1, 0)</f>
        <v>0</v>
      </c>
      <c r="BC63" s="86">
        <f>IF('Medical equipment-OST'!AT71="Да", 1, 0)</f>
        <v>0</v>
      </c>
      <c r="BD63" s="86">
        <f>IF('Medical equipment-OST'!AU71="Да", 1, 0)</f>
        <v>0</v>
      </c>
      <c r="BE63" s="86">
        <f t="shared" si="14"/>
        <v>0</v>
      </c>
      <c r="BF63" s="86">
        <f>IF('Medical equipment-OST'!BC71="Да", 'Service providers'!G73, 1)</f>
        <v>1</v>
      </c>
      <c r="BG63" s="86" t="str">
        <f>IFERROR(('Medical equipment-OST'!BD71*BF63)/BM63, "0")</f>
        <v>0</v>
      </c>
      <c r="BH63" s="86">
        <f>IF('Medical equipment-OST'!BC71="Да", 'Service providers'!H73, 1)</f>
        <v>1</v>
      </c>
      <c r="BI63" s="86" t="str">
        <f>IFERROR(('Medical equipment-OST'!BE71*BH63)/BM63, "0")</f>
        <v>0</v>
      </c>
      <c r="BJ63" s="86">
        <f>IF('Medical equipment-OST'!AZ71="Да", 1, 0)</f>
        <v>0</v>
      </c>
      <c r="BK63" s="86">
        <f>IF('Medical equipment-OST'!BA71="Да", 1, 0)</f>
        <v>0</v>
      </c>
      <c r="BL63" s="86">
        <f>IF('Medical equipment-OST'!BB71="Да", 1, 0)</f>
        <v>0</v>
      </c>
      <c r="BM63" s="86">
        <f t="shared" si="15"/>
        <v>0</v>
      </c>
    </row>
    <row r="64" spans="1:65" x14ac:dyDescent="0.25">
      <c r="A64" s="93" t="str">
        <f>'Service providers'!A74</f>
        <v>Указать название точки 19</v>
      </c>
      <c r="B64" s="86">
        <f>IF('Medical equipment-OST'!F72="Да", 'Service providers'!G74, 1)</f>
        <v>1</v>
      </c>
      <c r="C64" s="86" t="str">
        <f>IFERROR(('Medical equipment-OST'!G72*B64)/I64, "0")</f>
        <v>0</v>
      </c>
      <c r="D64" s="86">
        <f>IF('Medical equipment-OST'!F72="Да", 'Service providers'!H74, 1)</f>
        <v>1</v>
      </c>
      <c r="E64" s="86" t="str">
        <f>IFERROR(('Medical equipment-OST'!H72*D64)/I64, "0")</f>
        <v>0</v>
      </c>
      <c r="F64" s="86">
        <f>IF('Medical equipment-OST'!C72="Да", 1, 0)</f>
        <v>0</v>
      </c>
      <c r="G64" s="86">
        <f>IF('Medical equipment-OST'!D72="Да", 1, 0)</f>
        <v>0</v>
      </c>
      <c r="H64" s="86">
        <f>IF('Medical equipment-OST'!E72="Да", 1, 0)</f>
        <v>0</v>
      </c>
      <c r="I64" s="86">
        <f t="shared" si="8"/>
        <v>0</v>
      </c>
      <c r="J64" s="86">
        <f>IF('Medical equipment-OST'!M72="Да", 'Service providers'!G74, 1)</f>
        <v>1</v>
      </c>
      <c r="K64" s="86" t="str">
        <f>IFERROR(('Medical equipment-OST'!N72*J64)/Q64, "0")</f>
        <v>0</v>
      </c>
      <c r="L64" s="86">
        <f>IF('Medical equipment-OST'!M72="Да", 'Service providers'!H74, 1)</f>
        <v>1</v>
      </c>
      <c r="M64" s="86" t="str">
        <f>IFERROR(('Medical equipment-OST'!O72*L64)/Q64, "0")</f>
        <v>0</v>
      </c>
      <c r="N64" s="86">
        <f>IF('Medical equipment-OST'!J72="Да", 1, 0)</f>
        <v>0</v>
      </c>
      <c r="O64" s="86">
        <f>IF('Medical equipment-OST'!K72="Да", 1, 0)</f>
        <v>0</v>
      </c>
      <c r="P64" s="86">
        <f>IF('Medical equipment-OST'!L72="Да", 1, 0)</f>
        <v>0</v>
      </c>
      <c r="Q64" s="86">
        <f t="shared" si="9"/>
        <v>0</v>
      </c>
      <c r="R64" s="86">
        <f>IF('Medical equipment-OST'!T72="Да", 'Service providers'!G74, 1)</f>
        <v>1</v>
      </c>
      <c r="S64" s="86" t="str">
        <f>IFERROR(('Medical equipment-OST'!U72*R64)/Y64, "0")</f>
        <v>0</v>
      </c>
      <c r="T64" s="86">
        <f>IF('Medical equipment-OST'!T72="Да", 'Service providers'!H74, 1)</f>
        <v>1</v>
      </c>
      <c r="U64" s="86" t="str">
        <f>IFERROR(('Medical equipment-OST'!V72*T64)/Y64, "0")</f>
        <v>0</v>
      </c>
      <c r="V64" s="86">
        <f>IF('Medical equipment-OST'!Q72="Да", 1, 0)</f>
        <v>0</v>
      </c>
      <c r="W64" s="86">
        <f>IF('Medical equipment-OST'!R72="Да", 1, 0)</f>
        <v>0</v>
      </c>
      <c r="X64" s="86">
        <f>IF('Medical equipment-OST'!S72="Да", 1, 0)</f>
        <v>0</v>
      </c>
      <c r="Y64" s="86">
        <f t="shared" si="10"/>
        <v>0</v>
      </c>
      <c r="Z64" s="86">
        <f>IF('Medical equipment-OST'!AA72="Да", 'Service providers'!G74, 1)</f>
        <v>1</v>
      </c>
      <c r="AA64" s="86" t="str">
        <f>IFERROR(('Medical equipment-OST'!AB72*Z64)/AG64, "0")</f>
        <v>0</v>
      </c>
      <c r="AB64" s="86">
        <f>IF('Medical equipment-OST'!AA72="Да", 'Service providers'!H74, 1)</f>
        <v>1</v>
      </c>
      <c r="AC64" s="86" t="str">
        <f>IFERROR(('Medical equipment-OST'!AC72*AB64)/AG64, "0")</f>
        <v>0</v>
      </c>
      <c r="AD64" s="86">
        <f>IF('Medical equipment-OST'!X72="Да", 1, 0)</f>
        <v>0</v>
      </c>
      <c r="AE64" s="86">
        <f>IF('Medical equipment-OST'!Y72="Да", 1, 0)</f>
        <v>0</v>
      </c>
      <c r="AF64" s="86">
        <f>IF('Medical equipment-OST'!Z72="Да", 1, 0)</f>
        <v>0</v>
      </c>
      <c r="AG64" s="86">
        <f t="shared" si="11"/>
        <v>0</v>
      </c>
      <c r="AH64" s="86">
        <f>IF('Medical equipment-OST'!AH72="Да", 'Service providers'!G74, 1)</f>
        <v>1</v>
      </c>
      <c r="AI64" s="86" t="str">
        <f>IFERROR(('Medical equipment-OST'!AI72*AH64)/AO64, "0")</f>
        <v>0</v>
      </c>
      <c r="AJ64" s="86">
        <f>IF('Medical equipment-OST'!AH72="Да", 'Service providers'!H74, 1)</f>
        <v>1</v>
      </c>
      <c r="AK64" s="86" t="str">
        <f>IFERROR(('Medical equipment-OST'!AJ72*AJ64)/AO64, "0")</f>
        <v>0</v>
      </c>
      <c r="AL64" s="86">
        <f>IF('Medical equipment-OST'!AE72="Да", 1, 0)</f>
        <v>0</v>
      </c>
      <c r="AM64" s="86">
        <f>IF('Medical equipment-OST'!AF72="Да", 1, 0)</f>
        <v>0</v>
      </c>
      <c r="AN64" s="86">
        <f>IF('Medical equipment-OST'!AG72="Да", 1, 0)</f>
        <v>0</v>
      </c>
      <c r="AO64" s="86">
        <f t="shared" si="12"/>
        <v>0</v>
      </c>
      <c r="AP64" s="86">
        <f>IF('Medical equipment-OST'!AO72="Да", 'Service providers'!G74, 1)</f>
        <v>1</v>
      </c>
      <c r="AQ64" s="86" t="str">
        <f>IFERROR(('Medical equipment-OST'!AP72*AP64)/AW64, "0")</f>
        <v>0</v>
      </c>
      <c r="AR64" s="86">
        <f>IF('Medical equipment-OST'!AO72="Да", 'Service providers'!H74, 1)</f>
        <v>1</v>
      </c>
      <c r="AS64" s="86" t="str">
        <f>IFERROR(('Medical equipment-OST'!AQ72*AR64)/AW64, "0")</f>
        <v>0</v>
      </c>
      <c r="AT64" s="86">
        <f>IF('Medical equipment-OST'!AL72="Да", 1, 0)</f>
        <v>0</v>
      </c>
      <c r="AU64" s="86">
        <f>IF('Medical equipment-OST'!AM72="Да", 1, 0)</f>
        <v>0</v>
      </c>
      <c r="AV64" s="86">
        <f>IF('Medical equipment-OST'!AN72="Да", 1, 0)</f>
        <v>0</v>
      </c>
      <c r="AW64" s="86">
        <f t="shared" si="13"/>
        <v>0</v>
      </c>
      <c r="AX64" s="86">
        <f>IF('Medical equipment-OST'!AV72="Да", 'Service providers'!G74, 1)</f>
        <v>1</v>
      </c>
      <c r="AY64" s="86" t="str">
        <f>IFERROR(('Medical equipment-OST'!AW72*AX64)/BE64, "0")</f>
        <v>0</v>
      </c>
      <c r="AZ64" s="86">
        <f>IF('Medical equipment-OST'!AV72="Да", 'Service providers'!H74, 1)</f>
        <v>1</v>
      </c>
      <c r="BA64" s="86" t="str">
        <f>IFERROR(('Medical equipment-OST'!AX72*AZ64)/BE64, "0")</f>
        <v>0</v>
      </c>
      <c r="BB64" s="86">
        <f>IF('Medical equipment-OST'!AS72="Да", 1, 0)</f>
        <v>0</v>
      </c>
      <c r="BC64" s="86">
        <f>IF('Medical equipment-OST'!AT72="Да", 1, 0)</f>
        <v>0</v>
      </c>
      <c r="BD64" s="86">
        <f>IF('Medical equipment-OST'!AU72="Да", 1, 0)</f>
        <v>0</v>
      </c>
      <c r="BE64" s="86">
        <f t="shared" si="14"/>
        <v>0</v>
      </c>
      <c r="BF64" s="86">
        <f>IF('Medical equipment-OST'!BC72="Да", 'Service providers'!G74, 1)</f>
        <v>1</v>
      </c>
      <c r="BG64" s="86" t="str">
        <f>IFERROR(('Medical equipment-OST'!BD72*BF64)/BM64, "0")</f>
        <v>0</v>
      </c>
      <c r="BH64" s="86">
        <f>IF('Medical equipment-OST'!BC72="Да", 'Service providers'!H74, 1)</f>
        <v>1</v>
      </c>
      <c r="BI64" s="86" t="str">
        <f>IFERROR(('Medical equipment-OST'!BE72*BH64)/BM64, "0")</f>
        <v>0</v>
      </c>
      <c r="BJ64" s="86">
        <f>IF('Medical equipment-OST'!AZ72="Да", 1, 0)</f>
        <v>0</v>
      </c>
      <c r="BK64" s="86">
        <f>IF('Medical equipment-OST'!BA72="Да", 1, 0)</f>
        <v>0</v>
      </c>
      <c r="BL64" s="86">
        <f>IF('Medical equipment-OST'!BB72="Да", 1, 0)</f>
        <v>0</v>
      </c>
      <c r="BM64" s="86">
        <f t="shared" si="15"/>
        <v>0</v>
      </c>
    </row>
    <row r="65" spans="1:65" x14ac:dyDescent="0.25">
      <c r="A65" s="93" t="str">
        <f>'Service providers'!A75</f>
        <v>Указать название точки 20</v>
      </c>
      <c r="B65" s="86">
        <f>IF('Medical equipment-OST'!F73="Да", 'Service providers'!G75, 1)</f>
        <v>1</v>
      </c>
      <c r="C65" s="86" t="str">
        <f>IFERROR(('Medical equipment-OST'!G73*B65)/I65, "0")</f>
        <v>0</v>
      </c>
      <c r="D65" s="86">
        <f>IF('Medical equipment-OST'!F73="Да", 'Service providers'!H75, 1)</f>
        <v>1</v>
      </c>
      <c r="E65" s="86" t="str">
        <f>IFERROR(('Medical equipment-OST'!H73*D65)/I65, "0")</f>
        <v>0</v>
      </c>
      <c r="F65" s="86">
        <f>IF('Medical equipment-OST'!C73="Да", 1, 0)</f>
        <v>0</v>
      </c>
      <c r="G65" s="86">
        <f>IF('Medical equipment-OST'!D73="Да", 1, 0)</f>
        <v>0</v>
      </c>
      <c r="H65" s="86">
        <f>IF('Medical equipment-OST'!E73="Да", 1, 0)</f>
        <v>0</v>
      </c>
      <c r="I65" s="86">
        <f t="shared" si="8"/>
        <v>0</v>
      </c>
      <c r="J65" s="86">
        <f>IF('Medical equipment-OST'!M73="Да", 'Service providers'!G75, 1)</f>
        <v>1</v>
      </c>
      <c r="K65" s="86" t="str">
        <f>IFERROR(('Medical equipment-OST'!N73*J65)/Q65, "0")</f>
        <v>0</v>
      </c>
      <c r="L65" s="86">
        <f>IF('Medical equipment-OST'!M73="Да", 'Service providers'!H75, 1)</f>
        <v>1</v>
      </c>
      <c r="M65" s="86" t="str">
        <f>IFERROR(('Medical equipment-OST'!O73*L65)/Q65, "0")</f>
        <v>0</v>
      </c>
      <c r="N65" s="86">
        <f>IF('Medical equipment-OST'!J73="Да", 1, 0)</f>
        <v>0</v>
      </c>
      <c r="O65" s="86">
        <f>IF('Medical equipment-OST'!K73="Да", 1, 0)</f>
        <v>0</v>
      </c>
      <c r="P65" s="86">
        <f>IF('Medical equipment-OST'!L73="Да", 1, 0)</f>
        <v>0</v>
      </c>
      <c r="Q65" s="86">
        <f t="shared" si="9"/>
        <v>0</v>
      </c>
      <c r="R65" s="86">
        <f>IF('Medical equipment-OST'!T73="Да", 'Service providers'!G75, 1)</f>
        <v>1</v>
      </c>
      <c r="S65" s="86" t="str">
        <f>IFERROR(('Medical equipment-OST'!U73*R65)/Y65, "0")</f>
        <v>0</v>
      </c>
      <c r="T65" s="86">
        <f>IF('Medical equipment-OST'!T73="Да", 'Service providers'!H75, 1)</f>
        <v>1</v>
      </c>
      <c r="U65" s="86" t="str">
        <f>IFERROR(('Medical equipment-OST'!V73*T65)/Y65, "0")</f>
        <v>0</v>
      </c>
      <c r="V65" s="86">
        <f>IF('Medical equipment-OST'!Q73="Да", 1, 0)</f>
        <v>0</v>
      </c>
      <c r="W65" s="86">
        <f>IF('Medical equipment-OST'!R73="Да", 1, 0)</f>
        <v>0</v>
      </c>
      <c r="X65" s="86">
        <f>IF('Medical equipment-OST'!S73="Да", 1, 0)</f>
        <v>0</v>
      </c>
      <c r="Y65" s="86">
        <f t="shared" si="10"/>
        <v>0</v>
      </c>
      <c r="Z65" s="86">
        <f>IF('Medical equipment-OST'!AA73="Да", 'Service providers'!G75, 1)</f>
        <v>1</v>
      </c>
      <c r="AA65" s="86" t="str">
        <f>IFERROR(('Medical equipment-OST'!AB73*Z65)/AG65, "0")</f>
        <v>0</v>
      </c>
      <c r="AB65" s="86">
        <f>IF('Medical equipment-OST'!AA73="Да", 'Service providers'!H75, 1)</f>
        <v>1</v>
      </c>
      <c r="AC65" s="86" t="str">
        <f>IFERROR(('Medical equipment-OST'!AC73*AB65)/AG65, "0")</f>
        <v>0</v>
      </c>
      <c r="AD65" s="86">
        <f>IF('Medical equipment-OST'!X73="Да", 1, 0)</f>
        <v>0</v>
      </c>
      <c r="AE65" s="86">
        <f>IF('Medical equipment-OST'!Y73="Да", 1, 0)</f>
        <v>0</v>
      </c>
      <c r="AF65" s="86">
        <f>IF('Medical equipment-OST'!Z73="Да", 1, 0)</f>
        <v>0</v>
      </c>
      <c r="AG65" s="86">
        <f t="shared" si="11"/>
        <v>0</v>
      </c>
      <c r="AH65" s="86">
        <f>IF('Medical equipment-OST'!AH73="Да", 'Service providers'!G75, 1)</f>
        <v>1</v>
      </c>
      <c r="AI65" s="86" t="str">
        <f>IFERROR(('Medical equipment-OST'!AI73*AH65)/AO65, "0")</f>
        <v>0</v>
      </c>
      <c r="AJ65" s="86">
        <f>IF('Medical equipment-OST'!AH73="Да", 'Service providers'!H75, 1)</f>
        <v>1</v>
      </c>
      <c r="AK65" s="86" t="str">
        <f>IFERROR(('Medical equipment-OST'!AJ73*AJ65)/AO65, "0")</f>
        <v>0</v>
      </c>
      <c r="AL65" s="86">
        <f>IF('Medical equipment-OST'!AE73="Да", 1, 0)</f>
        <v>0</v>
      </c>
      <c r="AM65" s="86">
        <f>IF('Medical equipment-OST'!AF73="Да", 1, 0)</f>
        <v>0</v>
      </c>
      <c r="AN65" s="86">
        <f>IF('Medical equipment-OST'!AG73="Да", 1, 0)</f>
        <v>0</v>
      </c>
      <c r="AO65" s="86">
        <f t="shared" si="12"/>
        <v>0</v>
      </c>
      <c r="AP65" s="86">
        <f>IF('Medical equipment-OST'!AO73="Да", 'Service providers'!G75, 1)</f>
        <v>1</v>
      </c>
      <c r="AQ65" s="86" t="str">
        <f>IFERROR(('Medical equipment-OST'!AP73*AP65)/AW65, "0")</f>
        <v>0</v>
      </c>
      <c r="AR65" s="86">
        <f>IF('Medical equipment-OST'!AO73="Да", 'Service providers'!H75, 1)</f>
        <v>1</v>
      </c>
      <c r="AS65" s="86" t="str">
        <f>IFERROR(('Medical equipment-OST'!AQ73*AR65)/AW65, "0")</f>
        <v>0</v>
      </c>
      <c r="AT65" s="86">
        <f>IF('Medical equipment-OST'!AL73="Да", 1, 0)</f>
        <v>0</v>
      </c>
      <c r="AU65" s="86">
        <f>IF('Medical equipment-OST'!AM73="Да", 1, 0)</f>
        <v>0</v>
      </c>
      <c r="AV65" s="86">
        <f>IF('Medical equipment-OST'!AN73="Да", 1, 0)</f>
        <v>0</v>
      </c>
      <c r="AW65" s="86">
        <f t="shared" si="13"/>
        <v>0</v>
      </c>
      <c r="AX65" s="86">
        <f>IF('Medical equipment-OST'!AV73="Да", 'Service providers'!G75, 1)</f>
        <v>1</v>
      </c>
      <c r="AY65" s="86" t="str">
        <f>IFERROR(('Medical equipment-OST'!AW73*AX65)/BE65, "0")</f>
        <v>0</v>
      </c>
      <c r="AZ65" s="86">
        <f>IF('Medical equipment-OST'!AV73="Да", 'Service providers'!H75, 1)</f>
        <v>1</v>
      </c>
      <c r="BA65" s="86" t="str">
        <f>IFERROR(('Medical equipment-OST'!AX73*AZ65)/BE65, "0")</f>
        <v>0</v>
      </c>
      <c r="BB65" s="86">
        <f>IF('Medical equipment-OST'!AS73="Да", 1, 0)</f>
        <v>0</v>
      </c>
      <c r="BC65" s="86">
        <f>IF('Medical equipment-OST'!AT73="Да", 1, 0)</f>
        <v>0</v>
      </c>
      <c r="BD65" s="86">
        <f>IF('Medical equipment-OST'!AU73="Да", 1, 0)</f>
        <v>0</v>
      </c>
      <c r="BE65" s="86">
        <f t="shared" si="14"/>
        <v>0</v>
      </c>
      <c r="BF65" s="86">
        <f>IF('Medical equipment-OST'!BC73="Да", 'Service providers'!G75, 1)</f>
        <v>1</v>
      </c>
      <c r="BG65" s="86" t="str">
        <f>IFERROR(('Medical equipment-OST'!BD73*BF65)/BM65, "0")</f>
        <v>0</v>
      </c>
      <c r="BH65" s="86">
        <f>IF('Medical equipment-OST'!BC73="Да", 'Service providers'!H75, 1)</f>
        <v>1</v>
      </c>
      <c r="BI65" s="86" t="str">
        <f>IFERROR(('Medical equipment-OST'!BE73*BH65)/BM65, "0")</f>
        <v>0</v>
      </c>
      <c r="BJ65" s="86">
        <f>IF('Medical equipment-OST'!AZ73="Да", 1, 0)</f>
        <v>0</v>
      </c>
      <c r="BK65" s="86">
        <f>IF('Medical equipment-OST'!BA73="Да", 1, 0)</f>
        <v>0</v>
      </c>
      <c r="BL65" s="86">
        <f>IF('Medical equipment-OST'!BB73="Да", 1, 0)</f>
        <v>0</v>
      </c>
      <c r="BM65" s="86">
        <f t="shared" si="15"/>
        <v>0</v>
      </c>
    </row>
    <row r="66" spans="1:65" x14ac:dyDescent="0.25">
      <c r="A66" s="92" t="str">
        <f>'Service providers'!A76</f>
        <v>Указать название</v>
      </c>
      <c r="B66" s="86">
        <f>IF('Medical equipment-OST'!F74="Да", 'Service providers'!G76, 1)</f>
        <v>1</v>
      </c>
      <c r="C66" s="86" t="str">
        <f>IFERROR(('Medical equipment-OST'!G74*B66)/I66, "0")</f>
        <v>0</v>
      </c>
      <c r="D66" s="86">
        <f>IF('Medical equipment-OST'!F74="Да", 'Service providers'!H76, 1)</f>
        <v>1</v>
      </c>
      <c r="E66" s="86" t="str">
        <f>IFERROR(('Medical equipment-OST'!H74*D66)/I66, "0")</f>
        <v>0</v>
      </c>
      <c r="F66" s="86">
        <f>IF('Medical equipment-OST'!C74="Да", 1, 0)</f>
        <v>0</v>
      </c>
      <c r="G66" s="86">
        <f>IF('Medical equipment-OST'!D74="Да", 1, 0)</f>
        <v>0</v>
      </c>
      <c r="H66" s="86">
        <f>IF('Medical equipment-OST'!E74="Да", 1, 0)</f>
        <v>0</v>
      </c>
      <c r="I66" s="86">
        <f t="shared" ref="I66:I86" si="16">SUM(F66:H66)</f>
        <v>0</v>
      </c>
      <c r="J66" s="86">
        <f>IF('Medical equipment-OST'!M74="Да", 'Service providers'!G76, 1)</f>
        <v>1</v>
      </c>
      <c r="K66" s="86" t="str">
        <f>IFERROR(('Medical equipment-OST'!N74*J66)/Q66, "0")</f>
        <v>0</v>
      </c>
      <c r="L66" s="86">
        <f>IF('Medical equipment-OST'!M74="Да", 'Service providers'!H76, 1)</f>
        <v>1</v>
      </c>
      <c r="M66" s="86" t="str">
        <f>IFERROR(('Medical equipment-OST'!O74*L66)/Q66, "0")</f>
        <v>0</v>
      </c>
      <c r="N66" s="86">
        <f>IF('Medical equipment-OST'!J74="Да", 1, 0)</f>
        <v>0</v>
      </c>
      <c r="O66" s="86">
        <f>IF('Medical equipment-OST'!K74="Да", 1, 0)</f>
        <v>0</v>
      </c>
      <c r="P66" s="86">
        <f>IF('Medical equipment-OST'!L74="Да", 1, 0)</f>
        <v>0</v>
      </c>
      <c r="Q66" s="86">
        <f t="shared" ref="Q66:Q86" si="17">SUM(N66:P66)</f>
        <v>0</v>
      </c>
      <c r="R66" s="86">
        <f>IF('Medical equipment-OST'!T74="Да", 'Service providers'!G76, 1)</f>
        <v>1</v>
      </c>
      <c r="S66" s="86" t="str">
        <f>IFERROR(('Medical equipment-OST'!U74*R66)/Y66, "0")</f>
        <v>0</v>
      </c>
      <c r="T66" s="86">
        <f>IF('Medical equipment-OST'!T74="Да", 'Service providers'!H76, 1)</f>
        <v>1</v>
      </c>
      <c r="U66" s="86" t="str">
        <f>IFERROR(('Medical equipment-OST'!V74*T66)/Y66, "0")</f>
        <v>0</v>
      </c>
      <c r="V66" s="86">
        <f>IF('Medical equipment-OST'!Q74="Да", 1, 0)</f>
        <v>0</v>
      </c>
      <c r="W66" s="86">
        <f>IF('Medical equipment-OST'!R74="Да", 1, 0)</f>
        <v>0</v>
      </c>
      <c r="X66" s="86">
        <f>IF('Medical equipment-OST'!S74="Да", 1, 0)</f>
        <v>0</v>
      </c>
      <c r="Y66" s="86">
        <f t="shared" ref="Y66:Y86" si="18">SUM(V66:X66)</f>
        <v>0</v>
      </c>
      <c r="Z66" s="86">
        <f>IF('Medical equipment-OST'!AA74="Да", 'Service providers'!G76, 1)</f>
        <v>1</v>
      </c>
      <c r="AA66" s="86" t="str">
        <f>IFERROR(('Medical equipment-OST'!AB74*Z66)/AG66, "0")</f>
        <v>0</v>
      </c>
      <c r="AB66" s="86">
        <f>IF('Medical equipment-OST'!AA74="Да", 'Service providers'!H76, 1)</f>
        <v>1</v>
      </c>
      <c r="AC66" s="86" t="str">
        <f>IFERROR(('Medical equipment-OST'!AC74*AB66)/AG66, "0")</f>
        <v>0</v>
      </c>
      <c r="AD66" s="86">
        <f>IF('Medical equipment-OST'!X74="Да", 1, 0)</f>
        <v>0</v>
      </c>
      <c r="AE66" s="86">
        <f>IF('Medical equipment-OST'!Y74="Да", 1, 0)</f>
        <v>0</v>
      </c>
      <c r="AF66" s="86">
        <f>IF('Medical equipment-OST'!Z74="Да", 1, 0)</f>
        <v>0</v>
      </c>
      <c r="AG66" s="86">
        <f t="shared" ref="AG66:AG86" si="19">SUM(AD66:AF66)</f>
        <v>0</v>
      </c>
      <c r="AH66" s="86">
        <f>IF('Medical equipment-OST'!AH74="Да", 'Service providers'!G76, 1)</f>
        <v>1</v>
      </c>
      <c r="AI66" s="86" t="str">
        <f>IFERROR(('Medical equipment-OST'!AI74*AH66)/AO66, "0")</f>
        <v>0</v>
      </c>
      <c r="AJ66" s="86">
        <f>IF('Medical equipment-OST'!AH74="Да", 'Service providers'!H76, 1)</f>
        <v>1</v>
      </c>
      <c r="AK66" s="86" t="str">
        <f>IFERROR(('Medical equipment-OST'!AJ74*AJ66)/AO66, "0")</f>
        <v>0</v>
      </c>
      <c r="AL66" s="86">
        <f>IF('Medical equipment-OST'!AE74="Да", 1, 0)</f>
        <v>0</v>
      </c>
      <c r="AM66" s="86">
        <f>IF('Medical equipment-OST'!AF74="Да", 1, 0)</f>
        <v>0</v>
      </c>
      <c r="AN66" s="86">
        <f>IF('Medical equipment-OST'!AG74="Да", 1, 0)</f>
        <v>0</v>
      </c>
      <c r="AO66" s="86">
        <f t="shared" ref="AO66:AO86" si="20">SUM(AL66:AN66)</f>
        <v>0</v>
      </c>
      <c r="AP66" s="86">
        <f>IF('Medical equipment-OST'!AO74="Да", 'Service providers'!G76, 1)</f>
        <v>1</v>
      </c>
      <c r="AQ66" s="86" t="str">
        <f>IFERROR(('Medical equipment-OST'!AP74*AP66)/AW66, "0")</f>
        <v>0</v>
      </c>
      <c r="AR66" s="86">
        <f>IF('Medical equipment-OST'!AO74="Да", 'Service providers'!H76, 1)</f>
        <v>1</v>
      </c>
      <c r="AS66" s="86" t="str">
        <f>IFERROR(('Medical equipment-OST'!AQ74*AR66)/AW66, "0")</f>
        <v>0</v>
      </c>
      <c r="AT66" s="86">
        <f>IF('Medical equipment-OST'!AL74="Да", 1, 0)</f>
        <v>0</v>
      </c>
      <c r="AU66" s="86">
        <f>IF('Medical equipment-OST'!AM74="Да", 1, 0)</f>
        <v>0</v>
      </c>
      <c r="AV66" s="86">
        <f>IF('Medical equipment-OST'!AN74="Да", 1, 0)</f>
        <v>0</v>
      </c>
      <c r="AW66" s="86">
        <f t="shared" ref="AW66:AW86" si="21">SUM(AT66:AV66)</f>
        <v>0</v>
      </c>
      <c r="AX66" s="86">
        <f>IF('Medical equipment-OST'!AV74="Да", 'Service providers'!G76, 1)</f>
        <v>1</v>
      </c>
      <c r="AY66" s="86" t="str">
        <f>IFERROR(('Medical equipment-OST'!AW74*AX66)/BE66, "0")</f>
        <v>0</v>
      </c>
      <c r="AZ66" s="86">
        <f>IF('Medical equipment-OST'!AV74="Да", 'Service providers'!H76, 1)</f>
        <v>1</v>
      </c>
      <c r="BA66" s="86" t="str">
        <f>IFERROR(('Medical equipment-OST'!AX74*AZ66)/BE66, "0")</f>
        <v>0</v>
      </c>
      <c r="BB66" s="86">
        <f>IF('Medical equipment-OST'!AS74="Да", 1, 0)</f>
        <v>0</v>
      </c>
      <c r="BC66" s="86">
        <f>IF('Medical equipment-OST'!AT74="Да", 1, 0)</f>
        <v>0</v>
      </c>
      <c r="BD66" s="86">
        <f>IF('Medical equipment-OST'!AU74="Да", 1, 0)</f>
        <v>0</v>
      </c>
      <c r="BE66" s="86">
        <f t="shared" ref="BE66:BE86" si="22">SUM(BB66:BD66)</f>
        <v>0</v>
      </c>
      <c r="BF66" s="86">
        <f>IF('Medical equipment-OST'!BC74="Да", 'Service providers'!G76, 1)</f>
        <v>1</v>
      </c>
      <c r="BG66" s="86" t="str">
        <f>IFERROR(('Medical equipment-OST'!BD74*BF66)/BM66, "0")</f>
        <v>0</v>
      </c>
      <c r="BH66" s="86">
        <f>IF('Medical equipment-OST'!BC74="Да", 'Service providers'!H76, 1)</f>
        <v>1</v>
      </c>
      <c r="BI66" s="86" t="str">
        <f>IFERROR(('Medical equipment-OST'!BE74*BH66)/BM66, "0")</f>
        <v>0</v>
      </c>
      <c r="BJ66" s="86">
        <f>IF('Medical equipment-OST'!AZ74="Да", 1, 0)</f>
        <v>0</v>
      </c>
      <c r="BK66" s="86">
        <f>IF('Medical equipment-OST'!BA74="Да", 1, 0)</f>
        <v>0</v>
      </c>
      <c r="BL66" s="86">
        <f>IF('Medical equipment-OST'!BB74="Да", 1, 0)</f>
        <v>0</v>
      </c>
      <c r="BM66" s="86">
        <f t="shared" ref="BM66:BM86" si="23">SUM(BJ66:BL66)</f>
        <v>0</v>
      </c>
    </row>
    <row r="67" spans="1:65" x14ac:dyDescent="0.25">
      <c r="A67" s="93" t="str">
        <f>'Service providers'!A77</f>
        <v>Указать название точки 1</v>
      </c>
      <c r="B67" s="86">
        <f>IF('Medical equipment-OST'!F75="Да", 'Service providers'!G77, 1)</f>
        <v>1</v>
      </c>
      <c r="C67" s="86" t="str">
        <f>IFERROR(('Medical equipment-OST'!G75*B67)/I67, "0")</f>
        <v>0</v>
      </c>
      <c r="D67" s="86">
        <f>IF('Medical equipment-OST'!F75="Да", 'Service providers'!H77, 1)</f>
        <v>1</v>
      </c>
      <c r="E67" s="86" t="str">
        <f>IFERROR(('Medical equipment-OST'!H75*D67)/I67, "0")</f>
        <v>0</v>
      </c>
      <c r="F67" s="86">
        <f>IF('Medical equipment-OST'!C75="Да", 1, 0)</f>
        <v>0</v>
      </c>
      <c r="G67" s="86">
        <f>IF('Medical equipment-OST'!D75="Да", 1, 0)</f>
        <v>0</v>
      </c>
      <c r="H67" s="86">
        <f>IF('Medical equipment-OST'!E75="Да", 1, 0)</f>
        <v>0</v>
      </c>
      <c r="I67" s="86">
        <f t="shared" si="16"/>
        <v>0</v>
      </c>
      <c r="J67" s="86">
        <f>IF('Medical equipment-OST'!M75="Да", 'Service providers'!G77, 1)</f>
        <v>1</v>
      </c>
      <c r="K67" s="86" t="str">
        <f>IFERROR(('Medical equipment-OST'!N75*J67)/Q67, "0")</f>
        <v>0</v>
      </c>
      <c r="L67" s="86">
        <f>IF('Medical equipment-OST'!M75="Да", 'Service providers'!H77, 1)</f>
        <v>1</v>
      </c>
      <c r="M67" s="86" t="str">
        <f>IFERROR(('Medical equipment-OST'!O75*L67)/Q67, "0")</f>
        <v>0</v>
      </c>
      <c r="N67" s="86">
        <f>IF('Medical equipment-OST'!J75="Да", 1, 0)</f>
        <v>0</v>
      </c>
      <c r="O67" s="86">
        <f>IF('Medical equipment-OST'!K75="Да", 1, 0)</f>
        <v>0</v>
      </c>
      <c r="P67" s="86">
        <f>IF('Medical equipment-OST'!L75="Да", 1, 0)</f>
        <v>0</v>
      </c>
      <c r="Q67" s="86">
        <f t="shared" si="17"/>
        <v>0</v>
      </c>
      <c r="R67" s="86">
        <f>IF('Medical equipment-OST'!T75="Да", 'Service providers'!G77, 1)</f>
        <v>1</v>
      </c>
      <c r="S67" s="86" t="str">
        <f>IFERROR(('Medical equipment-OST'!U75*R67)/Y67, "0")</f>
        <v>0</v>
      </c>
      <c r="T67" s="86">
        <f>IF('Medical equipment-OST'!T75="Да", 'Service providers'!H77, 1)</f>
        <v>1</v>
      </c>
      <c r="U67" s="86" t="str">
        <f>IFERROR(('Medical equipment-OST'!V75*T67)/Y67, "0")</f>
        <v>0</v>
      </c>
      <c r="V67" s="86">
        <f>IF('Medical equipment-OST'!Q75="Да", 1, 0)</f>
        <v>0</v>
      </c>
      <c r="W67" s="86">
        <f>IF('Medical equipment-OST'!R75="Да", 1, 0)</f>
        <v>0</v>
      </c>
      <c r="X67" s="86">
        <f>IF('Medical equipment-OST'!S75="Да", 1, 0)</f>
        <v>0</v>
      </c>
      <c r="Y67" s="86">
        <f t="shared" si="18"/>
        <v>0</v>
      </c>
      <c r="Z67" s="86">
        <f>IF('Medical equipment-OST'!AA75="Да", 'Service providers'!G77, 1)</f>
        <v>1</v>
      </c>
      <c r="AA67" s="86" t="str">
        <f>IFERROR(('Medical equipment-OST'!AB75*Z67)/AG67, "0")</f>
        <v>0</v>
      </c>
      <c r="AB67" s="86">
        <f>IF('Medical equipment-OST'!AA75="Да", 'Service providers'!H77, 1)</f>
        <v>1</v>
      </c>
      <c r="AC67" s="86" t="str">
        <f>IFERROR(('Medical equipment-OST'!AC75*AB67)/AG67, "0")</f>
        <v>0</v>
      </c>
      <c r="AD67" s="86">
        <f>IF('Medical equipment-OST'!X75="Да", 1, 0)</f>
        <v>0</v>
      </c>
      <c r="AE67" s="86">
        <f>IF('Medical equipment-OST'!Y75="Да", 1, 0)</f>
        <v>0</v>
      </c>
      <c r="AF67" s="86">
        <f>IF('Medical equipment-OST'!Z75="Да", 1, 0)</f>
        <v>0</v>
      </c>
      <c r="AG67" s="86">
        <f t="shared" si="19"/>
        <v>0</v>
      </c>
      <c r="AH67" s="86">
        <f>IF('Medical equipment-OST'!AH75="Да", 'Service providers'!G77, 1)</f>
        <v>1</v>
      </c>
      <c r="AI67" s="86" t="str">
        <f>IFERROR(('Medical equipment-OST'!AI75*AH67)/AO67, "0")</f>
        <v>0</v>
      </c>
      <c r="AJ67" s="86">
        <f>IF('Medical equipment-OST'!AH75="Да", 'Service providers'!H77, 1)</f>
        <v>1</v>
      </c>
      <c r="AK67" s="86" t="str">
        <f>IFERROR(('Medical equipment-OST'!AJ75*AJ67)/AO67, "0")</f>
        <v>0</v>
      </c>
      <c r="AL67" s="86">
        <f>IF('Medical equipment-OST'!AE75="Да", 1, 0)</f>
        <v>0</v>
      </c>
      <c r="AM67" s="86">
        <f>IF('Medical equipment-OST'!AF75="Да", 1, 0)</f>
        <v>0</v>
      </c>
      <c r="AN67" s="86">
        <f>IF('Medical equipment-OST'!AG75="Да", 1, 0)</f>
        <v>0</v>
      </c>
      <c r="AO67" s="86">
        <f t="shared" si="20"/>
        <v>0</v>
      </c>
      <c r="AP67" s="86">
        <f>IF('Medical equipment-OST'!AO75="Да", 'Service providers'!G77, 1)</f>
        <v>1</v>
      </c>
      <c r="AQ67" s="86" t="str">
        <f>IFERROR(('Medical equipment-OST'!AP75*AP67)/AW67, "0")</f>
        <v>0</v>
      </c>
      <c r="AR67" s="86">
        <f>IF('Medical equipment-OST'!AO75="Да", 'Service providers'!H77, 1)</f>
        <v>1</v>
      </c>
      <c r="AS67" s="86" t="str">
        <f>IFERROR(('Medical equipment-OST'!AQ75*AR67)/AW67, "0")</f>
        <v>0</v>
      </c>
      <c r="AT67" s="86">
        <f>IF('Medical equipment-OST'!AL75="Да", 1, 0)</f>
        <v>0</v>
      </c>
      <c r="AU67" s="86">
        <f>IF('Medical equipment-OST'!AM75="Да", 1, 0)</f>
        <v>0</v>
      </c>
      <c r="AV67" s="86">
        <f>IF('Medical equipment-OST'!AN75="Да", 1, 0)</f>
        <v>0</v>
      </c>
      <c r="AW67" s="86">
        <f t="shared" si="21"/>
        <v>0</v>
      </c>
      <c r="AX67" s="86">
        <f>IF('Medical equipment-OST'!AV75="Да", 'Service providers'!G77, 1)</f>
        <v>1</v>
      </c>
      <c r="AY67" s="86" t="str">
        <f>IFERROR(('Medical equipment-OST'!AW75*AX67)/BE67, "0")</f>
        <v>0</v>
      </c>
      <c r="AZ67" s="86">
        <f>IF('Medical equipment-OST'!AV75="Да", 'Service providers'!H77, 1)</f>
        <v>1</v>
      </c>
      <c r="BA67" s="86" t="str">
        <f>IFERROR(('Medical equipment-OST'!AX75*AZ67)/BE67, "0")</f>
        <v>0</v>
      </c>
      <c r="BB67" s="86">
        <f>IF('Medical equipment-OST'!AS75="Да", 1, 0)</f>
        <v>0</v>
      </c>
      <c r="BC67" s="86">
        <f>IF('Medical equipment-OST'!AT75="Да", 1, 0)</f>
        <v>0</v>
      </c>
      <c r="BD67" s="86">
        <f>IF('Medical equipment-OST'!AU75="Да", 1, 0)</f>
        <v>0</v>
      </c>
      <c r="BE67" s="86">
        <f t="shared" si="22"/>
        <v>0</v>
      </c>
      <c r="BF67" s="86">
        <f>IF('Medical equipment-OST'!BC75="Да", 'Service providers'!G77, 1)</f>
        <v>1</v>
      </c>
      <c r="BG67" s="86" t="str">
        <f>IFERROR(('Medical equipment-OST'!BD75*BF67)/BM67, "0")</f>
        <v>0</v>
      </c>
      <c r="BH67" s="86">
        <f>IF('Medical equipment-OST'!BC75="Да", 'Service providers'!H77, 1)</f>
        <v>1</v>
      </c>
      <c r="BI67" s="86" t="str">
        <f>IFERROR(('Medical equipment-OST'!BE75*BH67)/BM67, "0")</f>
        <v>0</v>
      </c>
      <c r="BJ67" s="86">
        <f>IF('Medical equipment-OST'!AZ75="Да", 1, 0)</f>
        <v>0</v>
      </c>
      <c r="BK67" s="86">
        <f>IF('Medical equipment-OST'!BA75="Да", 1, 0)</f>
        <v>0</v>
      </c>
      <c r="BL67" s="86">
        <f>IF('Medical equipment-OST'!BB75="Да", 1, 0)</f>
        <v>0</v>
      </c>
      <c r="BM67" s="86">
        <f t="shared" si="23"/>
        <v>0</v>
      </c>
    </row>
    <row r="68" spans="1:65" x14ac:dyDescent="0.25">
      <c r="A68" s="93" t="str">
        <f>'Service providers'!A78</f>
        <v>Указать название точки 2</v>
      </c>
      <c r="B68" s="86">
        <f>IF('Medical equipment-OST'!F76="Да", 'Service providers'!G78, 1)</f>
        <v>1</v>
      </c>
      <c r="C68" s="86" t="str">
        <f>IFERROR(('Medical equipment-OST'!G76*B68)/I68, "0")</f>
        <v>0</v>
      </c>
      <c r="D68" s="86">
        <f>IF('Medical equipment-OST'!F76="Да", 'Service providers'!H78, 1)</f>
        <v>1</v>
      </c>
      <c r="E68" s="86" t="str">
        <f>IFERROR(('Medical equipment-OST'!H76*D68)/I68, "0")</f>
        <v>0</v>
      </c>
      <c r="F68" s="86">
        <f>IF('Medical equipment-OST'!C76="Да", 1, 0)</f>
        <v>0</v>
      </c>
      <c r="G68" s="86">
        <f>IF('Medical equipment-OST'!D76="Да", 1, 0)</f>
        <v>0</v>
      </c>
      <c r="H68" s="86">
        <f>IF('Medical equipment-OST'!E76="Да", 1, 0)</f>
        <v>0</v>
      </c>
      <c r="I68" s="86">
        <f t="shared" si="16"/>
        <v>0</v>
      </c>
      <c r="J68" s="86">
        <f>IF('Medical equipment-OST'!M76="Да", 'Service providers'!G78, 1)</f>
        <v>1</v>
      </c>
      <c r="K68" s="86" t="str">
        <f>IFERROR(('Medical equipment-OST'!N76*J68)/Q68, "0")</f>
        <v>0</v>
      </c>
      <c r="L68" s="86">
        <f>IF('Medical equipment-OST'!M76="Да", 'Service providers'!H78, 1)</f>
        <v>1</v>
      </c>
      <c r="M68" s="86" t="str">
        <f>IFERROR(('Medical equipment-OST'!O76*L68)/Q68, "0")</f>
        <v>0</v>
      </c>
      <c r="N68" s="86">
        <f>IF('Medical equipment-OST'!J76="Да", 1, 0)</f>
        <v>0</v>
      </c>
      <c r="O68" s="86">
        <f>IF('Medical equipment-OST'!K76="Да", 1, 0)</f>
        <v>0</v>
      </c>
      <c r="P68" s="86">
        <f>IF('Medical equipment-OST'!L76="Да", 1, 0)</f>
        <v>0</v>
      </c>
      <c r="Q68" s="86">
        <f t="shared" si="17"/>
        <v>0</v>
      </c>
      <c r="R68" s="86">
        <f>IF('Medical equipment-OST'!T76="Да", 'Service providers'!G78, 1)</f>
        <v>1</v>
      </c>
      <c r="S68" s="86" t="str">
        <f>IFERROR(('Medical equipment-OST'!U76*R68)/Y68, "0")</f>
        <v>0</v>
      </c>
      <c r="T68" s="86">
        <f>IF('Medical equipment-OST'!T76="Да", 'Service providers'!H78, 1)</f>
        <v>1</v>
      </c>
      <c r="U68" s="86" t="str">
        <f>IFERROR(('Medical equipment-OST'!V76*T68)/Y68, "0")</f>
        <v>0</v>
      </c>
      <c r="V68" s="86">
        <f>IF('Medical equipment-OST'!Q76="Да", 1, 0)</f>
        <v>0</v>
      </c>
      <c r="W68" s="86">
        <f>IF('Medical equipment-OST'!R76="Да", 1, 0)</f>
        <v>0</v>
      </c>
      <c r="X68" s="86">
        <f>IF('Medical equipment-OST'!S76="Да", 1, 0)</f>
        <v>0</v>
      </c>
      <c r="Y68" s="86">
        <f t="shared" si="18"/>
        <v>0</v>
      </c>
      <c r="Z68" s="86">
        <f>IF('Medical equipment-OST'!AA76="Да", 'Service providers'!G78, 1)</f>
        <v>1</v>
      </c>
      <c r="AA68" s="86" t="str">
        <f>IFERROR(('Medical equipment-OST'!AB76*Z68)/AG68, "0")</f>
        <v>0</v>
      </c>
      <c r="AB68" s="86">
        <f>IF('Medical equipment-OST'!AA76="Да", 'Service providers'!H78, 1)</f>
        <v>1</v>
      </c>
      <c r="AC68" s="86" t="str">
        <f>IFERROR(('Medical equipment-OST'!AC76*AB68)/AG68, "0")</f>
        <v>0</v>
      </c>
      <c r="AD68" s="86">
        <f>IF('Medical equipment-OST'!X76="Да", 1, 0)</f>
        <v>0</v>
      </c>
      <c r="AE68" s="86">
        <f>IF('Medical equipment-OST'!Y76="Да", 1, 0)</f>
        <v>0</v>
      </c>
      <c r="AF68" s="86">
        <f>IF('Medical equipment-OST'!Z76="Да", 1, 0)</f>
        <v>0</v>
      </c>
      <c r="AG68" s="86">
        <f t="shared" si="19"/>
        <v>0</v>
      </c>
      <c r="AH68" s="86">
        <f>IF('Medical equipment-OST'!AH76="Да", 'Service providers'!G78, 1)</f>
        <v>1</v>
      </c>
      <c r="AI68" s="86" t="str">
        <f>IFERROR(('Medical equipment-OST'!AI76*AH68)/AO68, "0")</f>
        <v>0</v>
      </c>
      <c r="AJ68" s="86">
        <f>IF('Medical equipment-OST'!AH76="Да", 'Service providers'!H78, 1)</f>
        <v>1</v>
      </c>
      <c r="AK68" s="86" t="str">
        <f>IFERROR(('Medical equipment-OST'!AJ76*AJ68)/AO68, "0")</f>
        <v>0</v>
      </c>
      <c r="AL68" s="86">
        <f>IF('Medical equipment-OST'!AE76="Да", 1, 0)</f>
        <v>0</v>
      </c>
      <c r="AM68" s="86">
        <f>IF('Medical equipment-OST'!AF76="Да", 1, 0)</f>
        <v>0</v>
      </c>
      <c r="AN68" s="86">
        <f>IF('Medical equipment-OST'!AG76="Да", 1, 0)</f>
        <v>0</v>
      </c>
      <c r="AO68" s="86">
        <f t="shared" si="20"/>
        <v>0</v>
      </c>
      <c r="AP68" s="86">
        <f>IF('Medical equipment-OST'!AO76="Да", 'Service providers'!G78, 1)</f>
        <v>1</v>
      </c>
      <c r="AQ68" s="86" t="str">
        <f>IFERROR(('Medical equipment-OST'!AP76*AP68)/AW68, "0")</f>
        <v>0</v>
      </c>
      <c r="AR68" s="86">
        <f>IF('Medical equipment-OST'!AO76="Да", 'Service providers'!H78, 1)</f>
        <v>1</v>
      </c>
      <c r="AS68" s="86" t="str">
        <f>IFERROR(('Medical equipment-OST'!AQ76*AR68)/AW68, "0")</f>
        <v>0</v>
      </c>
      <c r="AT68" s="86">
        <f>IF('Medical equipment-OST'!AL76="Да", 1, 0)</f>
        <v>0</v>
      </c>
      <c r="AU68" s="86">
        <f>IF('Medical equipment-OST'!AM76="Да", 1, 0)</f>
        <v>0</v>
      </c>
      <c r="AV68" s="86">
        <f>IF('Medical equipment-OST'!AN76="Да", 1, 0)</f>
        <v>0</v>
      </c>
      <c r="AW68" s="86">
        <f t="shared" si="21"/>
        <v>0</v>
      </c>
      <c r="AX68" s="86">
        <f>IF('Medical equipment-OST'!AV76="Да", 'Service providers'!G78, 1)</f>
        <v>1</v>
      </c>
      <c r="AY68" s="86" t="str">
        <f>IFERROR(('Medical equipment-OST'!AW76*AX68)/BE68, "0")</f>
        <v>0</v>
      </c>
      <c r="AZ68" s="86">
        <f>IF('Medical equipment-OST'!AV76="Да", 'Service providers'!H78, 1)</f>
        <v>1</v>
      </c>
      <c r="BA68" s="86" t="str">
        <f>IFERROR(('Medical equipment-OST'!AX76*AZ68)/BE68, "0")</f>
        <v>0</v>
      </c>
      <c r="BB68" s="86">
        <f>IF('Medical equipment-OST'!AS76="Да", 1, 0)</f>
        <v>0</v>
      </c>
      <c r="BC68" s="86">
        <f>IF('Medical equipment-OST'!AT76="Да", 1, 0)</f>
        <v>0</v>
      </c>
      <c r="BD68" s="86">
        <f>IF('Medical equipment-OST'!AU76="Да", 1, 0)</f>
        <v>0</v>
      </c>
      <c r="BE68" s="86">
        <f t="shared" si="22"/>
        <v>0</v>
      </c>
      <c r="BF68" s="86">
        <f>IF('Medical equipment-OST'!BC76="Да", 'Service providers'!G78, 1)</f>
        <v>1</v>
      </c>
      <c r="BG68" s="86" t="str">
        <f>IFERROR(('Medical equipment-OST'!BD76*BF68)/BM68, "0")</f>
        <v>0</v>
      </c>
      <c r="BH68" s="86">
        <f>IF('Medical equipment-OST'!BC76="Да", 'Service providers'!H78, 1)</f>
        <v>1</v>
      </c>
      <c r="BI68" s="86" t="str">
        <f>IFERROR(('Medical equipment-OST'!BE76*BH68)/BM68, "0")</f>
        <v>0</v>
      </c>
      <c r="BJ68" s="86">
        <f>IF('Medical equipment-OST'!AZ76="Да", 1, 0)</f>
        <v>0</v>
      </c>
      <c r="BK68" s="86">
        <f>IF('Medical equipment-OST'!BA76="Да", 1, 0)</f>
        <v>0</v>
      </c>
      <c r="BL68" s="86">
        <f>IF('Medical equipment-OST'!BB76="Да", 1, 0)</f>
        <v>0</v>
      </c>
      <c r="BM68" s="86">
        <f t="shared" si="23"/>
        <v>0</v>
      </c>
    </row>
    <row r="69" spans="1:65" x14ac:dyDescent="0.25">
      <c r="A69" s="93" t="str">
        <f>'Service providers'!A79</f>
        <v>Указать название точки 3</v>
      </c>
      <c r="B69" s="86">
        <f>IF('Medical equipment-OST'!F77="Да", 'Service providers'!G79, 1)</f>
        <v>1</v>
      </c>
      <c r="C69" s="86" t="str">
        <f>IFERROR(('Medical equipment-OST'!G77*B69)/I69, "0")</f>
        <v>0</v>
      </c>
      <c r="D69" s="86">
        <f>IF('Medical equipment-OST'!F77="Да", 'Service providers'!H79, 1)</f>
        <v>1</v>
      </c>
      <c r="E69" s="86" t="str">
        <f>IFERROR(('Medical equipment-OST'!H77*D69)/I69, "0")</f>
        <v>0</v>
      </c>
      <c r="F69" s="86">
        <f>IF('Medical equipment-OST'!C77="Да", 1, 0)</f>
        <v>0</v>
      </c>
      <c r="G69" s="86">
        <f>IF('Medical equipment-OST'!D77="Да", 1, 0)</f>
        <v>0</v>
      </c>
      <c r="H69" s="86">
        <f>IF('Medical equipment-OST'!E77="Да", 1, 0)</f>
        <v>0</v>
      </c>
      <c r="I69" s="86">
        <f t="shared" si="16"/>
        <v>0</v>
      </c>
      <c r="J69" s="86">
        <f>IF('Medical equipment-OST'!M77="Да", 'Service providers'!G79, 1)</f>
        <v>1</v>
      </c>
      <c r="K69" s="86" t="str">
        <f>IFERROR(('Medical equipment-OST'!N77*J69)/Q69, "0")</f>
        <v>0</v>
      </c>
      <c r="L69" s="86">
        <f>IF('Medical equipment-OST'!M77="Да", 'Service providers'!H79, 1)</f>
        <v>1</v>
      </c>
      <c r="M69" s="86" t="str">
        <f>IFERROR(('Medical equipment-OST'!O77*L69)/Q69, "0")</f>
        <v>0</v>
      </c>
      <c r="N69" s="86">
        <f>IF('Medical equipment-OST'!J77="Да", 1, 0)</f>
        <v>0</v>
      </c>
      <c r="O69" s="86">
        <f>IF('Medical equipment-OST'!K77="Да", 1, 0)</f>
        <v>0</v>
      </c>
      <c r="P69" s="86">
        <f>IF('Medical equipment-OST'!L77="Да", 1, 0)</f>
        <v>0</v>
      </c>
      <c r="Q69" s="86">
        <f t="shared" si="17"/>
        <v>0</v>
      </c>
      <c r="R69" s="86">
        <f>IF('Medical equipment-OST'!T77="Да", 'Service providers'!G79, 1)</f>
        <v>1</v>
      </c>
      <c r="S69" s="86" t="str">
        <f>IFERROR(('Medical equipment-OST'!U77*R69)/Y69, "0")</f>
        <v>0</v>
      </c>
      <c r="T69" s="86">
        <f>IF('Medical equipment-OST'!T77="Да", 'Service providers'!H79, 1)</f>
        <v>1</v>
      </c>
      <c r="U69" s="86" t="str">
        <f>IFERROR(('Medical equipment-OST'!V77*T69)/Y69, "0")</f>
        <v>0</v>
      </c>
      <c r="V69" s="86">
        <f>IF('Medical equipment-OST'!Q77="Да", 1, 0)</f>
        <v>0</v>
      </c>
      <c r="W69" s="86">
        <f>IF('Medical equipment-OST'!R77="Да", 1, 0)</f>
        <v>0</v>
      </c>
      <c r="X69" s="86">
        <f>IF('Medical equipment-OST'!S77="Да", 1, 0)</f>
        <v>0</v>
      </c>
      <c r="Y69" s="86">
        <f t="shared" si="18"/>
        <v>0</v>
      </c>
      <c r="Z69" s="86">
        <f>IF('Medical equipment-OST'!AA77="Да", 'Service providers'!G79, 1)</f>
        <v>1</v>
      </c>
      <c r="AA69" s="86" t="str">
        <f>IFERROR(('Medical equipment-OST'!AB77*Z69)/AG69, "0")</f>
        <v>0</v>
      </c>
      <c r="AB69" s="86">
        <f>IF('Medical equipment-OST'!AA77="Да", 'Service providers'!H79, 1)</f>
        <v>1</v>
      </c>
      <c r="AC69" s="86" t="str">
        <f>IFERROR(('Medical equipment-OST'!AC77*AB69)/AG69, "0")</f>
        <v>0</v>
      </c>
      <c r="AD69" s="86">
        <f>IF('Medical equipment-OST'!X77="Да", 1, 0)</f>
        <v>0</v>
      </c>
      <c r="AE69" s="86">
        <f>IF('Medical equipment-OST'!Y77="Да", 1, 0)</f>
        <v>0</v>
      </c>
      <c r="AF69" s="86">
        <f>IF('Medical equipment-OST'!Z77="Да", 1, 0)</f>
        <v>0</v>
      </c>
      <c r="AG69" s="86">
        <f t="shared" si="19"/>
        <v>0</v>
      </c>
      <c r="AH69" s="86">
        <f>IF('Medical equipment-OST'!AH77="Да", 'Service providers'!G79, 1)</f>
        <v>1</v>
      </c>
      <c r="AI69" s="86" t="str">
        <f>IFERROR(('Medical equipment-OST'!AI77*AH69)/AO69, "0")</f>
        <v>0</v>
      </c>
      <c r="AJ69" s="86">
        <f>IF('Medical equipment-OST'!AH77="Да", 'Service providers'!H79, 1)</f>
        <v>1</v>
      </c>
      <c r="AK69" s="86" t="str">
        <f>IFERROR(('Medical equipment-OST'!AJ77*AJ69)/AO69, "0")</f>
        <v>0</v>
      </c>
      <c r="AL69" s="86">
        <f>IF('Medical equipment-OST'!AE77="Да", 1, 0)</f>
        <v>0</v>
      </c>
      <c r="AM69" s="86">
        <f>IF('Medical equipment-OST'!AF77="Да", 1, 0)</f>
        <v>0</v>
      </c>
      <c r="AN69" s="86">
        <f>IF('Medical equipment-OST'!AG77="Да", 1, 0)</f>
        <v>0</v>
      </c>
      <c r="AO69" s="86">
        <f t="shared" si="20"/>
        <v>0</v>
      </c>
      <c r="AP69" s="86">
        <f>IF('Medical equipment-OST'!AO77="Да", 'Service providers'!G79, 1)</f>
        <v>1</v>
      </c>
      <c r="AQ69" s="86" t="str">
        <f>IFERROR(('Medical equipment-OST'!AP77*AP69)/AW69, "0")</f>
        <v>0</v>
      </c>
      <c r="AR69" s="86">
        <f>IF('Medical equipment-OST'!AO77="Да", 'Service providers'!H79, 1)</f>
        <v>1</v>
      </c>
      <c r="AS69" s="86" t="str">
        <f>IFERROR(('Medical equipment-OST'!AQ77*AR69)/AW69, "0")</f>
        <v>0</v>
      </c>
      <c r="AT69" s="86">
        <f>IF('Medical equipment-OST'!AL77="Да", 1, 0)</f>
        <v>0</v>
      </c>
      <c r="AU69" s="86">
        <f>IF('Medical equipment-OST'!AM77="Да", 1, 0)</f>
        <v>0</v>
      </c>
      <c r="AV69" s="86">
        <f>IF('Medical equipment-OST'!AN77="Да", 1, 0)</f>
        <v>0</v>
      </c>
      <c r="AW69" s="86">
        <f t="shared" si="21"/>
        <v>0</v>
      </c>
      <c r="AX69" s="86">
        <f>IF('Medical equipment-OST'!AV77="Да", 'Service providers'!G79, 1)</f>
        <v>1</v>
      </c>
      <c r="AY69" s="86" t="str">
        <f>IFERROR(('Medical equipment-OST'!AW77*AX69)/BE69, "0")</f>
        <v>0</v>
      </c>
      <c r="AZ69" s="86">
        <f>IF('Medical equipment-OST'!AV77="Да", 'Service providers'!H79, 1)</f>
        <v>1</v>
      </c>
      <c r="BA69" s="86" t="str">
        <f>IFERROR(('Medical equipment-OST'!AX77*AZ69)/BE69, "0")</f>
        <v>0</v>
      </c>
      <c r="BB69" s="86">
        <f>IF('Medical equipment-OST'!AS77="Да", 1, 0)</f>
        <v>0</v>
      </c>
      <c r="BC69" s="86">
        <f>IF('Medical equipment-OST'!AT77="Да", 1, 0)</f>
        <v>0</v>
      </c>
      <c r="BD69" s="86">
        <f>IF('Medical equipment-OST'!AU77="Да", 1, 0)</f>
        <v>0</v>
      </c>
      <c r="BE69" s="86">
        <f t="shared" si="22"/>
        <v>0</v>
      </c>
      <c r="BF69" s="86">
        <f>IF('Medical equipment-OST'!BC77="Да", 'Service providers'!G79, 1)</f>
        <v>1</v>
      </c>
      <c r="BG69" s="86" t="str">
        <f>IFERROR(('Medical equipment-OST'!BD77*BF69)/BM69, "0")</f>
        <v>0</v>
      </c>
      <c r="BH69" s="86">
        <f>IF('Medical equipment-OST'!BC77="Да", 'Service providers'!H79, 1)</f>
        <v>1</v>
      </c>
      <c r="BI69" s="86" t="str">
        <f>IFERROR(('Medical equipment-OST'!BE77*BH69)/BM69, "0")</f>
        <v>0</v>
      </c>
      <c r="BJ69" s="86">
        <f>IF('Medical equipment-OST'!AZ77="Да", 1, 0)</f>
        <v>0</v>
      </c>
      <c r="BK69" s="86">
        <f>IF('Medical equipment-OST'!BA77="Да", 1, 0)</f>
        <v>0</v>
      </c>
      <c r="BL69" s="86">
        <f>IF('Medical equipment-OST'!BB77="Да", 1, 0)</f>
        <v>0</v>
      </c>
      <c r="BM69" s="86">
        <f t="shared" si="23"/>
        <v>0</v>
      </c>
    </row>
    <row r="70" spans="1:65" x14ac:dyDescent="0.25">
      <c r="A70" s="93" t="str">
        <f>'Service providers'!A80</f>
        <v>Указать название точки 4</v>
      </c>
      <c r="B70" s="86">
        <f>IF('Medical equipment-OST'!F78="Да", 'Service providers'!G80, 1)</f>
        <v>1</v>
      </c>
      <c r="C70" s="86" t="str">
        <f>IFERROR(('Medical equipment-OST'!G78*B70)/I70, "0")</f>
        <v>0</v>
      </c>
      <c r="D70" s="86">
        <f>IF('Medical equipment-OST'!F78="Да", 'Service providers'!H80, 1)</f>
        <v>1</v>
      </c>
      <c r="E70" s="86" t="str">
        <f>IFERROR(('Medical equipment-OST'!H78*D70)/I70, "0")</f>
        <v>0</v>
      </c>
      <c r="F70" s="86">
        <f>IF('Medical equipment-OST'!C78="Да", 1, 0)</f>
        <v>0</v>
      </c>
      <c r="G70" s="86">
        <f>IF('Medical equipment-OST'!D78="Да", 1, 0)</f>
        <v>0</v>
      </c>
      <c r="H70" s="86">
        <f>IF('Medical equipment-OST'!E78="Да", 1, 0)</f>
        <v>0</v>
      </c>
      <c r="I70" s="86">
        <f t="shared" si="16"/>
        <v>0</v>
      </c>
      <c r="J70" s="86">
        <f>IF('Medical equipment-OST'!M78="Да", 'Service providers'!G80, 1)</f>
        <v>1</v>
      </c>
      <c r="K70" s="86" t="str">
        <f>IFERROR(('Medical equipment-OST'!N78*J70)/Q70, "0")</f>
        <v>0</v>
      </c>
      <c r="L70" s="86">
        <f>IF('Medical equipment-OST'!M78="Да", 'Service providers'!H80, 1)</f>
        <v>1</v>
      </c>
      <c r="M70" s="86" t="str">
        <f>IFERROR(('Medical equipment-OST'!O78*L70)/Q70, "0")</f>
        <v>0</v>
      </c>
      <c r="N70" s="86">
        <f>IF('Medical equipment-OST'!J78="Да", 1, 0)</f>
        <v>0</v>
      </c>
      <c r="O70" s="86">
        <f>IF('Medical equipment-OST'!K78="Да", 1, 0)</f>
        <v>0</v>
      </c>
      <c r="P70" s="86">
        <f>IF('Medical equipment-OST'!L78="Да", 1, 0)</f>
        <v>0</v>
      </c>
      <c r="Q70" s="86">
        <f t="shared" si="17"/>
        <v>0</v>
      </c>
      <c r="R70" s="86">
        <f>IF('Medical equipment-OST'!T78="Да", 'Service providers'!G80, 1)</f>
        <v>1</v>
      </c>
      <c r="S70" s="86" t="str">
        <f>IFERROR(('Medical equipment-OST'!U78*R70)/Y70, "0")</f>
        <v>0</v>
      </c>
      <c r="T70" s="86">
        <f>IF('Medical equipment-OST'!T78="Да", 'Service providers'!H80, 1)</f>
        <v>1</v>
      </c>
      <c r="U70" s="86" t="str">
        <f>IFERROR(('Medical equipment-OST'!V78*T70)/Y70, "0")</f>
        <v>0</v>
      </c>
      <c r="V70" s="86">
        <f>IF('Medical equipment-OST'!Q78="Да", 1, 0)</f>
        <v>0</v>
      </c>
      <c r="W70" s="86">
        <f>IF('Medical equipment-OST'!R78="Да", 1, 0)</f>
        <v>0</v>
      </c>
      <c r="X70" s="86">
        <f>IF('Medical equipment-OST'!S78="Да", 1, 0)</f>
        <v>0</v>
      </c>
      <c r="Y70" s="86">
        <f t="shared" si="18"/>
        <v>0</v>
      </c>
      <c r="Z70" s="86">
        <f>IF('Medical equipment-OST'!AA78="Да", 'Service providers'!G80, 1)</f>
        <v>1</v>
      </c>
      <c r="AA70" s="86" t="str">
        <f>IFERROR(('Medical equipment-OST'!AB78*Z70)/AG70, "0")</f>
        <v>0</v>
      </c>
      <c r="AB70" s="86">
        <f>IF('Medical equipment-OST'!AA78="Да", 'Service providers'!H80, 1)</f>
        <v>1</v>
      </c>
      <c r="AC70" s="86" t="str">
        <f>IFERROR(('Medical equipment-OST'!AC78*AB70)/AG70, "0")</f>
        <v>0</v>
      </c>
      <c r="AD70" s="86">
        <f>IF('Medical equipment-OST'!X78="Да", 1, 0)</f>
        <v>0</v>
      </c>
      <c r="AE70" s="86">
        <f>IF('Medical equipment-OST'!Y78="Да", 1, 0)</f>
        <v>0</v>
      </c>
      <c r="AF70" s="86">
        <f>IF('Medical equipment-OST'!Z78="Да", 1, 0)</f>
        <v>0</v>
      </c>
      <c r="AG70" s="86">
        <f t="shared" si="19"/>
        <v>0</v>
      </c>
      <c r="AH70" s="86">
        <f>IF('Medical equipment-OST'!AH78="Да", 'Service providers'!G80, 1)</f>
        <v>1</v>
      </c>
      <c r="AI70" s="86" t="str">
        <f>IFERROR(('Medical equipment-OST'!AI78*AH70)/AO70, "0")</f>
        <v>0</v>
      </c>
      <c r="AJ70" s="86">
        <f>IF('Medical equipment-OST'!AH78="Да", 'Service providers'!H80, 1)</f>
        <v>1</v>
      </c>
      <c r="AK70" s="86" t="str">
        <f>IFERROR(('Medical equipment-OST'!AJ78*AJ70)/AO70, "0")</f>
        <v>0</v>
      </c>
      <c r="AL70" s="86">
        <f>IF('Medical equipment-OST'!AE78="Да", 1, 0)</f>
        <v>0</v>
      </c>
      <c r="AM70" s="86">
        <f>IF('Medical equipment-OST'!AF78="Да", 1, 0)</f>
        <v>0</v>
      </c>
      <c r="AN70" s="86">
        <f>IF('Medical equipment-OST'!AG78="Да", 1, 0)</f>
        <v>0</v>
      </c>
      <c r="AO70" s="86">
        <f t="shared" si="20"/>
        <v>0</v>
      </c>
      <c r="AP70" s="86">
        <f>IF('Medical equipment-OST'!AO78="Да", 'Service providers'!G80, 1)</f>
        <v>1</v>
      </c>
      <c r="AQ70" s="86" t="str">
        <f>IFERROR(('Medical equipment-OST'!AP78*AP70)/AW70, "0")</f>
        <v>0</v>
      </c>
      <c r="AR70" s="86">
        <f>IF('Medical equipment-OST'!AO78="Да", 'Service providers'!H80, 1)</f>
        <v>1</v>
      </c>
      <c r="AS70" s="86" t="str">
        <f>IFERROR(('Medical equipment-OST'!AQ78*AR70)/AW70, "0")</f>
        <v>0</v>
      </c>
      <c r="AT70" s="86">
        <f>IF('Medical equipment-OST'!AL78="Да", 1, 0)</f>
        <v>0</v>
      </c>
      <c r="AU70" s="86">
        <f>IF('Medical equipment-OST'!AM78="Да", 1, 0)</f>
        <v>0</v>
      </c>
      <c r="AV70" s="86">
        <f>IF('Medical equipment-OST'!AN78="Да", 1, 0)</f>
        <v>0</v>
      </c>
      <c r="AW70" s="86">
        <f t="shared" si="21"/>
        <v>0</v>
      </c>
      <c r="AX70" s="86">
        <f>IF('Medical equipment-OST'!AV78="Да", 'Service providers'!G80, 1)</f>
        <v>1</v>
      </c>
      <c r="AY70" s="86" t="str">
        <f>IFERROR(('Medical equipment-OST'!AW78*AX70)/BE70, "0")</f>
        <v>0</v>
      </c>
      <c r="AZ70" s="86">
        <f>IF('Medical equipment-OST'!AV78="Да", 'Service providers'!H80, 1)</f>
        <v>1</v>
      </c>
      <c r="BA70" s="86" t="str">
        <f>IFERROR(('Medical equipment-OST'!AX78*AZ70)/BE70, "0")</f>
        <v>0</v>
      </c>
      <c r="BB70" s="86">
        <f>IF('Medical equipment-OST'!AS78="Да", 1, 0)</f>
        <v>0</v>
      </c>
      <c r="BC70" s="86">
        <f>IF('Medical equipment-OST'!AT78="Да", 1, 0)</f>
        <v>0</v>
      </c>
      <c r="BD70" s="86">
        <f>IF('Medical equipment-OST'!AU78="Да", 1, 0)</f>
        <v>0</v>
      </c>
      <c r="BE70" s="86">
        <f t="shared" si="22"/>
        <v>0</v>
      </c>
      <c r="BF70" s="86">
        <f>IF('Medical equipment-OST'!BC78="Да", 'Service providers'!G80, 1)</f>
        <v>1</v>
      </c>
      <c r="BG70" s="86" t="str">
        <f>IFERROR(('Medical equipment-OST'!BD78*BF70)/BM70, "0")</f>
        <v>0</v>
      </c>
      <c r="BH70" s="86">
        <f>IF('Medical equipment-OST'!BC78="Да", 'Service providers'!H80, 1)</f>
        <v>1</v>
      </c>
      <c r="BI70" s="86" t="str">
        <f>IFERROR(('Medical equipment-OST'!BE78*BH70)/BM70, "0")</f>
        <v>0</v>
      </c>
      <c r="BJ70" s="86">
        <f>IF('Medical equipment-OST'!AZ78="Да", 1, 0)</f>
        <v>0</v>
      </c>
      <c r="BK70" s="86">
        <f>IF('Medical equipment-OST'!BA78="Да", 1, 0)</f>
        <v>0</v>
      </c>
      <c r="BL70" s="86">
        <f>IF('Medical equipment-OST'!BB78="Да", 1, 0)</f>
        <v>0</v>
      </c>
      <c r="BM70" s="86">
        <f t="shared" si="23"/>
        <v>0</v>
      </c>
    </row>
    <row r="71" spans="1:65" x14ac:dyDescent="0.25">
      <c r="A71" s="93" t="str">
        <f>'Service providers'!A81</f>
        <v>Указать название точки 5</v>
      </c>
      <c r="B71" s="86">
        <f>IF('Medical equipment-OST'!F79="Да", 'Service providers'!G81, 1)</f>
        <v>1</v>
      </c>
      <c r="C71" s="86" t="str">
        <f>IFERROR(('Medical equipment-OST'!G79*B71)/I71, "0")</f>
        <v>0</v>
      </c>
      <c r="D71" s="86">
        <f>IF('Medical equipment-OST'!F79="Да", 'Service providers'!H81, 1)</f>
        <v>1</v>
      </c>
      <c r="E71" s="86" t="str">
        <f>IFERROR(('Medical equipment-OST'!H79*D71)/I71, "0")</f>
        <v>0</v>
      </c>
      <c r="F71" s="86">
        <f>IF('Medical equipment-OST'!C79="Да", 1, 0)</f>
        <v>0</v>
      </c>
      <c r="G71" s="86">
        <f>IF('Medical equipment-OST'!D79="Да", 1, 0)</f>
        <v>0</v>
      </c>
      <c r="H71" s="86">
        <f>IF('Medical equipment-OST'!E79="Да", 1, 0)</f>
        <v>0</v>
      </c>
      <c r="I71" s="86">
        <f t="shared" si="16"/>
        <v>0</v>
      </c>
      <c r="J71" s="86">
        <f>IF('Medical equipment-OST'!M79="Да", 'Service providers'!G81, 1)</f>
        <v>1</v>
      </c>
      <c r="K71" s="86" t="str">
        <f>IFERROR(('Medical equipment-OST'!N79*J71)/Q71, "0")</f>
        <v>0</v>
      </c>
      <c r="L71" s="86">
        <f>IF('Medical equipment-OST'!M79="Да", 'Service providers'!H81, 1)</f>
        <v>1</v>
      </c>
      <c r="M71" s="86" t="str">
        <f>IFERROR(('Medical equipment-OST'!O79*L71)/Q71, "0")</f>
        <v>0</v>
      </c>
      <c r="N71" s="86">
        <f>IF('Medical equipment-OST'!J79="Да", 1, 0)</f>
        <v>0</v>
      </c>
      <c r="O71" s="86">
        <f>IF('Medical equipment-OST'!K79="Да", 1, 0)</f>
        <v>0</v>
      </c>
      <c r="P71" s="86">
        <f>IF('Medical equipment-OST'!L79="Да", 1, 0)</f>
        <v>0</v>
      </c>
      <c r="Q71" s="86">
        <f t="shared" si="17"/>
        <v>0</v>
      </c>
      <c r="R71" s="86">
        <f>IF('Medical equipment-OST'!T79="Да", 'Service providers'!G81, 1)</f>
        <v>1</v>
      </c>
      <c r="S71" s="86" t="str">
        <f>IFERROR(('Medical equipment-OST'!U79*R71)/Y71, "0")</f>
        <v>0</v>
      </c>
      <c r="T71" s="86">
        <f>IF('Medical equipment-OST'!T79="Да", 'Service providers'!H81, 1)</f>
        <v>1</v>
      </c>
      <c r="U71" s="86" t="str">
        <f>IFERROR(('Medical equipment-OST'!V79*T71)/Y71, "0")</f>
        <v>0</v>
      </c>
      <c r="V71" s="86">
        <f>IF('Medical equipment-OST'!Q79="Да", 1, 0)</f>
        <v>0</v>
      </c>
      <c r="W71" s="86">
        <f>IF('Medical equipment-OST'!R79="Да", 1, 0)</f>
        <v>0</v>
      </c>
      <c r="X71" s="86">
        <f>IF('Medical equipment-OST'!S79="Да", 1, 0)</f>
        <v>0</v>
      </c>
      <c r="Y71" s="86">
        <f t="shared" si="18"/>
        <v>0</v>
      </c>
      <c r="Z71" s="86">
        <f>IF('Medical equipment-OST'!AA79="Да", 'Service providers'!G81, 1)</f>
        <v>1</v>
      </c>
      <c r="AA71" s="86" t="str">
        <f>IFERROR(('Medical equipment-OST'!AB79*Z71)/AG71, "0")</f>
        <v>0</v>
      </c>
      <c r="AB71" s="86">
        <f>IF('Medical equipment-OST'!AA79="Да", 'Service providers'!H81, 1)</f>
        <v>1</v>
      </c>
      <c r="AC71" s="86" t="str">
        <f>IFERROR(('Medical equipment-OST'!AC79*AB71)/AG71, "0")</f>
        <v>0</v>
      </c>
      <c r="AD71" s="86">
        <f>IF('Medical equipment-OST'!X79="Да", 1, 0)</f>
        <v>0</v>
      </c>
      <c r="AE71" s="86">
        <f>IF('Medical equipment-OST'!Y79="Да", 1, 0)</f>
        <v>0</v>
      </c>
      <c r="AF71" s="86">
        <f>IF('Medical equipment-OST'!Z79="Да", 1, 0)</f>
        <v>0</v>
      </c>
      <c r="AG71" s="86">
        <f t="shared" si="19"/>
        <v>0</v>
      </c>
      <c r="AH71" s="86">
        <f>IF('Medical equipment-OST'!AH79="Да", 'Service providers'!G81, 1)</f>
        <v>1</v>
      </c>
      <c r="AI71" s="86" t="str">
        <f>IFERROR(('Medical equipment-OST'!AI79*AH71)/AO71, "0")</f>
        <v>0</v>
      </c>
      <c r="AJ71" s="86">
        <f>IF('Medical equipment-OST'!AH79="Да", 'Service providers'!H81, 1)</f>
        <v>1</v>
      </c>
      <c r="AK71" s="86" t="str">
        <f>IFERROR(('Medical equipment-OST'!AJ79*AJ71)/AO71, "0")</f>
        <v>0</v>
      </c>
      <c r="AL71" s="86">
        <f>IF('Medical equipment-OST'!AE79="Да", 1, 0)</f>
        <v>0</v>
      </c>
      <c r="AM71" s="86">
        <f>IF('Medical equipment-OST'!AF79="Да", 1, 0)</f>
        <v>0</v>
      </c>
      <c r="AN71" s="86">
        <f>IF('Medical equipment-OST'!AG79="Да", 1, 0)</f>
        <v>0</v>
      </c>
      <c r="AO71" s="86">
        <f t="shared" si="20"/>
        <v>0</v>
      </c>
      <c r="AP71" s="86">
        <f>IF('Medical equipment-OST'!AO79="Да", 'Service providers'!G81, 1)</f>
        <v>1</v>
      </c>
      <c r="AQ71" s="86" t="str">
        <f>IFERROR(('Medical equipment-OST'!AP79*AP71)/AW71, "0")</f>
        <v>0</v>
      </c>
      <c r="AR71" s="86">
        <f>IF('Medical equipment-OST'!AO79="Да", 'Service providers'!H81, 1)</f>
        <v>1</v>
      </c>
      <c r="AS71" s="86" t="str">
        <f>IFERROR(('Medical equipment-OST'!AQ79*AR71)/AW71, "0")</f>
        <v>0</v>
      </c>
      <c r="AT71" s="86">
        <f>IF('Medical equipment-OST'!AL79="Да", 1, 0)</f>
        <v>0</v>
      </c>
      <c r="AU71" s="86">
        <f>IF('Medical equipment-OST'!AM79="Да", 1, 0)</f>
        <v>0</v>
      </c>
      <c r="AV71" s="86">
        <f>IF('Medical equipment-OST'!AN79="Да", 1, 0)</f>
        <v>0</v>
      </c>
      <c r="AW71" s="86">
        <f t="shared" si="21"/>
        <v>0</v>
      </c>
      <c r="AX71" s="86">
        <f>IF('Medical equipment-OST'!AV79="Да", 'Service providers'!G81, 1)</f>
        <v>1</v>
      </c>
      <c r="AY71" s="86" t="str">
        <f>IFERROR(('Medical equipment-OST'!AW79*AX71)/BE71, "0")</f>
        <v>0</v>
      </c>
      <c r="AZ71" s="86">
        <f>IF('Medical equipment-OST'!AV79="Да", 'Service providers'!H81, 1)</f>
        <v>1</v>
      </c>
      <c r="BA71" s="86" t="str">
        <f>IFERROR(('Medical equipment-OST'!AX79*AZ71)/BE71, "0")</f>
        <v>0</v>
      </c>
      <c r="BB71" s="86">
        <f>IF('Medical equipment-OST'!AS79="Да", 1, 0)</f>
        <v>0</v>
      </c>
      <c r="BC71" s="86">
        <f>IF('Medical equipment-OST'!AT79="Да", 1, 0)</f>
        <v>0</v>
      </c>
      <c r="BD71" s="86">
        <f>IF('Medical equipment-OST'!AU79="Да", 1, 0)</f>
        <v>0</v>
      </c>
      <c r="BE71" s="86">
        <f t="shared" si="22"/>
        <v>0</v>
      </c>
      <c r="BF71" s="86">
        <f>IF('Medical equipment-OST'!BC79="Да", 'Service providers'!G81, 1)</f>
        <v>1</v>
      </c>
      <c r="BG71" s="86" t="str">
        <f>IFERROR(('Medical equipment-OST'!BD79*BF71)/BM71, "0")</f>
        <v>0</v>
      </c>
      <c r="BH71" s="86">
        <f>IF('Medical equipment-OST'!BC79="Да", 'Service providers'!H81, 1)</f>
        <v>1</v>
      </c>
      <c r="BI71" s="86" t="str">
        <f>IFERROR(('Medical equipment-OST'!BE79*BH71)/BM71, "0")</f>
        <v>0</v>
      </c>
      <c r="BJ71" s="86">
        <f>IF('Medical equipment-OST'!AZ79="Да", 1, 0)</f>
        <v>0</v>
      </c>
      <c r="BK71" s="86">
        <f>IF('Medical equipment-OST'!BA79="Да", 1, 0)</f>
        <v>0</v>
      </c>
      <c r="BL71" s="86">
        <f>IF('Medical equipment-OST'!BB79="Да", 1, 0)</f>
        <v>0</v>
      </c>
      <c r="BM71" s="86">
        <f t="shared" si="23"/>
        <v>0</v>
      </c>
    </row>
    <row r="72" spans="1:65" x14ac:dyDescent="0.25">
      <c r="A72" s="93" t="str">
        <f>'Service providers'!A82</f>
        <v>Указать название точки 6</v>
      </c>
      <c r="B72" s="86">
        <f>IF('Medical equipment-OST'!F80="Да", 'Service providers'!G82, 1)</f>
        <v>1</v>
      </c>
      <c r="C72" s="86" t="str">
        <f>IFERROR(('Medical equipment-OST'!G80*B72)/I72, "0")</f>
        <v>0</v>
      </c>
      <c r="D72" s="86">
        <f>IF('Medical equipment-OST'!F80="Да", 'Service providers'!H82, 1)</f>
        <v>1</v>
      </c>
      <c r="E72" s="86" t="str">
        <f>IFERROR(('Medical equipment-OST'!H80*D72)/I72, "0")</f>
        <v>0</v>
      </c>
      <c r="F72" s="86">
        <f>IF('Medical equipment-OST'!C80="Да", 1, 0)</f>
        <v>0</v>
      </c>
      <c r="G72" s="86">
        <f>IF('Medical equipment-OST'!D80="Да", 1, 0)</f>
        <v>0</v>
      </c>
      <c r="H72" s="86">
        <f>IF('Medical equipment-OST'!E80="Да", 1, 0)</f>
        <v>0</v>
      </c>
      <c r="I72" s="86">
        <f t="shared" si="16"/>
        <v>0</v>
      </c>
      <c r="J72" s="86">
        <f>IF('Medical equipment-OST'!M80="Да", 'Service providers'!G82, 1)</f>
        <v>1</v>
      </c>
      <c r="K72" s="86" t="str">
        <f>IFERROR(('Medical equipment-OST'!N80*J72)/Q72, "0")</f>
        <v>0</v>
      </c>
      <c r="L72" s="86">
        <f>IF('Medical equipment-OST'!M80="Да", 'Service providers'!H82, 1)</f>
        <v>1</v>
      </c>
      <c r="M72" s="86" t="str">
        <f>IFERROR(('Medical equipment-OST'!O80*L72)/Q72, "0")</f>
        <v>0</v>
      </c>
      <c r="N72" s="86">
        <f>IF('Medical equipment-OST'!J80="Да", 1, 0)</f>
        <v>0</v>
      </c>
      <c r="O72" s="86">
        <f>IF('Medical equipment-OST'!K80="Да", 1, 0)</f>
        <v>0</v>
      </c>
      <c r="P72" s="86">
        <f>IF('Medical equipment-OST'!L80="Да", 1, 0)</f>
        <v>0</v>
      </c>
      <c r="Q72" s="86">
        <f t="shared" si="17"/>
        <v>0</v>
      </c>
      <c r="R72" s="86">
        <f>IF('Medical equipment-OST'!T80="Да", 'Service providers'!G82, 1)</f>
        <v>1</v>
      </c>
      <c r="S72" s="86" t="str">
        <f>IFERROR(('Medical equipment-OST'!U80*R72)/Y72, "0")</f>
        <v>0</v>
      </c>
      <c r="T72" s="86">
        <f>IF('Medical equipment-OST'!T80="Да", 'Service providers'!H82, 1)</f>
        <v>1</v>
      </c>
      <c r="U72" s="86" t="str">
        <f>IFERROR(('Medical equipment-OST'!V80*T72)/Y72, "0")</f>
        <v>0</v>
      </c>
      <c r="V72" s="86">
        <f>IF('Medical equipment-OST'!Q80="Да", 1, 0)</f>
        <v>0</v>
      </c>
      <c r="W72" s="86">
        <f>IF('Medical equipment-OST'!R80="Да", 1, 0)</f>
        <v>0</v>
      </c>
      <c r="X72" s="86">
        <f>IF('Medical equipment-OST'!S80="Да", 1, 0)</f>
        <v>0</v>
      </c>
      <c r="Y72" s="86">
        <f t="shared" si="18"/>
        <v>0</v>
      </c>
      <c r="Z72" s="86">
        <f>IF('Medical equipment-OST'!AA80="Да", 'Service providers'!G82, 1)</f>
        <v>1</v>
      </c>
      <c r="AA72" s="86" t="str">
        <f>IFERROR(('Medical equipment-OST'!AB80*Z72)/AG72, "0")</f>
        <v>0</v>
      </c>
      <c r="AB72" s="86">
        <f>IF('Medical equipment-OST'!AA80="Да", 'Service providers'!H82, 1)</f>
        <v>1</v>
      </c>
      <c r="AC72" s="86" t="str">
        <f>IFERROR(('Medical equipment-OST'!AC80*AB72)/AG72, "0")</f>
        <v>0</v>
      </c>
      <c r="AD72" s="86">
        <f>IF('Medical equipment-OST'!X80="Да", 1, 0)</f>
        <v>0</v>
      </c>
      <c r="AE72" s="86">
        <f>IF('Medical equipment-OST'!Y80="Да", 1, 0)</f>
        <v>0</v>
      </c>
      <c r="AF72" s="86">
        <f>IF('Medical equipment-OST'!Z80="Да", 1, 0)</f>
        <v>0</v>
      </c>
      <c r="AG72" s="86">
        <f t="shared" si="19"/>
        <v>0</v>
      </c>
      <c r="AH72" s="86">
        <f>IF('Medical equipment-OST'!AH80="Да", 'Service providers'!G82, 1)</f>
        <v>1</v>
      </c>
      <c r="AI72" s="86" t="str">
        <f>IFERROR(('Medical equipment-OST'!AI80*AH72)/AO72, "0")</f>
        <v>0</v>
      </c>
      <c r="AJ72" s="86">
        <f>IF('Medical equipment-OST'!AH80="Да", 'Service providers'!H82, 1)</f>
        <v>1</v>
      </c>
      <c r="AK72" s="86" t="str">
        <f>IFERROR(('Medical equipment-OST'!AJ80*AJ72)/AO72, "0")</f>
        <v>0</v>
      </c>
      <c r="AL72" s="86">
        <f>IF('Medical equipment-OST'!AE80="Да", 1, 0)</f>
        <v>0</v>
      </c>
      <c r="AM72" s="86">
        <f>IF('Medical equipment-OST'!AF80="Да", 1, 0)</f>
        <v>0</v>
      </c>
      <c r="AN72" s="86">
        <f>IF('Medical equipment-OST'!AG80="Да", 1, 0)</f>
        <v>0</v>
      </c>
      <c r="AO72" s="86">
        <f t="shared" si="20"/>
        <v>0</v>
      </c>
      <c r="AP72" s="86">
        <f>IF('Medical equipment-OST'!AO80="Да", 'Service providers'!G82, 1)</f>
        <v>1</v>
      </c>
      <c r="AQ72" s="86" t="str">
        <f>IFERROR(('Medical equipment-OST'!AP80*AP72)/AW72, "0")</f>
        <v>0</v>
      </c>
      <c r="AR72" s="86">
        <f>IF('Medical equipment-OST'!AO80="Да", 'Service providers'!H82, 1)</f>
        <v>1</v>
      </c>
      <c r="AS72" s="86" t="str">
        <f>IFERROR(('Medical equipment-OST'!AQ80*AR72)/AW72, "0")</f>
        <v>0</v>
      </c>
      <c r="AT72" s="86">
        <f>IF('Medical equipment-OST'!AL80="Да", 1, 0)</f>
        <v>0</v>
      </c>
      <c r="AU72" s="86">
        <f>IF('Medical equipment-OST'!AM80="Да", 1, 0)</f>
        <v>0</v>
      </c>
      <c r="AV72" s="86">
        <f>IF('Medical equipment-OST'!AN80="Да", 1, 0)</f>
        <v>0</v>
      </c>
      <c r="AW72" s="86">
        <f t="shared" si="21"/>
        <v>0</v>
      </c>
      <c r="AX72" s="86">
        <f>IF('Medical equipment-OST'!AV80="Да", 'Service providers'!G82, 1)</f>
        <v>1</v>
      </c>
      <c r="AY72" s="86" t="str">
        <f>IFERROR(('Medical equipment-OST'!AW80*AX72)/BE72, "0")</f>
        <v>0</v>
      </c>
      <c r="AZ72" s="86">
        <f>IF('Medical equipment-OST'!AV80="Да", 'Service providers'!H82, 1)</f>
        <v>1</v>
      </c>
      <c r="BA72" s="86" t="str">
        <f>IFERROR(('Medical equipment-OST'!AX80*AZ72)/BE72, "0")</f>
        <v>0</v>
      </c>
      <c r="BB72" s="86">
        <f>IF('Medical equipment-OST'!AS80="Да", 1, 0)</f>
        <v>0</v>
      </c>
      <c r="BC72" s="86">
        <f>IF('Medical equipment-OST'!AT80="Да", 1, 0)</f>
        <v>0</v>
      </c>
      <c r="BD72" s="86">
        <f>IF('Medical equipment-OST'!AU80="Да", 1, 0)</f>
        <v>0</v>
      </c>
      <c r="BE72" s="86">
        <f t="shared" si="22"/>
        <v>0</v>
      </c>
      <c r="BF72" s="86">
        <f>IF('Medical equipment-OST'!BC80="Да", 'Service providers'!G82, 1)</f>
        <v>1</v>
      </c>
      <c r="BG72" s="86" t="str">
        <f>IFERROR(('Medical equipment-OST'!BD80*BF72)/BM72, "0")</f>
        <v>0</v>
      </c>
      <c r="BH72" s="86">
        <f>IF('Medical equipment-OST'!BC80="Да", 'Service providers'!H82, 1)</f>
        <v>1</v>
      </c>
      <c r="BI72" s="86" t="str">
        <f>IFERROR(('Medical equipment-OST'!BE80*BH72)/BM72, "0")</f>
        <v>0</v>
      </c>
      <c r="BJ72" s="86">
        <f>IF('Medical equipment-OST'!AZ80="Да", 1, 0)</f>
        <v>0</v>
      </c>
      <c r="BK72" s="86">
        <f>IF('Medical equipment-OST'!BA80="Да", 1, 0)</f>
        <v>0</v>
      </c>
      <c r="BL72" s="86">
        <f>IF('Medical equipment-OST'!BB80="Да", 1, 0)</f>
        <v>0</v>
      </c>
      <c r="BM72" s="86">
        <f t="shared" si="23"/>
        <v>0</v>
      </c>
    </row>
    <row r="73" spans="1:65" x14ac:dyDescent="0.25">
      <c r="A73" s="93" t="str">
        <f>'Service providers'!A83</f>
        <v>Указать название точки 7</v>
      </c>
      <c r="B73" s="86">
        <f>IF('Medical equipment-OST'!F81="Да", 'Service providers'!G83, 1)</f>
        <v>1</v>
      </c>
      <c r="C73" s="86" t="str">
        <f>IFERROR(('Medical equipment-OST'!G81*B73)/I73, "0")</f>
        <v>0</v>
      </c>
      <c r="D73" s="86">
        <f>IF('Medical equipment-OST'!F81="Да", 'Service providers'!H83, 1)</f>
        <v>1</v>
      </c>
      <c r="E73" s="86" t="str">
        <f>IFERROR(('Medical equipment-OST'!H81*D73)/I73, "0")</f>
        <v>0</v>
      </c>
      <c r="F73" s="86">
        <f>IF('Medical equipment-OST'!C81="Да", 1, 0)</f>
        <v>0</v>
      </c>
      <c r="G73" s="86">
        <f>IF('Medical equipment-OST'!D81="Да", 1, 0)</f>
        <v>0</v>
      </c>
      <c r="H73" s="86">
        <f>IF('Medical equipment-OST'!E81="Да", 1, 0)</f>
        <v>0</v>
      </c>
      <c r="I73" s="86">
        <f t="shared" si="16"/>
        <v>0</v>
      </c>
      <c r="J73" s="86">
        <f>IF('Medical equipment-OST'!M81="Да", 'Service providers'!G83, 1)</f>
        <v>1</v>
      </c>
      <c r="K73" s="86" t="str">
        <f>IFERROR(('Medical equipment-OST'!N81*J73)/Q73, "0")</f>
        <v>0</v>
      </c>
      <c r="L73" s="86">
        <f>IF('Medical equipment-OST'!M81="Да", 'Service providers'!H83, 1)</f>
        <v>1</v>
      </c>
      <c r="M73" s="86" t="str">
        <f>IFERROR(('Medical equipment-OST'!O81*L73)/Q73, "0")</f>
        <v>0</v>
      </c>
      <c r="N73" s="86">
        <f>IF('Medical equipment-OST'!J81="Да", 1, 0)</f>
        <v>0</v>
      </c>
      <c r="O73" s="86">
        <f>IF('Medical equipment-OST'!K81="Да", 1, 0)</f>
        <v>0</v>
      </c>
      <c r="P73" s="86">
        <f>IF('Medical equipment-OST'!L81="Да", 1, 0)</f>
        <v>0</v>
      </c>
      <c r="Q73" s="86">
        <f t="shared" si="17"/>
        <v>0</v>
      </c>
      <c r="R73" s="86">
        <f>IF('Medical equipment-OST'!T81="Да", 'Service providers'!G83, 1)</f>
        <v>1</v>
      </c>
      <c r="S73" s="86" t="str">
        <f>IFERROR(('Medical equipment-OST'!U81*R73)/Y73, "0")</f>
        <v>0</v>
      </c>
      <c r="T73" s="86">
        <f>IF('Medical equipment-OST'!T81="Да", 'Service providers'!H83, 1)</f>
        <v>1</v>
      </c>
      <c r="U73" s="86" t="str">
        <f>IFERROR(('Medical equipment-OST'!V81*T73)/Y73, "0")</f>
        <v>0</v>
      </c>
      <c r="V73" s="86">
        <f>IF('Medical equipment-OST'!Q81="Да", 1, 0)</f>
        <v>0</v>
      </c>
      <c r="W73" s="86">
        <f>IF('Medical equipment-OST'!R81="Да", 1, 0)</f>
        <v>0</v>
      </c>
      <c r="X73" s="86">
        <f>IF('Medical equipment-OST'!S81="Да", 1, 0)</f>
        <v>0</v>
      </c>
      <c r="Y73" s="86">
        <f t="shared" si="18"/>
        <v>0</v>
      </c>
      <c r="Z73" s="86">
        <f>IF('Medical equipment-OST'!AA81="Да", 'Service providers'!G83, 1)</f>
        <v>1</v>
      </c>
      <c r="AA73" s="86" t="str">
        <f>IFERROR(('Medical equipment-OST'!AB81*Z73)/AG73, "0")</f>
        <v>0</v>
      </c>
      <c r="AB73" s="86">
        <f>IF('Medical equipment-OST'!AA81="Да", 'Service providers'!H83, 1)</f>
        <v>1</v>
      </c>
      <c r="AC73" s="86" t="str">
        <f>IFERROR(('Medical equipment-OST'!AC81*AB73)/AG73, "0")</f>
        <v>0</v>
      </c>
      <c r="AD73" s="86">
        <f>IF('Medical equipment-OST'!X81="Да", 1, 0)</f>
        <v>0</v>
      </c>
      <c r="AE73" s="86">
        <f>IF('Medical equipment-OST'!Y81="Да", 1, 0)</f>
        <v>0</v>
      </c>
      <c r="AF73" s="86">
        <f>IF('Medical equipment-OST'!Z81="Да", 1, 0)</f>
        <v>0</v>
      </c>
      <c r="AG73" s="86">
        <f t="shared" si="19"/>
        <v>0</v>
      </c>
      <c r="AH73" s="86">
        <f>IF('Medical equipment-OST'!AH81="Да", 'Service providers'!G83, 1)</f>
        <v>1</v>
      </c>
      <c r="AI73" s="86" t="str">
        <f>IFERROR(('Medical equipment-OST'!AI81*AH73)/AO73, "0")</f>
        <v>0</v>
      </c>
      <c r="AJ73" s="86">
        <f>IF('Medical equipment-OST'!AH81="Да", 'Service providers'!H83, 1)</f>
        <v>1</v>
      </c>
      <c r="AK73" s="86" t="str">
        <f>IFERROR(('Medical equipment-OST'!AJ81*AJ73)/AO73, "0")</f>
        <v>0</v>
      </c>
      <c r="AL73" s="86">
        <f>IF('Medical equipment-OST'!AE81="Да", 1, 0)</f>
        <v>0</v>
      </c>
      <c r="AM73" s="86">
        <f>IF('Medical equipment-OST'!AF81="Да", 1, 0)</f>
        <v>0</v>
      </c>
      <c r="AN73" s="86">
        <f>IF('Medical equipment-OST'!AG81="Да", 1, 0)</f>
        <v>0</v>
      </c>
      <c r="AO73" s="86">
        <f t="shared" si="20"/>
        <v>0</v>
      </c>
      <c r="AP73" s="86">
        <f>IF('Medical equipment-OST'!AO81="Да", 'Service providers'!G83, 1)</f>
        <v>1</v>
      </c>
      <c r="AQ73" s="86" t="str">
        <f>IFERROR(('Medical equipment-OST'!AP81*AP73)/AW73, "0")</f>
        <v>0</v>
      </c>
      <c r="AR73" s="86">
        <f>IF('Medical equipment-OST'!AO81="Да", 'Service providers'!H83, 1)</f>
        <v>1</v>
      </c>
      <c r="AS73" s="86" t="str">
        <f>IFERROR(('Medical equipment-OST'!AQ81*AR73)/AW73, "0")</f>
        <v>0</v>
      </c>
      <c r="AT73" s="86">
        <f>IF('Medical equipment-OST'!AL81="Да", 1, 0)</f>
        <v>0</v>
      </c>
      <c r="AU73" s="86">
        <f>IF('Medical equipment-OST'!AM81="Да", 1, 0)</f>
        <v>0</v>
      </c>
      <c r="AV73" s="86">
        <f>IF('Medical equipment-OST'!AN81="Да", 1, 0)</f>
        <v>0</v>
      </c>
      <c r="AW73" s="86">
        <f t="shared" si="21"/>
        <v>0</v>
      </c>
      <c r="AX73" s="86">
        <f>IF('Medical equipment-OST'!AV81="Да", 'Service providers'!G83, 1)</f>
        <v>1</v>
      </c>
      <c r="AY73" s="86" t="str">
        <f>IFERROR(('Medical equipment-OST'!AW81*AX73)/BE73, "0")</f>
        <v>0</v>
      </c>
      <c r="AZ73" s="86">
        <f>IF('Medical equipment-OST'!AV81="Да", 'Service providers'!H83, 1)</f>
        <v>1</v>
      </c>
      <c r="BA73" s="86" t="str">
        <f>IFERROR(('Medical equipment-OST'!AX81*AZ73)/BE73, "0")</f>
        <v>0</v>
      </c>
      <c r="BB73" s="86">
        <f>IF('Medical equipment-OST'!AS81="Да", 1, 0)</f>
        <v>0</v>
      </c>
      <c r="BC73" s="86">
        <f>IF('Medical equipment-OST'!AT81="Да", 1, 0)</f>
        <v>0</v>
      </c>
      <c r="BD73" s="86">
        <f>IF('Medical equipment-OST'!AU81="Да", 1, 0)</f>
        <v>0</v>
      </c>
      <c r="BE73" s="86">
        <f t="shared" si="22"/>
        <v>0</v>
      </c>
      <c r="BF73" s="86">
        <f>IF('Medical equipment-OST'!BC81="Да", 'Service providers'!G83, 1)</f>
        <v>1</v>
      </c>
      <c r="BG73" s="86" t="str">
        <f>IFERROR(('Medical equipment-OST'!BD81*BF73)/BM73, "0")</f>
        <v>0</v>
      </c>
      <c r="BH73" s="86">
        <f>IF('Medical equipment-OST'!BC81="Да", 'Service providers'!H83, 1)</f>
        <v>1</v>
      </c>
      <c r="BI73" s="86" t="str">
        <f>IFERROR(('Medical equipment-OST'!BE81*BH73)/BM73, "0")</f>
        <v>0</v>
      </c>
      <c r="BJ73" s="86">
        <f>IF('Medical equipment-OST'!AZ81="Да", 1, 0)</f>
        <v>0</v>
      </c>
      <c r="BK73" s="86">
        <f>IF('Medical equipment-OST'!BA81="Да", 1, 0)</f>
        <v>0</v>
      </c>
      <c r="BL73" s="86">
        <f>IF('Medical equipment-OST'!BB81="Да", 1, 0)</f>
        <v>0</v>
      </c>
      <c r="BM73" s="86">
        <f t="shared" si="23"/>
        <v>0</v>
      </c>
    </row>
    <row r="74" spans="1:65" x14ac:dyDescent="0.25">
      <c r="A74" s="93" t="str">
        <f>'Service providers'!A84</f>
        <v>Указать название точки 8</v>
      </c>
      <c r="B74" s="86">
        <f>IF('Medical equipment-OST'!F82="Да", 'Service providers'!G84, 1)</f>
        <v>1</v>
      </c>
      <c r="C74" s="86" t="str">
        <f>IFERROR(('Medical equipment-OST'!G82*B74)/I74, "0")</f>
        <v>0</v>
      </c>
      <c r="D74" s="86">
        <f>IF('Medical equipment-OST'!F82="Да", 'Service providers'!H84, 1)</f>
        <v>1</v>
      </c>
      <c r="E74" s="86" t="str">
        <f>IFERROR(('Medical equipment-OST'!H82*D74)/I74, "0")</f>
        <v>0</v>
      </c>
      <c r="F74" s="86">
        <f>IF('Medical equipment-OST'!C82="Да", 1, 0)</f>
        <v>0</v>
      </c>
      <c r="G74" s="86">
        <f>IF('Medical equipment-OST'!D82="Да", 1, 0)</f>
        <v>0</v>
      </c>
      <c r="H74" s="86">
        <f>IF('Medical equipment-OST'!E82="Да", 1, 0)</f>
        <v>0</v>
      </c>
      <c r="I74" s="86">
        <f t="shared" si="16"/>
        <v>0</v>
      </c>
      <c r="J74" s="86">
        <f>IF('Medical equipment-OST'!M82="Да", 'Service providers'!G84, 1)</f>
        <v>1</v>
      </c>
      <c r="K74" s="86" t="str">
        <f>IFERROR(('Medical equipment-OST'!N82*J74)/Q74, "0")</f>
        <v>0</v>
      </c>
      <c r="L74" s="86">
        <f>IF('Medical equipment-OST'!M82="Да", 'Service providers'!H84, 1)</f>
        <v>1</v>
      </c>
      <c r="M74" s="86" t="str">
        <f>IFERROR(('Medical equipment-OST'!O82*L74)/Q74, "0")</f>
        <v>0</v>
      </c>
      <c r="N74" s="86">
        <f>IF('Medical equipment-OST'!J82="Да", 1, 0)</f>
        <v>0</v>
      </c>
      <c r="O74" s="86">
        <f>IF('Medical equipment-OST'!K82="Да", 1, 0)</f>
        <v>0</v>
      </c>
      <c r="P74" s="86">
        <f>IF('Medical equipment-OST'!L82="Да", 1, 0)</f>
        <v>0</v>
      </c>
      <c r="Q74" s="86">
        <f t="shared" si="17"/>
        <v>0</v>
      </c>
      <c r="R74" s="86">
        <f>IF('Medical equipment-OST'!T82="Да", 'Service providers'!G84, 1)</f>
        <v>1</v>
      </c>
      <c r="S74" s="86" t="str">
        <f>IFERROR(('Medical equipment-OST'!U82*R74)/Y74, "0")</f>
        <v>0</v>
      </c>
      <c r="T74" s="86">
        <f>IF('Medical equipment-OST'!T82="Да", 'Service providers'!H84, 1)</f>
        <v>1</v>
      </c>
      <c r="U74" s="86" t="str">
        <f>IFERROR(('Medical equipment-OST'!V82*T74)/Y74, "0")</f>
        <v>0</v>
      </c>
      <c r="V74" s="86">
        <f>IF('Medical equipment-OST'!Q82="Да", 1, 0)</f>
        <v>0</v>
      </c>
      <c r="W74" s="86">
        <f>IF('Medical equipment-OST'!R82="Да", 1, 0)</f>
        <v>0</v>
      </c>
      <c r="X74" s="86">
        <f>IF('Medical equipment-OST'!S82="Да", 1, 0)</f>
        <v>0</v>
      </c>
      <c r="Y74" s="86">
        <f t="shared" si="18"/>
        <v>0</v>
      </c>
      <c r="Z74" s="86">
        <f>IF('Medical equipment-OST'!AA82="Да", 'Service providers'!G84, 1)</f>
        <v>1</v>
      </c>
      <c r="AA74" s="86" t="str">
        <f>IFERROR(('Medical equipment-OST'!AB82*Z74)/AG74, "0")</f>
        <v>0</v>
      </c>
      <c r="AB74" s="86">
        <f>IF('Medical equipment-OST'!AA82="Да", 'Service providers'!H84, 1)</f>
        <v>1</v>
      </c>
      <c r="AC74" s="86" t="str">
        <f>IFERROR(('Medical equipment-OST'!AC82*AB74)/AG74, "0")</f>
        <v>0</v>
      </c>
      <c r="AD74" s="86">
        <f>IF('Medical equipment-OST'!X82="Да", 1, 0)</f>
        <v>0</v>
      </c>
      <c r="AE74" s="86">
        <f>IF('Medical equipment-OST'!Y82="Да", 1, 0)</f>
        <v>0</v>
      </c>
      <c r="AF74" s="86">
        <f>IF('Medical equipment-OST'!Z82="Да", 1, 0)</f>
        <v>0</v>
      </c>
      <c r="AG74" s="86">
        <f t="shared" si="19"/>
        <v>0</v>
      </c>
      <c r="AH74" s="86">
        <f>IF('Medical equipment-OST'!AH82="Да", 'Service providers'!G84, 1)</f>
        <v>1</v>
      </c>
      <c r="AI74" s="86" t="str">
        <f>IFERROR(('Medical equipment-OST'!AI82*AH74)/AO74, "0")</f>
        <v>0</v>
      </c>
      <c r="AJ74" s="86">
        <f>IF('Medical equipment-OST'!AH82="Да", 'Service providers'!H84, 1)</f>
        <v>1</v>
      </c>
      <c r="AK74" s="86" t="str">
        <f>IFERROR(('Medical equipment-OST'!AJ82*AJ74)/AO74, "0")</f>
        <v>0</v>
      </c>
      <c r="AL74" s="86">
        <f>IF('Medical equipment-OST'!AE82="Да", 1, 0)</f>
        <v>0</v>
      </c>
      <c r="AM74" s="86">
        <f>IF('Medical equipment-OST'!AF82="Да", 1, 0)</f>
        <v>0</v>
      </c>
      <c r="AN74" s="86">
        <f>IF('Medical equipment-OST'!AG82="Да", 1, 0)</f>
        <v>0</v>
      </c>
      <c r="AO74" s="86">
        <f t="shared" si="20"/>
        <v>0</v>
      </c>
      <c r="AP74" s="86">
        <f>IF('Medical equipment-OST'!AO82="Да", 'Service providers'!G84, 1)</f>
        <v>1</v>
      </c>
      <c r="AQ74" s="86" t="str">
        <f>IFERROR(('Medical equipment-OST'!AP82*AP74)/AW74, "0")</f>
        <v>0</v>
      </c>
      <c r="AR74" s="86">
        <f>IF('Medical equipment-OST'!AO82="Да", 'Service providers'!H84, 1)</f>
        <v>1</v>
      </c>
      <c r="AS74" s="86" t="str">
        <f>IFERROR(('Medical equipment-OST'!AQ82*AR74)/AW74, "0")</f>
        <v>0</v>
      </c>
      <c r="AT74" s="86">
        <f>IF('Medical equipment-OST'!AL82="Да", 1, 0)</f>
        <v>0</v>
      </c>
      <c r="AU74" s="86">
        <f>IF('Medical equipment-OST'!AM82="Да", 1, 0)</f>
        <v>0</v>
      </c>
      <c r="AV74" s="86">
        <f>IF('Medical equipment-OST'!AN82="Да", 1, 0)</f>
        <v>0</v>
      </c>
      <c r="AW74" s="86">
        <f t="shared" si="21"/>
        <v>0</v>
      </c>
      <c r="AX74" s="86">
        <f>IF('Medical equipment-OST'!AV82="Да", 'Service providers'!G84, 1)</f>
        <v>1</v>
      </c>
      <c r="AY74" s="86" t="str">
        <f>IFERROR(('Medical equipment-OST'!AW82*AX74)/BE74, "0")</f>
        <v>0</v>
      </c>
      <c r="AZ74" s="86">
        <f>IF('Medical equipment-OST'!AV82="Да", 'Service providers'!H84, 1)</f>
        <v>1</v>
      </c>
      <c r="BA74" s="86" t="str">
        <f>IFERROR(('Medical equipment-OST'!AX82*AZ74)/BE74, "0")</f>
        <v>0</v>
      </c>
      <c r="BB74" s="86">
        <f>IF('Medical equipment-OST'!AS82="Да", 1, 0)</f>
        <v>0</v>
      </c>
      <c r="BC74" s="86">
        <f>IF('Medical equipment-OST'!AT82="Да", 1, 0)</f>
        <v>0</v>
      </c>
      <c r="BD74" s="86">
        <f>IF('Medical equipment-OST'!AU82="Да", 1, 0)</f>
        <v>0</v>
      </c>
      <c r="BE74" s="86">
        <f t="shared" si="22"/>
        <v>0</v>
      </c>
      <c r="BF74" s="86">
        <f>IF('Medical equipment-OST'!BC82="Да", 'Service providers'!G84, 1)</f>
        <v>1</v>
      </c>
      <c r="BG74" s="86" t="str">
        <f>IFERROR(('Medical equipment-OST'!BD82*BF74)/BM74, "0")</f>
        <v>0</v>
      </c>
      <c r="BH74" s="86">
        <f>IF('Medical equipment-OST'!BC82="Да", 'Service providers'!H84, 1)</f>
        <v>1</v>
      </c>
      <c r="BI74" s="86" t="str">
        <f>IFERROR(('Medical equipment-OST'!BE82*BH74)/BM74, "0")</f>
        <v>0</v>
      </c>
      <c r="BJ74" s="86">
        <f>IF('Medical equipment-OST'!AZ82="Да", 1, 0)</f>
        <v>0</v>
      </c>
      <c r="BK74" s="86">
        <f>IF('Medical equipment-OST'!BA82="Да", 1, 0)</f>
        <v>0</v>
      </c>
      <c r="BL74" s="86">
        <f>IF('Medical equipment-OST'!BB82="Да", 1, 0)</f>
        <v>0</v>
      </c>
      <c r="BM74" s="86">
        <f t="shared" si="23"/>
        <v>0</v>
      </c>
    </row>
    <row r="75" spans="1:65" x14ac:dyDescent="0.25">
      <c r="A75" s="93" t="str">
        <f>'Service providers'!A85</f>
        <v>Указать название точки 9</v>
      </c>
      <c r="B75" s="86">
        <f>IF('Medical equipment-OST'!F83="Да", 'Service providers'!G85, 1)</f>
        <v>1</v>
      </c>
      <c r="C75" s="86" t="str">
        <f>IFERROR(('Medical equipment-OST'!G83*B75)/I75, "0")</f>
        <v>0</v>
      </c>
      <c r="D75" s="86">
        <f>IF('Medical equipment-OST'!F83="Да", 'Service providers'!H85, 1)</f>
        <v>1</v>
      </c>
      <c r="E75" s="86" t="str">
        <f>IFERROR(('Medical equipment-OST'!H83*D75)/I75, "0")</f>
        <v>0</v>
      </c>
      <c r="F75" s="86">
        <f>IF('Medical equipment-OST'!C83="Да", 1, 0)</f>
        <v>0</v>
      </c>
      <c r="G75" s="86">
        <f>IF('Medical equipment-OST'!D83="Да", 1, 0)</f>
        <v>0</v>
      </c>
      <c r="H75" s="86">
        <f>IF('Medical equipment-OST'!E83="Да", 1, 0)</f>
        <v>0</v>
      </c>
      <c r="I75" s="86">
        <f t="shared" si="16"/>
        <v>0</v>
      </c>
      <c r="J75" s="86">
        <f>IF('Medical equipment-OST'!M83="Да", 'Service providers'!G85, 1)</f>
        <v>1</v>
      </c>
      <c r="K75" s="86" t="str">
        <f>IFERROR(('Medical equipment-OST'!N83*J75)/Q75, "0")</f>
        <v>0</v>
      </c>
      <c r="L75" s="86">
        <f>IF('Medical equipment-OST'!M83="Да", 'Service providers'!H85, 1)</f>
        <v>1</v>
      </c>
      <c r="M75" s="86" t="str">
        <f>IFERROR(('Medical equipment-OST'!O83*L75)/Q75, "0")</f>
        <v>0</v>
      </c>
      <c r="N75" s="86">
        <f>IF('Medical equipment-OST'!J83="Да", 1, 0)</f>
        <v>0</v>
      </c>
      <c r="O75" s="86">
        <f>IF('Medical equipment-OST'!K83="Да", 1, 0)</f>
        <v>0</v>
      </c>
      <c r="P75" s="86">
        <f>IF('Medical equipment-OST'!L83="Да", 1, 0)</f>
        <v>0</v>
      </c>
      <c r="Q75" s="86">
        <f t="shared" si="17"/>
        <v>0</v>
      </c>
      <c r="R75" s="86">
        <f>IF('Medical equipment-OST'!T83="Да", 'Service providers'!G85, 1)</f>
        <v>1</v>
      </c>
      <c r="S75" s="86" t="str">
        <f>IFERROR(('Medical equipment-OST'!U83*R75)/Y75, "0")</f>
        <v>0</v>
      </c>
      <c r="T75" s="86">
        <f>IF('Medical equipment-OST'!T83="Да", 'Service providers'!H85, 1)</f>
        <v>1</v>
      </c>
      <c r="U75" s="86" t="str">
        <f>IFERROR(('Medical equipment-OST'!V83*T75)/Y75, "0")</f>
        <v>0</v>
      </c>
      <c r="V75" s="86">
        <f>IF('Medical equipment-OST'!Q83="Да", 1, 0)</f>
        <v>0</v>
      </c>
      <c r="W75" s="86">
        <f>IF('Medical equipment-OST'!R83="Да", 1, 0)</f>
        <v>0</v>
      </c>
      <c r="X75" s="86">
        <f>IF('Medical equipment-OST'!S83="Да", 1, 0)</f>
        <v>0</v>
      </c>
      <c r="Y75" s="86">
        <f t="shared" si="18"/>
        <v>0</v>
      </c>
      <c r="Z75" s="86">
        <f>IF('Medical equipment-OST'!AA83="Да", 'Service providers'!G85, 1)</f>
        <v>1</v>
      </c>
      <c r="AA75" s="86" t="str">
        <f>IFERROR(('Medical equipment-OST'!AB83*Z75)/AG75, "0")</f>
        <v>0</v>
      </c>
      <c r="AB75" s="86">
        <f>IF('Medical equipment-OST'!AA83="Да", 'Service providers'!H85, 1)</f>
        <v>1</v>
      </c>
      <c r="AC75" s="86" t="str">
        <f>IFERROR(('Medical equipment-OST'!AC83*AB75)/AG75, "0")</f>
        <v>0</v>
      </c>
      <c r="AD75" s="86">
        <f>IF('Medical equipment-OST'!X83="Да", 1, 0)</f>
        <v>0</v>
      </c>
      <c r="AE75" s="86">
        <f>IF('Medical equipment-OST'!Y83="Да", 1, 0)</f>
        <v>0</v>
      </c>
      <c r="AF75" s="86">
        <f>IF('Medical equipment-OST'!Z83="Да", 1, 0)</f>
        <v>0</v>
      </c>
      <c r="AG75" s="86">
        <f t="shared" si="19"/>
        <v>0</v>
      </c>
      <c r="AH75" s="86">
        <f>IF('Medical equipment-OST'!AH83="Да", 'Service providers'!G85, 1)</f>
        <v>1</v>
      </c>
      <c r="AI75" s="86" t="str">
        <f>IFERROR(('Medical equipment-OST'!AI83*AH75)/AO75, "0")</f>
        <v>0</v>
      </c>
      <c r="AJ75" s="86">
        <f>IF('Medical equipment-OST'!AH83="Да", 'Service providers'!H85, 1)</f>
        <v>1</v>
      </c>
      <c r="AK75" s="86" t="str">
        <f>IFERROR(('Medical equipment-OST'!AJ83*AJ75)/AO75, "0")</f>
        <v>0</v>
      </c>
      <c r="AL75" s="86">
        <f>IF('Medical equipment-OST'!AE83="Да", 1, 0)</f>
        <v>0</v>
      </c>
      <c r="AM75" s="86">
        <f>IF('Medical equipment-OST'!AF83="Да", 1, 0)</f>
        <v>0</v>
      </c>
      <c r="AN75" s="86">
        <f>IF('Medical equipment-OST'!AG83="Да", 1, 0)</f>
        <v>0</v>
      </c>
      <c r="AO75" s="86">
        <f t="shared" si="20"/>
        <v>0</v>
      </c>
      <c r="AP75" s="86">
        <f>IF('Medical equipment-OST'!AO83="Да", 'Service providers'!G85, 1)</f>
        <v>1</v>
      </c>
      <c r="AQ75" s="86" t="str">
        <f>IFERROR(('Medical equipment-OST'!AP83*AP75)/AW75, "0")</f>
        <v>0</v>
      </c>
      <c r="AR75" s="86">
        <f>IF('Medical equipment-OST'!AO83="Да", 'Service providers'!H85, 1)</f>
        <v>1</v>
      </c>
      <c r="AS75" s="86" t="str">
        <f>IFERROR(('Medical equipment-OST'!AQ83*AR75)/AW75, "0")</f>
        <v>0</v>
      </c>
      <c r="AT75" s="86">
        <f>IF('Medical equipment-OST'!AL83="Да", 1, 0)</f>
        <v>0</v>
      </c>
      <c r="AU75" s="86">
        <f>IF('Medical equipment-OST'!AM83="Да", 1, 0)</f>
        <v>0</v>
      </c>
      <c r="AV75" s="86">
        <f>IF('Medical equipment-OST'!AN83="Да", 1, 0)</f>
        <v>0</v>
      </c>
      <c r="AW75" s="86">
        <f t="shared" si="21"/>
        <v>0</v>
      </c>
      <c r="AX75" s="86">
        <f>IF('Medical equipment-OST'!AV83="Да", 'Service providers'!G85, 1)</f>
        <v>1</v>
      </c>
      <c r="AY75" s="86" t="str">
        <f>IFERROR(('Medical equipment-OST'!AW83*AX75)/BE75, "0")</f>
        <v>0</v>
      </c>
      <c r="AZ75" s="86">
        <f>IF('Medical equipment-OST'!AV83="Да", 'Service providers'!H85, 1)</f>
        <v>1</v>
      </c>
      <c r="BA75" s="86" t="str">
        <f>IFERROR(('Medical equipment-OST'!AX83*AZ75)/BE75, "0")</f>
        <v>0</v>
      </c>
      <c r="BB75" s="86">
        <f>IF('Medical equipment-OST'!AS83="Да", 1, 0)</f>
        <v>0</v>
      </c>
      <c r="BC75" s="86">
        <f>IF('Medical equipment-OST'!AT83="Да", 1, 0)</f>
        <v>0</v>
      </c>
      <c r="BD75" s="86">
        <f>IF('Medical equipment-OST'!AU83="Да", 1, 0)</f>
        <v>0</v>
      </c>
      <c r="BE75" s="86">
        <f t="shared" si="22"/>
        <v>0</v>
      </c>
      <c r="BF75" s="86">
        <f>IF('Medical equipment-OST'!BC83="Да", 'Service providers'!G85, 1)</f>
        <v>1</v>
      </c>
      <c r="BG75" s="86" t="str">
        <f>IFERROR(('Medical equipment-OST'!BD83*BF75)/BM75, "0")</f>
        <v>0</v>
      </c>
      <c r="BH75" s="86">
        <f>IF('Medical equipment-OST'!BC83="Да", 'Service providers'!H85, 1)</f>
        <v>1</v>
      </c>
      <c r="BI75" s="86" t="str">
        <f>IFERROR(('Medical equipment-OST'!BE83*BH75)/BM75, "0")</f>
        <v>0</v>
      </c>
      <c r="BJ75" s="86">
        <f>IF('Medical equipment-OST'!AZ83="Да", 1, 0)</f>
        <v>0</v>
      </c>
      <c r="BK75" s="86">
        <f>IF('Medical equipment-OST'!BA83="Да", 1, 0)</f>
        <v>0</v>
      </c>
      <c r="BL75" s="86">
        <f>IF('Medical equipment-OST'!BB83="Да", 1, 0)</f>
        <v>0</v>
      </c>
      <c r="BM75" s="86">
        <f t="shared" si="23"/>
        <v>0</v>
      </c>
    </row>
    <row r="76" spans="1:65" x14ac:dyDescent="0.25">
      <c r="A76" s="93" t="str">
        <f>'Service providers'!A86</f>
        <v>Указать название точки 10</v>
      </c>
      <c r="B76" s="86">
        <f>IF('Medical equipment-OST'!F84="Да", 'Service providers'!G86, 1)</f>
        <v>1</v>
      </c>
      <c r="C76" s="86" t="str">
        <f>IFERROR(('Medical equipment-OST'!G84*B76)/I76, "0")</f>
        <v>0</v>
      </c>
      <c r="D76" s="86">
        <f>IF('Medical equipment-OST'!F84="Да", 'Service providers'!H86, 1)</f>
        <v>1</v>
      </c>
      <c r="E76" s="86" t="str">
        <f>IFERROR(('Medical equipment-OST'!H84*D76)/I76, "0")</f>
        <v>0</v>
      </c>
      <c r="F76" s="86">
        <f>IF('Medical equipment-OST'!C84="Да", 1, 0)</f>
        <v>0</v>
      </c>
      <c r="G76" s="86">
        <f>IF('Medical equipment-OST'!D84="Да", 1, 0)</f>
        <v>0</v>
      </c>
      <c r="H76" s="86">
        <f>IF('Medical equipment-OST'!E84="Да", 1, 0)</f>
        <v>0</v>
      </c>
      <c r="I76" s="86">
        <f t="shared" si="16"/>
        <v>0</v>
      </c>
      <c r="J76" s="86">
        <f>IF('Medical equipment-OST'!M84="Да", 'Service providers'!G86, 1)</f>
        <v>1</v>
      </c>
      <c r="K76" s="86" t="str">
        <f>IFERROR(('Medical equipment-OST'!N84*J76)/Q76, "0")</f>
        <v>0</v>
      </c>
      <c r="L76" s="86">
        <f>IF('Medical equipment-OST'!M84="Да", 'Service providers'!H86, 1)</f>
        <v>1</v>
      </c>
      <c r="M76" s="86" t="str">
        <f>IFERROR(('Medical equipment-OST'!O84*L76)/Q76, "0")</f>
        <v>0</v>
      </c>
      <c r="N76" s="86">
        <f>IF('Medical equipment-OST'!J84="Да", 1, 0)</f>
        <v>0</v>
      </c>
      <c r="O76" s="86">
        <f>IF('Medical equipment-OST'!K84="Да", 1, 0)</f>
        <v>0</v>
      </c>
      <c r="P76" s="86">
        <f>IF('Medical equipment-OST'!L84="Да", 1, 0)</f>
        <v>0</v>
      </c>
      <c r="Q76" s="86">
        <f t="shared" si="17"/>
        <v>0</v>
      </c>
      <c r="R76" s="86">
        <f>IF('Medical equipment-OST'!T84="Да", 'Service providers'!G86, 1)</f>
        <v>1</v>
      </c>
      <c r="S76" s="86" t="str">
        <f>IFERROR(('Medical equipment-OST'!U84*R76)/Y76, "0")</f>
        <v>0</v>
      </c>
      <c r="T76" s="86">
        <f>IF('Medical equipment-OST'!T84="Да", 'Service providers'!H86, 1)</f>
        <v>1</v>
      </c>
      <c r="U76" s="86" t="str">
        <f>IFERROR(('Medical equipment-OST'!V84*T76)/Y76, "0")</f>
        <v>0</v>
      </c>
      <c r="V76" s="86">
        <f>IF('Medical equipment-OST'!Q84="Да", 1, 0)</f>
        <v>0</v>
      </c>
      <c r="W76" s="86">
        <f>IF('Medical equipment-OST'!R84="Да", 1, 0)</f>
        <v>0</v>
      </c>
      <c r="X76" s="86">
        <f>IF('Medical equipment-OST'!S84="Да", 1, 0)</f>
        <v>0</v>
      </c>
      <c r="Y76" s="86">
        <f t="shared" si="18"/>
        <v>0</v>
      </c>
      <c r="Z76" s="86">
        <f>IF('Medical equipment-OST'!AA84="Да", 'Service providers'!G86, 1)</f>
        <v>1</v>
      </c>
      <c r="AA76" s="86" t="str">
        <f>IFERROR(('Medical equipment-OST'!AB84*Z76)/AG76, "0")</f>
        <v>0</v>
      </c>
      <c r="AB76" s="86">
        <f>IF('Medical equipment-OST'!AA84="Да", 'Service providers'!H86, 1)</f>
        <v>1</v>
      </c>
      <c r="AC76" s="86" t="str">
        <f>IFERROR(('Medical equipment-OST'!AC84*AB76)/AG76, "0")</f>
        <v>0</v>
      </c>
      <c r="AD76" s="86">
        <f>IF('Medical equipment-OST'!X84="Да", 1, 0)</f>
        <v>0</v>
      </c>
      <c r="AE76" s="86">
        <f>IF('Medical equipment-OST'!Y84="Да", 1, 0)</f>
        <v>0</v>
      </c>
      <c r="AF76" s="86">
        <f>IF('Medical equipment-OST'!Z84="Да", 1, 0)</f>
        <v>0</v>
      </c>
      <c r="AG76" s="86">
        <f t="shared" si="19"/>
        <v>0</v>
      </c>
      <c r="AH76" s="86">
        <f>IF('Medical equipment-OST'!AH84="Да", 'Service providers'!G86, 1)</f>
        <v>1</v>
      </c>
      <c r="AI76" s="86" t="str">
        <f>IFERROR(('Medical equipment-OST'!AI84*AH76)/AO76, "0")</f>
        <v>0</v>
      </c>
      <c r="AJ76" s="86">
        <f>IF('Medical equipment-OST'!AH84="Да", 'Service providers'!H86, 1)</f>
        <v>1</v>
      </c>
      <c r="AK76" s="86" t="str">
        <f>IFERROR(('Medical equipment-OST'!AJ84*AJ76)/AO76, "0")</f>
        <v>0</v>
      </c>
      <c r="AL76" s="86">
        <f>IF('Medical equipment-OST'!AE84="Да", 1, 0)</f>
        <v>0</v>
      </c>
      <c r="AM76" s="86">
        <f>IF('Medical equipment-OST'!AF84="Да", 1, 0)</f>
        <v>0</v>
      </c>
      <c r="AN76" s="86">
        <f>IF('Medical equipment-OST'!AG84="Да", 1, 0)</f>
        <v>0</v>
      </c>
      <c r="AO76" s="86">
        <f t="shared" si="20"/>
        <v>0</v>
      </c>
      <c r="AP76" s="86">
        <f>IF('Medical equipment-OST'!AO84="Да", 'Service providers'!G86, 1)</f>
        <v>1</v>
      </c>
      <c r="AQ76" s="86" t="str">
        <f>IFERROR(('Medical equipment-OST'!AP84*AP76)/AW76, "0")</f>
        <v>0</v>
      </c>
      <c r="AR76" s="86">
        <f>IF('Medical equipment-OST'!AO84="Да", 'Service providers'!H86, 1)</f>
        <v>1</v>
      </c>
      <c r="AS76" s="86" t="str">
        <f>IFERROR(('Medical equipment-OST'!AQ84*AR76)/AW76, "0")</f>
        <v>0</v>
      </c>
      <c r="AT76" s="86">
        <f>IF('Medical equipment-OST'!AL84="Да", 1, 0)</f>
        <v>0</v>
      </c>
      <c r="AU76" s="86">
        <f>IF('Medical equipment-OST'!AM84="Да", 1, 0)</f>
        <v>0</v>
      </c>
      <c r="AV76" s="86">
        <f>IF('Medical equipment-OST'!AN84="Да", 1, 0)</f>
        <v>0</v>
      </c>
      <c r="AW76" s="86">
        <f t="shared" si="21"/>
        <v>0</v>
      </c>
      <c r="AX76" s="86">
        <f>IF('Medical equipment-OST'!AV84="Да", 'Service providers'!G86, 1)</f>
        <v>1</v>
      </c>
      <c r="AY76" s="86" t="str">
        <f>IFERROR(('Medical equipment-OST'!AW84*AX76)/BE76, "0")</f>
        <v>0</v>
      </c>
      <c r="AZ76" s="86">
        <f>IF('Medical equipment-OST'!AV84="Да", 'Service providers'!H86, 1)</f>
        <v>1</v>
      </c>
      <c r="BA76" s="86" t="str">
        <f>IFERROR(('Medical equipment-OST'!AX84*AZ76)/BE76, "0")</f>
        <v>0</v>
      </c>
      <c r="BB76" s="86">
        <f>IF('Medical equipment-OST'!AS84="Да", 1, 0)</f>
        <v>0</v>
      </c>
      <c r="BC76" s="86">
        <f>IF('Medical equipment-OST'!AT84="Да", 1, 0)</f>
        <v>0</v>
      </c>
      <c r="BD76" s="86">
        <f>IF('Medical equipment-OST'!AU84="Да", 1, 0)</f>
        <v>0</v>
      </c>
      <c r="BE76" s="86">
        <f t="shared" si="22"/>
        <v>0</v>
      </c>
      <c r="BF76" s="86">
        <f>IF('Medical equipment-OST'!BC84="Да", 'Service providers'!G86, 1)</f>
        <v>1</v>
      </c>
      <c r="BG76" s="86" t="str">
        <f>IFERROR(('Medical equipment-OST'!BD84*BF76)/BM76, "0")</f>
        <v>0</v>
      </c>
      <c r="BH76" s="86">
        <f>IF('Medical equipment-OST'!BC84="Да", 'Service providers'!H86, 1)</f>
        <v>1</v>
      </c>
      <c r="BI76" s="86" t="str">
        <f>IFERROR(('Medical equipment-OST'!BE84*BH76)/BM76, "0")</f>
        <v>0</v>
      </c>
      <c r="BJ76" s="86">
        <f>IF('Medical equipment-OST'!AZ84="Да", 1, 0)</f>
        <v>0</v>
      </c>
      <c r="BK76" s="86">
        <f>IF('Medical equipment-OST'!BA84="Да", 1, 0)</f>
        <v>0</v>
      </c>
      <c r="BL76" s="86">
        <f>IF('Medical equipment-OST'!BB84="Да", 1, 0)</f>
        <v>0</v>
      </c>
      <c r="BM76" s="86">
        <f t="shared" si="23"/>
        <v>0</v>
      </c>
    </row>
    <row r="77" spans="1:65" x14ac:dyDescent="0.25">
      <c r="A77" s="93" t="str">
        <f>'Service providers'!A87</f>
        <v>Указать название точки 11</v>
      </c>
      <c r="B77" s="86">
        <f>IF('Medical equipment-OST'!F85="Да", 'Service providers'!G87, 1)</f>
        <v>1</v>
      </c>
      <c r="C77" s="86" t="str">
        <f>IFERROR(('Medical equipment-OST'!G85*B77)/I77, "0")</f>
        <v>0</v>
      </c>
      <c r="D77" s="86">
        <f>IF('Medical equipment-OST'!F85="Да", 'Service providers'!H87, 1)</f>
        <v>1</v>
      </c>
      <c r="E77" s="86" t="str">
        <f>IFERROR(('Medical equipment-OST'!H85*D77)/I77, "0")</f>
        <v>0</v>
      </c>
      <c r="F77" s="86">
        <f>IF('Medical equipment-OST'!C85="Да", 1, 0)</f>
        <v>0</v>
      </c>
      <c r="G77" s="86">
        <f>IF('Medical equipment-OST'!D85="Да", 1, 0)</f>
        <v>0</v>
      </c>
      <c r="H77" s="86">
        <f>IF('Medical equipment-OST'!E85="Да", 1, 0)</f>
        <v>0</v>
      </c>
      <c r="I77" s="86">
        <f t="shared" si="16"/>
        <v>0</v>
      </c>
      <c r="J77" s="86">
        <f>IF('Medical equipment-OST'!M85="Да", 'Service providers'!G87, 1)</f>
        <v>1</v>
      </c>
      <c r="K77" s="86" t="str">
        <f>IFERROR(('Medical equipment-OST'!N85*J77)/Q77, "0")</f>
        <v>0</v>
      </c>
      <c r="L77" s="86">
        <f>IF('Medical equipment-OST'!M85="Да", 'Service providers'!H87, 1)</f>
        <v>1</v>
      </c>
      <c r="M77" s="86" t="str">
        <f>IFERROR(('Medical equipment-OST'!O85*L77)/Q77, "0")</f>
        <v>0</v>
      </c>
      <c r="N77" s="86">
        <f>IF('Medical equipment-OST'!J85="Да", 1, 0)</f>
        <v>0</v>
      </c>
      <c r="O77" s="86">
        <f>IF('Medical equipment-OST'!K85="Да", 1, 0)</f>
        <v>0</v>
      </c>
      <c r="P77" s="86">
        <f>IF('Medical equipment-OST'!L85="Да", 1, 0)</f>
        <v>0</v>
      </c>
      <c r="Q77" s="86">
        <f t="shared" si="17"/>
        <v>0</v>
      </c>
      <c r="R77" s="86">
        <f>IF('Medical equipment-OST'!T85="Да", 'Service providers'!G87, 1)</f>
        <v>1</v>
      </c>
      <c r="S77" s="86" t="str">
        <f>IFERROR(('Medical equipment-OST'!U85*R77)/Y77, "0")</f>
        <v>0</v>
      </c>
      <c r="T77" s="86">
        <f>IF('Medical equipment-OST'!T85="Да", 'Service providers'!H87, 1)</f>
        <v>1</v>
      </c>
      <c r="U77" s="86" t="str">
        <f>IFERROR(('Medical equipment-OST'!V85*T77)/Y77, "0")</f>
        <v>0</v>
      </c>
      <c r="V77" s="86">
        <f>IF('Medical equipment-OST'!Q85="Да", 1, 0)</f>
        <v>0</v>
      </c>
      <c r="W77" s="86">
        <f>IF('Medical equipment-OST'!R85="Да", 1, 0)</f>
        <v>0</v>
      </c>
      <c r="X77" s="86">
        <f>IF('Medical equipment-OST'!S85="Да", 1, 0)</f>
        <v>0</v>
      </c>
      <c r="Y77" s="86">
        <f t="shared" si="18"/>
        <v>0</v>
      </c>
      <c r="Z77" s="86">
        <f>IF('Medical equipment-OST'!AA85="Да", 'Service providers'!G87, 1)</f>
        <v>1</v>
      </c>
      <c r="AA77" s="86" t="str">
        <f>IFERROR(('Medical equipment-OST'!AB85*Z77)/AG77, "0")</f>
        <v>0</v>
      </c>
      <c r="AB77" s="86">
        <f>IF('Medical equipment-OST'!AA85="Да", 'Service providers'!H87, 1)</f>
        <v>1</v>
      </c>
      <c r="AC77" s="86" t="str">
        <f>IFERROR(('Medical equipment-OST'!AC85*AB77)/AG77, "0")</f>
        <v>0</v>
      </c>
      <c r="AD77" s="86">
        <f>IF('Medical equipment-OST'!X85="Да", 1, 0)</f>
        <v>0</v>
      </c>
      <c r="AE77" s="86">
        <f>IF('Medical equipment-OST'!Y85="Да", 1, 0)</f>
        <v>0</v>
      </c>
      <c r="AF77" s="86">
        <f>IF('Medical equipment-OST'!Z85="Да", 1, 0)</f>
        <v>0</v>
      </c>
      <c r="AG77" s="86">
        <f t="shared" si="19"/>
        <v>0</v>
      </c>
      <c r="AH77" s="86">
        <f>IF('Medical equipment-OST'!AH85="Да", 'Service providers'!G87, 1)</f>
        <v>1</v>
      </c>
      <c r="AI77" s="86" t="str">
        <f>IFERROR(('Medical equipment-OST'!AI85*AH77)/AO77, "0")</f>
        <v>0</v>
      </c>
      <c r="AJ77" s="86">
        <f>IF('Medical equipment-OST'!AH85="Да", 'Service providers'!H87, 1)</f>
        <v>1</v>
      </c>
      <c r="AK77" s="86" t="str">
        <f>IFERROR(('Medical equipment-OST'!AJ85*AJ77)/AO77, "0")</f>
        <v>0</v>
      </c>
      <c r="AL77" s="86">
        <f>IF('Medical equipment-OST'!AE85="Да", 1, 0)</f>
        <v>0</v>
      </c>
      <c r="AM77" s="86">
        <f>IF('Medical equipment-OST'!AF85="Да", 1, 0)</f>
        <v>0</v>
      </c>
      <c r="AN77" s="86">
        <f>IF('Medical equipment-OST'!AG85="Да", 1, 0)</f>
        <v>0</v>
      </c>
      <c r="AO77" s="86">
        <f t="shared" si="20"/>
        <v>0</v>
      </c>
      <c r="AP77" s="86">
        <f>IF('Medical equipment-OST'!AO85="Да", 'Service providers'!G87, 1)</f>
        <v>1</v>
      </c>
      <c r="AQ77" s="86" t="str">
        <f>IFERROR(('Medical equipment-OST'!AP85*AP77)/AW77, "0")</f>
        <v>0</v>
      </c>
      <c r="AR77" s="86">
        <f>IF('Medical equipment-OST'!AO85="Да", 'Service providers'!H87, 1)</f>
        <v>1</v>
      </c>
      <c r="AS77" s="86" t="str">
        <f>IFERROR(('Medical equipment-OST'!AQ85*AR77)/AW77, "0")</f>
        <v>0</v>
      </c>
      <c r="AT77" s="86">
        <f>IF('Medical equipment-OST'!AL85="Да", 1, 0)</f>
        <v>0</v>
      </c>
      <c r="AU77" s="86">
        <f>IF('Medical equipment-OST'!AM85="Да", 1, 0)</f>
        <v>0</v>
      </c>
      <c r="AV77" s="86">
        <f>IF('Medical equipment-OST'!AN85="Да", 1, 0)</f>
        <v>0</v>
      </c>
      <c r="AW77" s="86">
        <f t="shared" si="21"/>
        <v>0</v>
      </c>
      <c r="AX77" s="86">
        <f>IF('Medical equipment-OST'!AV85="Да", 'Service providers'!G87, 1)</f>
        <v>1</v>
      </c>
      <c r="AY77" s="86" t="str">
        <f>IFERROR(('Medical equipment-OST'!AW85*AX77)/BE77, "0")</f>
        <v>0</v>
      </c>
      <c r="AZ77" s="86">
        <f>IF('Medical equipment-OST'!AV85="Да", 'Service providers'!H87, 1)</f>
        <v>1</v>
      </c>
      <c r="BA77" s="86" t="str">
        <f>IFERROR(('Medical equipment-OST'!AX85*AZ77)/BE77, "0")</f>
        <v>0</v>
      </c>
      <c r="BB77" s="86">
        <f>IF('Medical equipment-OST'!AS85="Да", 1, 0)</f>
        <v>0</v>
      </c>
      <c r="BC77" s="86">
        <f>IF('Medical equipment-OST'!AT85="Да", 1, 0)</f>
        <v>0</v>
      </c>
      <c r="BD77" s="86">
        <f>IF('Medical equipment-OST'!AU85="Да", 1, 0)</f>
        <v>0</v>
      </c>
      <c r="BE77" s="86">
        <f t="shared" si="22"/>
        <v>0</v>
      </c>
      <c r="BF77" s="86">
        <f>IF('Medical equipment-OST'!BC85="Да", 'Service providers'!G87, 1)</f>
        <v>1</v>
      </c>
      <c r="BG77" s="86" t="str">
        <f>IFERROR(('Medical equipment-OST'!BD85*BF77)/BM77, "0")</f>
        <v>0</v>
      </c>
      <c r="BH77" s="86">
        <f>IF('Medical equipment-OST'!BC85="Да", 'Service providers'!H87, 1)</f>
        <v>1</v>
      </c>
      <c r="BI77" s="86" t="str">
        <f>IFERROR(('Medical equipment-OST'!BE85*BH77)/BM77, "0")</f>
        <v>0</v>
      </c>
      <c r="BJ77" s="86">
        <f>IF('Medical equipment-OST'!AZ85="Да", 1, 0)</f>
        <v>0</v>
      </c>
      <c r="BK77" s="86">
        <f>IF('Medical equipment-OST'!BA85="Да", 1, 0)</f>
        <v>0</v>
      </c>
      <c r="BL77" s="86">
        <f>IF('Medical equipment-OST'!BB85="Да", 1, 0)</f>
        <v>0</v>
      </c>
      <c r="BM77" s="86">
        <f t="shared" si="23"/>
        <v>0</v>
      </c>
    </row>
    <row r="78" spans="1:65" x14ac:dyDescent="0.25">
      <c r="A78" s="93" t="str">
        <f>'Service providers'!A88</f>
        <v>Указать название точки 12</v>
      </c>
      <c r="B78" s="86">
        <f>IF('Medical equipment-OST'!F86="Да", 'Service providers'!G88, 1)</f>
        <v>1</v>
      </c>
      <c r="C78" s="86" t="str">
        <f>IFERROR(('Medical equipment-OST'!G86*B78)/I78, "0")</f>
        <v>0</v>
      </c>
      <c r="D78" s="86">
        <f>IF('Medical equipment-OST'!F86="Да", 'Service providers'!H88, 1)</f>
        <v>1</v>
      </c>
      <c r="E78" s="86" t="str">
        <f>IFERROR(('Medical equipment-OST'!H86*D78)/I78, "0")</f>
        <v>0</v>
      </c>
      <c r="F78" s="86">
        <f>IF('Medical equipment-OST'!C86="Да", 1, 0)</f>
        <v>0</v>
      </c>
      <c r="G78" s="86">
        <f>IF('Medical equipment-OST'!D86="Да", 1, 0)</f>
        <v>0</v>
      </c>
      <c r="H78" s="86">
        <f>IF('Medical equipment-OST'!E86="Да", 1, 0)</f>
        <v>0</v>
      </c>
      <c r="I78" s="86">
        <f t="shared" si="16"/>
        <v>0</v>
      </c>
      <c r="J78" s="86">
        <f>IF('Medical equipment-OST'!M86="Да", 'Service providers'!G88, 1)</f>
        <v>1</v>
      </c>
      <c r="K78" s="86" t="str">
        <f>IFERROR(('Medical equipment-OST'!N86*J78)/Q78, "0")</f>
        <v>0</v>
      </c>
      <c r="L78" s="86">
        <f>IF('Medical equipment-OST'!M86="Да", 'Service providers'!H88, 1)</f>
        <v>1</v>
      </c>
      <c r="M78" s="86" t="str">
        <f>IFERROR(('Medical equipment-OST'!O86*L78)/Q78, "0")</f>
        <v>0</v>
      </c>
      <c r="N78" s="86">
        <f>IF('Medical equipment-OST'!J86="Да", 1, 0)</f>
        <v>0</v>
      </c>
      <c r="O78" s="86">
        <f>IF('Medical equipment-OST'!K86="Да", 1, 0)</f>
        <v>0</v>
      </c>
      <c r="P78" s="86">
        <f>IF('Medical equipment-OST'!L86="Да", 1, 0)</f>
        <v>0</v>
      </c>
      <c r="Q78" s="86">
        <f t="shared" si="17"/>
        <v>0</v>
      </c>
      <c r="R78" s="86">
        <f>IF('Medical equipment-OST'!T86="Да", 'Service providers'!G88, 1)</f>
        <v>1</v>
      </c>
      <c r="S78" s="86" t="str">
        <f>IFERROR(('Medical equipment-OST'!U86*R78)/Y78, "0")</f>
        <v>0</v>
      </c>
      <c r="T78" s="86">
        <f>IF('Medical equipment-OST'!T86="Да", 'Service providers'!H88, 1)</f>
        <v>1</v>
      </c>
      <c r="U78" s="86" t="str">
        <f>IFERROR(('Medical equipment-OST'!V86*T78)/Y78, "0")</f>
        <v>0</v>
      </c>
      <c r="V78" s="86">
        <f>IF('Medical equipment-OST'!Q86="Да", 1, 0)</f>
        <v>0</v>
      </c>
      <c r="W78" s="86">
        <f>IF('Medical equipment-OST'!R86="Да", 1, 0)</f>
        <v>0</v>
      </c>
      <c r="X78" s="86">
        <f>IF('Medical equipment-OST'!S86="Да", 1, 0)</f>
        <v>0</v>
      </c>
      <c r="Y78" s="86">
        <f t="shared" si="18"/>
        <v>0</v>
      </c>
      <c r="Z78" s="86">
        <f>IF('Medical equipment-OST'!AA86="Да", 'Service providers'!G88, 1)</f>
        <v>1</v>
      </c>
      <c r="AA78" s="86" t="str">
        <f>IFERROR(('Medical equipment-OST'!AB86*Z78)/AG78, "0")</f>
        <v>0</v>
      </c>
      <c r="AB78" s="86">
        <f>IF('Medical equipment-OST'!AA86="Да", 'Service providers'!H88, 1)</f>
        <v>1</v>
      </c>
      <c r="AC78" s="86" t="str">
        <f>IFERROR(('Medical equipment-OST'!AC86*AB78)/AG78, "0")</f>
        <v>0</v>
      </c>
      <c r="AD78" s="86">
        <f>IF('Medical equipment-OST'!X86="Да", 1, 0)</f>
        <v>0</v>
      </c>
      <c r="AE78" s="86">
        <f>IF('Medical equipment-OST'!Y86="Да", 1, 0)</f>
        <v>0</v>
      </c>
      <c r="AF78" s="86">
        <f>IF('Medical equipment-OST'!Z86="Да", 1, 0)</f>
        <v>0</v>
      </c>
      <c r="AG78" s="86">
        <f t="shared" si="19"/>
        <v>0</v>
      </c>
      <c r="AH78" s="86">
        <f>IF('Medical equipment-OST'!AH86="Да", 'Service providers'!G88, 1)</f>
        <v>1</v>
      </c>
      <c r="AI78" s="86" t="str">
        <f>IFERROR(('Medical equipment-OST'!AI86*AH78)/AO78, "0")</f>
        <v>0</v>
      </c>
      <c r="AJ78" s="86">
        <f>IF('Medical equipment-OST'!AH86="Да", 'Service providers'!H88, 1)</f>
        <v>1</v>
      </c>
      <c r="AK78" s="86" t="str">
        <f>IFERROR(('Medical equipment-OST'!AJ86*AJ78)/AO78, "0")</f>
        <v>0</v>
      </c>
      <c r="AL78" s="86">
        <f>IF('Medical equipment-OST'!AE86="Да", 1, 0)</f>
        <v>0</v>
      </c>
      <c r="AM78" s="86">
        <f>IF('Medical equipment-OST'!AF86="Да", 1, 0)</f>
        <v>0</v>
      </c>
      <c r="AN78" s="86">
        <f>IF('Medical equipment-OST'!AG86="Да", 1, 0)</f>
        <v>0</v>
      </c>
      <c r="AO78" s="86">
        <f t="shared" si="20"/>
        <v>0</v>
      </c>
      <c r="AP78" s="86">
        <f>IF('Medical equipment-OST'!AO86="Да", 'Service providers'!G88, 1)</f>
        <v>1</v>
      </c>
      <c r="AQ78" s="86" t="str">
        <f>IFERROR(('Medical equipment-OST'!AP86*AP78)/AW78, "0")</f>
        <v>0</v>
      </c>
      <c r="AR78" s="86">
        <f>IF('Medical equipment-OST'!AO86="Да", 'Service providers'!H88, 1)</f>
        <v>1</v>
      </c>
      <c r="AS78" s="86" t="str">
        <f>IFERROR(('Medical equipment-OST'!AQ86*AR78)/AW78, "0")</f>
        <v>0</v>
      </c>
      <c r="AT78" s="86">
        <f>IF('Medical equipment-OST'!AL86="Да", 1, 0)</f>
        <v>0</v>
      </c>
      <c r="AU78" s="86">
        <f>IF('Medical equipment-OST'!AM86="Да", 1, 0)</f>
        <v>0</v>
      </c>
      <c r="AV78" s="86">
        <f>IF('Medical equipment-OST'!AN86="Да", 1, 0)</f>
        <v>0</v>
      </c>
      <c r="AW78" s="86">
        <f t="shared" si="21"/>
        <v>0</v>
      </c>
      <c r="AX78" s="86">
        <f>IF('Medical equipment-OST'!AV86="Да", 'Service providers'!G88, 1)</f>
        <v>1</v>
      </c>
      <c r="AY78" s="86" t="str">
        <f>IFERROR(('Medical equipment-OST'!AW86*AX78)/BE78, "0")</f>
        <v>0</v>
      </c>
      <c r="AZ78" s="86">
        <f>IF('Medical equipment-OST'!AV86="Да", 'Service providers'!H88, 1)</f>
        <v>1</v>
      </c>
      <c r="BA78" s="86" t="str">
        <f>IFERROR(('Medical equipment-OST'!AX86*AZ78)/BE78, "0")</f>
        <v>0</v>
      </c>
      <c r="BB78" s="86">
        <f>IF('Medical equipment-OST'!AS86="Да", 1, 0)</f>
        <v>0</v>
      </c>
      <c r="BC78" s="86">
        <f>IF('Medical equipment-OST'!AT86="Да", 1, 0)</f>
        <v>0</v>
      </c>
      <c r="BD78" s="86">
        <f>IF('Medical equipment-OST'!AU86="Да", 1, 0)</f>
        <v>0</v>
      </c>
      <c r="BE78" s="86">
        <f t="shared" si="22"/>
        <v>0</v>
      </c>
      <c r="BF78" s="86">
        <f>IF('Medical equipment-OST'!BC86="Да", 'Service providers'!G88, 1)</f>
        <v>1</v>
      </c>
      <c r="BG78" s="86" t="str">
        <f>IFERROR(('Medical equipment-OST'!BD86*BF78)/BM78, "0")</f>
        <v>0</v>
      </c>
      <c r="BH78" s="86">
        <f>IF('Medical equipment-OST'!BC86="Да", 'Service providers'!H88, 1)</f>
        <v>1</v>
      </c>
      <c r="BI78" s="86" t="str">
        <f>IFERROR(('Medical equipment-OST'!BE86*BH78)/BM78, "0")</f>
        <v>0</v>
      </c>
      <c r="BJ78" s="86">
        <f>IF('Medical equipment-OST'!AZ86="Да", 1, 0)</f>
        <v>0</v>
      </c>
      <c r="BK78" s="86">
        <f>IF('Medical equipment-OST'!BA86="Да", 1, 0)</f>
        <v>0</v>
      </c>
      <c r="BL78" s="86">
        <f>IF('Medical equipment-OST'!BB86="Да", 1, 0)</f>
        <v>0</v>
      </c>
      <c r="BM78" s="86">
        <f t="shared" si="23"/>
        <v>0</v>
      </c>
    </row>
    <row r="79" spans="1:65" x14ac:dyDescent="0.25">
      <c r="A79" s="93" t="str">
        <f>'Service providers'!A89</f>
        <v>Указать название точки 13</v>
      </c>
      <c r="B79" s="86">
        <f>IF('Medical equipment-OST'!F87="Да", 'Service providers'!G89, 1)</f>
        <v>1</v>
      </c>
      <c r="C79" s="86" t="str">
        <f>IFERROR(('Medical equipment-OST'!G87*B79)/I79, "0")</f>
        <v>0</v>
      </c>
      <c r="D79" s="86">
        <f>IF('Medical equipment-OST'!F87="Да", 'Service providers'!H89, 1)</f>
        <v>1</v>
      </c>
      <c r="E79" s="86" t="str">
        <f>IFERROR(('Medical equipment-OST'!H87*D79)/I79, "0")</f>
        <v>0</v>
      </c>
      <c r="F79" s="86">
        <f>IF('Medical equipment-OST'!C87="Да", 1, 0)</f>
        <v>0</v>
      </c>
      <c r="G79" s="86">
        <f>IF('Medical equipment-OST'!D87="Да", 1, 0)</f>
        <v>0</v>
      </c>
      <c r="H79" s="86">
        <f>IF('Medical equipment-OST'!E87="Да", 1, 0)</f>
        <v>0</v>
      </c>
      <c r="I79" s="86">
        <f t="shared" si="16"/>
        <v>0</v>
      </c>
      <c r="J79" s="86">
        <f>IF('Medical equipment-OST'!M87="Да", 'Service providers'!G89, 1)</f>
        <v>1</v>
      </c>
      <c r="K79" s="86" t="str">
        <f>IFERROR(('Medical equipment-OST'!N87*J79)/Q79, "0")</f>
        <v>0</v>
      </c>
      <c r="L79" s="86">
        <f>IF('Medical equipment-OST'!M87="Да", 'Service providers'!H89, 1)</f>
        <v>1</v>
      </c>
      <c r="M79" s="86" t="str">
        <f>IFERROR(('Medical equipment-OST'!O87*L79)/Q79, "0")</f>
        <v>0</v>
      </c>
      <c r="N79" s="86">
        <f>IF('Medical equipment-OST'!J87="Да", 1, 0)</f>
        <v>0</v>
      </c>
      <c r="O79" s="86">
        <f>IF('Medical equipment-OST'!K87="Да", 1, 0)</f>
        <v>0</v>
      </c>
      <c r="P79" s="86">
        <f>IF('Medical equipment-OST'!L87="Да", 1, 0)</f>
        <v>0</v>
      </c>
      <c r="Q79" s="86">
        <f t="shared" si="17"/>
        <v>0</v>
      </c>
      <c r="R79" s="86">
        <f>IF('Medical equipment-OST'!T87="Да", 'Service providers'!G89, 1)</f>
        <v>1</v>
      </c>
      <c r="S79" s="86" t="str">
        <f>IFERROR(('Medical equipment-OST'!U87*R79)/Y79, "0")</f>
        <v>0</v>
      </c>
      <c r="T79" s="86">
        <f>IF('Medical equipment-OST'!T87="Да", 'Service providers'!H89, 1)</f>
        <v>1</v>
      </c>
      <c r="U79" s="86" t="str">
        <f>IFERROR(('Medical equipment-OST'!V87*T79)/Y79, "0")</f>
        <v>0</v>
      </c>
      <c r="V79" s="86">
        <f>IF('Medical equipment-OST'!Q87="Да", 1, 0)</f>
        <v>0</v>
      </c>
      <c r="W79" s="86">
        <f>IF('Medical equipment-OST'!R87="Да", 1, 0)</f>
        <v>0</v>
      </c>
      <c r="X79" s="86">
        <f>IF('Medical equipment-OST'!S87="Да", 1, 0)</f>
        <v>0</v>
      </c>
      <c r="Y79" s="86">
        <f t="shared" si="18"/>
        <v>0</v>
      </c>
      <c r="Z79" s="86">
        <f>IF('Medical equipment-OST'!AA87="Да", 'Service providers'!G89, 1)</f>
        <v>1</v>
      </c>
      <c r="AA79" s="86" t="str">
        <f>IFERROR(('Medical equipment-OST'!AB87*Z79)/AG79, "0")</f>
        <v>0</v>
      </c>
      <c r="AB79" s="86">
        <f>IF('Medical equipment-OST'!AA87="Да", 'Service providers'!H89, 1)</f>
        <v>1</v>
      </c>
      <c r="AC79" s="86" t="str">
        <f>IFERROR(('Medical equipment-OST'!AC87*AB79)/AG79, "0")</f>
        <v>0</v>
      </c>
      <c r="AD79" s="86">
        <f>IF('Medical equipment-OST'!X87="Да", 1, 0)</f>
        <v>0</v>
      </c>
      <c r="AE79" s="86">
        <f>IF('Medical equipment-OST'!Y87="Да", 1, 0)</f>
        <v>0</v>
      </c>
      <c r="AF79" s="86">
        <f>IF('Medical equipment-OST'!Z87="Да", 1, 0)</f>
        <v>0</v>
      </c>
      <c r="AG79" s="86">
        <f t="shared" si="19"/>
        <v>0</v>
      </c>
      <c r="AH79" s="86">
        <f>IF('Medical equipment-OST'!AH87="Да", 'Service providers'!G89, 1)</f>
        <v>1</v>
      </c>
      <c r="AI79" s="86" t="str">
        <f>IFERROR(('Medical equipment-OST'!AI87*AH79)/AO79, "0")</f>
        <v>0</v>
      </c>
      <c r="AJ79" s="86">
        <f>IF('Medical equipment-OST'!AH87="Да", 'Service providers'!H89, 1)</f>
        <v>1</v>
      </c>
      <c r="AK79" s="86" t="str">
        <f>IFERROR(('Medical equipment-OST'!AJ87*AJ79)/AO79, "0")</f>
        <v>0</v>
      </c>
      <c r="AL79" s="86">
        <f>IF('Medical equipment-OST'!AE87="Да", 1, 0)</f>
        <v>0</v>
      </c>
      <c r="AM79" s="86">
        <f>IF('Medical equipment-OST'!AF87="Да", 1, 0)</f>
        <v>0</v>
      </c>
      <c r="AN79" s="86">
        <f>IF('Medical equipment-OST'!AG87="Да", 1, 0)</f>
        <v>0</v>
      </c>
      <c r="AO79" s="86">
        <f t="shared" si="20"/>
        <v>0</v>
      </c>
      <c r="AP79" s="86">
        <f>IF('Medical equipment-OST'!AO87="Да", 'Service providers'!G89, 1)</f>
        <v>1</v>
      </c>
      <c r="AQ79" s="86" t="str">
        <f>IFERROR(('Medical equipment-OST'!AP87*AP79)/AW79, "0")</f>
        <v>0</v>
      </c>
      <c r="AR79" s="86">
        <f>IF('Medical equipment-OST'!AO87="Да", 'Service providers'!H89, 1)</f>
        <v>1</v>
      </c>
      <c r="AS79" s="86" t="str">
        <f>IFERROR(('Medical equipment-OST'!AQ87*AR79)/AW79, "0")</f>
        <v>0</v>
      </c>
      <c r="AT79" s="86">
        <f>IF('Medical equipment-OST'!AL87="Да", 1, 0)</f>
        <v>0</v>
      </c>
      <c r="AU79" s="86">
        <f>IF('Medical equipment-OST'!AM87="Да", 1, 0)</f>
        <v>0</v>
      </c>
      <c r="AV79" s="86">
        <f>IF('Medical equipment-OST'!AN87="Да", 1, 0)</f>
        <v>0</v>
      </c>
      <c r="AW79" s="86">
        <f t="shared" si="21"/>
        <v>0</v>
      </c>
      <c r="AX79" s="86">
        <f>IF('Medical equipment-OST'!AV87="Да", 'Service providers'!G89, 1)</f>
        <v>1</v>
      </c>
      <c r="AY79" s="86" t="str">
        <f>IFERROR(('Medical equipment-OST'!AW87*AX79)/BE79, "0")</f>
        <v>0</v>
      </c>
      <c r="AZ79" s="86">
        <f>IF('Medical equipment-OST'!AV87="Да", 'Service providers'!H89, 1)</f>
        <v>1</v>
      </c>
      <c r="BA79" s="86" t="str">
        <f>IFERROR(('Medical equipment-OST'!AX87*AZ79)/BE79, "0")</f>
        <v>0</v>
      </c>
      <c r="BB79" s="86">
        <f>IF('Medical equipment-OST'!AS87="Да", 1, 0)</f>
        <v>0</v>
      </c>
      <c r="BC79" s="86">
        <f>IF('Medical equipment-OST'!AT87="Да", 1, 0)</f>
        <v>0</v>
      </c>
      <c r="BD79" s="86">
        <f>IF('Medical equipment-OST'!AU87="Да", 1, 0)</f>
        <v>0</v>
      </c>
      <c r="BE79" s="86">
        <f t="shared" si="22"/>
        <v>0</v>
      </c>
      <c r="BF79" s="86">
        <f>IF('Medical equipment-OST'!BC87="Да", 'Service providers'!G89, 1)</f>
        <v>1</v>
      </c>
      <c r="BG79" s="86" t="str">
        <f>IFERROR(('Medical equipment-OST'!BD87*BF79)/BM79, "0")</f>
        <v>0</v>
      </c>
      <c r="BH79" s="86">
        <f>IF('Medical equipment-OST'!BC87="Да", 'Service providers'!H89, 1)</f>
        <v>1</v>
      </c>
      <c r="BI79" s="86" t="str">
        <f>IFERROR(('Medical equipment-OST'!BE87*BH79)/BM79, "0")</f>
        <v>0</v>
      </c>
      <c r="BJ79" s="86">
        <f>IF('Medical equipment-OST'!AZ87="Да", 1, 0)</f>
        <v>0</v>
      </c>
      <c r="BK79" s="86">
        <f>IF('Medical equipment-OST'!BA87="Да", 1, 0)</f>
        <v>0</v>
      </c>
      <c r="BL79" s="86">
        <f>IF('Medical equipment-OST'!BB87="Да", 1, 0)</f>
        <v>0</v>
      </c>
      <c r="BM79" s="86">
        <f t="shared" si="23"/>
        <v>0</v>
      </c>
    </row>
    <row r="80" spans="1:65" x14ac:dyDescent="0.25">
      <c r="A80" s="93" t="str">
        <f>'Service providers'!A90</f>
        <v>Указать название точки 14</v>
      </c>
      <c r="B80" s="86">
        <f>IF('Medical equipment-OST'!F88="Да", 'Service providers'!G90, 1)</f>
        <v>1</v>
      </c>
      <c r="C80" s="86" t="str">
        <f>IFERROR(('Medical equipment-OST'!G88*B80)/I80, "0")</f>
        <v>0</v>
      </c>
      <c r="D80" s="86">
        <f>IF('Medical equipment-OST'!F88="Да", 'Service providers'!H90, 1)</f>
        <v>1</v>
      </c>
      <c r="E80" s="86" t="str">
        <f>IFERROR(('Medical equipment-OST'!H88*D80)/I80, "0")</f>
        <v>0</v>
      </c>
      <c r="F80" s="86">
        <f>IF('Medical equipment-OST'!C88="Да", 1, 0)</f>
        <v>0</v>
      </c>
      <c r="G80" s="86">
        <f>IF('Medical equipment-OST'!D88="Да", 1, 0)</f>
        <v>0</v>
      </c>
      <c r="H80" s="86">
        <f>IF('Medical equipment-OST'!E88="Да", 1, 0)</f>
        <v>0</v>
      </c>
      <c r="I80" s="86">
        <f t="shared" si="16"/>
        <v>0</v>
      </c>
      <c r="J80" s="86">
        <f>IF('Medical equipment-OST'!M88="Да", 'Service providers'!G90, 1)</f>
        <v>1</v>
      </c>
      <c r="K80" s="86" t="str">
        <f>IFERROR(('Medical equipment-OST'!N88*J80)/Q80, "0")</f>
        <v>0</v>
      </c>
      <c r="L80" s="86">
        <f>IF('Medical equipment-OST'!M88="Да", 'Service providers'!H90, 1)</f>
        <v>1</v>
      </c>
      <c r="M80" s="86" t="str">
        <f>IFERROR(('Medical equipment-OST'!O88*L80)/Q80, "0")</f>
        <v>0</v>
      </c>
      <c r="N80" s="86">
        <f>IF('Medical equipment-OST'!J88="Да", 1, 0)</f>
        <v>0</v>
      </c>
      <c r="O80" s="86">
        <f>IF('Medical equipment-OST'!K88="Да", 1, 0)</f>
        <v>0</v>
      </c>
      <c r="P80" s="86">
        <f>IF('Medical equipment-OST'!L88="Да", 1, 0)</f>
        <v>0</v>
      </c>
      <c r="Q80" s="86">
        <f t="shared" si="17"/>
        <v>0</v>
      </c>
      <c r="R80" s="86">
        <f>IF('Medical equipment-OST'!T88="Да", 'Service providers'!G90, 1)</f>
        <v>1</v>
      </c>
      <c r="S80" s="86" t="str">
        <f>IFERROR(('Medical equipment-OST'!U88*R80)/Y80, "0")</f>
        <v>0</v>
      </c>
      <c r="T80" s="86">
        <f>IF('Medical equipment-OST'!T88="Да", 'Service providers'!H90, 1)</f>
        <v>1</v>
      </c>
      <c r="U80" s="86" t="str">
        <f>IFERROR(('Medical equipment-OST'!V88*T80)/Y80, "0")</f>
        <v>0</v>
      </c>
      <c r="V80" s="86">
        <f>IF('Medical equipment-OST'!Q88="Да", 1, 0)</f>
        <v>0</v>
      </c>
      <c r="W80" s="86">
        <f>IF('Medical equipment-OST'!R88="Да", 1, 0)</f>
        <v>0</v>
      </c>
      <c r="X80" s="86">
        <f>IF('Medical equipment-OST'!S88="Да", 1, 0)</f>
        <v>0</v>
      </c>
      <c r="Y80" s="86">
        <f t="shared" si="18"/>
        <v>0</v>
      </c>
      <c r="Z80" s="86">
        <f>IF('Medical equipment-OST'!AA88="Да", 'Service providers'!G90, 1)</f>
        <v>1</v>
      </c>
      <c r="AA80" s="86" t="str">
        <f>IFERROR(('Medical equipment-OST'!AB88*Z80)/AG80, "0")</f>
        <v>0</v>
      </c>
      <c r="AB80" s="86">
        <f>IF('Medical equipment-OST'!AA88="Да", 'Service providers'!H90, 1)</f>
        <v>1</v>
      </c>
      <c r="AC80" s="86" t="str">
        <f>IFERROR(('Medical equipment-OST'!AC88*AB80)/AG80, "0")</f>
        <v>0</v>
      </c>
      <c r="AD80" s="86">
        <f>IF('Medical equipment-OST'!X88="Да", 1, 0)</f>
        <v>0</v>
      </c>
      <c r="AE80" s="86">
        <f>IF('Medical equipment-OST'!Y88="Да", 1, 0)</f>
        <v>0</v>
      </c>
      <c r="AF80" s="86">
        <f>IF('Medical equipment-OST'!Z88="Да", 1, 0)</f>
        <v>0</v>
      </c>
      <c r="AG80" s="86">
        <f t="shared" si="19"/>
        <v>0</v>
      </c>
      <c r="AH80" s="86">
        <f>IF('Medical equipment-OST'!AH88="Да", 'Service providers'!G90, 1)</f>
        <v>1</v>
      </c>
      <c r="AI80" s="86" t="str">
        <f>IFERROR(('Medical equipment-OST'!AI88*AH80)/AO80, "0")</f>
        <v>0</v>
      </c>
      <c r="AJ80" s="86">
        <f>IF('Medical equipment-OST'!AH88="Да", 'Service providers'!H90, 1)</f>
        <v>1</v>
      </c>
      <c r="AK80" s="86" t="str">
        <f>IFERROR(('Medical equipment-OST'!AJ88*AJ80)/AO80, "0")</f>
        <v>0</v>
      </c>
      <c r="AL80" s="86">
        <f>IF('Medical equipment-OST'!AE88="Да", 1, 0)</f>
        <v>0</v>
      </c>
      <c r="AM80" s="86">
        <f>IF('Medical equipment-OST'!AF88="Да", 1, 0)</f>
        <v>0</v>
      </c>
      <c r="AN80" s="86">
        <f>IF('Medical equipment-OST'!AG88="Да", 1, 0)</f>
        <v>0</v>
      </c>
      <c r="AO80" s="86">
        <f t="shared" si="20"/>
        <v>0</v>
      </c>
      <c r="AP80" s="86">
        <f>IF('Medical equipment-OST'!AO88="Да", 'Service providers'!G90, 1)</f>
        <v>1</v>
      </c>
      <c r="AQ80" s="86" t="str">
        <f>IFERROR(('Medical equipment-OST'!AP88*AP80)/AW80, "0")</f>
        <v>0</v>
      </c>
      <c r="AR80" s="86">
        <f>IF('Medical equipment-OST'!AO88="Да", 'Service providers'!H90, 1)</f>
        <v>1</v>
      </c>
      <c r="AS80" s="86" t="str">
        <f>IFERROR(('Medical equipment-OST'!AQ88*AR80)/AW80, "0")</f>
        <v>0</v>
      </c>
      <c r="AT80" s="86">
        <f>IF('Medical equipment-OST'!AL88="Да", 1, 0)</f>
        <v>0</v>
      </c>
      <c r="AU80" s="86">
        <f>IF('Medical equipment-OST'!AM88="Да", 1, 0)</f>
        <v>0</v>
      </c>
      <c r="AV80" s="86">
        <f>IF('Medical equipment-OST'!AN88="Да", 1, 0)</f>
        <v>0</v>
      </c>
      <c r="AW80" s="86">
        <f t="shared" si="21"/>
        <v>0</v>
      </c>
      <c r="AX80" s="86">
        <f>IF('Medical equipment-OST'!AV88="Да", 'Service providers'!G90, 1)</f>
        <v>1</v>
      </c>
      <c r="AY80" s="86" t="str">
        <f>IFERROR(('Medical equipment-OST'!AW88*AX80)/BE80, "0")</f>
        <v>0</v>
      </c>
      <c r="AZ80" s="86">
        <f>IF('Medical equipment-OST'!AV88="Да", 'Service providers'!H90, 1)</f>
        <v>1</v>
      </c>
      <c r="BA80" s="86" t="str">
        <f>IFERROR(('Medical equipment-OST'!AX88*AZ80)/BE80, "0")</f>
        <v>0</v>
      </c>
      <c r="BB80" s="86">
        <f>IF('Medical equipment-OST'!AS88="Да", 1, 0)</f>
        <v>0</v>
      </c>
      <c r="BC80" s="86">
        <f>IF('Medical equipment-OST'!AT88="Да", 1, 0)</f>
        <v>0</v>
      </c>
      <c r="BD80" s="86">
        <f>IF('Medical equipment-OST'!AU88="Да", 1, 0)</f>
        <v>0</v>
      </c>
      <c r="BE80" s="86">
        <f t="shared" si="22"/>
        <v>0</v>
      </c>
      <c r="BF80" s="86">
        <f>IF('Medical equipment-OST'!BC88="Да", 'Service providers'!G90, 1)</f>
        <v>1</v>
      </c>
      <c r="BG80" s="86" t="str">
        <f>IFERROR(('Medical equipment-OST'!BD88*BF80)/BM80, "0")</f>
        <v>0</v>
      </c>
      <c r="BH80" s="86">
        <f>IF('Medical equipment-OST'!BC88="Да", 'Service providers'!H90, 1)</f>
        <v>1</v>
      </c>
      <c r="BI80" s="86" t="str">
        <f>IFERROR(('Medical equipment-OST'!BE88*BH80)/BM80, "0")</f>
        <v>0</v>
      </c>
      <c r="BJ80" s="86">
        <f>IF('Medical equipment-OST'!AZ88="Да", 1, 0)</f>
        <v>0</v>
      </c>
      <c r="BK80" s="86">
        <f>IF('Medical equipment-OST'!BA88="Да", 1, 0)</f>
        <v>0</v>
      </c>
      <c r="BL80" s="86">
        <f>IF('Medical equipment-OST'!BB88="Да", 1, 0)</f>
        <v>0</v>
      </c>
      <c r="BM80" s="86">
        <f t="shared" si="23"/>
        <v>0</v>
      </c>
    </row>
    <row r="81" spans="1:65" x14ac:dyDescent="0.25">
      <c r="A81" s="93" t="str">
        <f>'Service providers'!A91</f>
        <v>Указать название точки 15</v>
      </c>
      <c r="B81" s="86">
        <f>IF('Medical equipment-OST'!F89="Да", 'Service providers'!G91, 1)</f>
        <v>1</v>
      </c>
      <c r="C81" s="86" t="str">
        <f>IFERROR(('Medical equipment-OST'!G89*B81)/I81, "0")</f>
        <v>0</v>
      </c>
      <c r="D81" s="86">
        <f>IF('Medical equipment-OST'!F89="Да", 'Service providers'!H91, 1)</f>
        <v>1</v>
      </c>
      <c r="E81" s="86" t="str">
        <f>IFERROR(('Medical equipment-OST'!H89*D81)/I81, "0")</f>
        <v>0</v>
      </c>
      <c r="F81" s="86">
        <f>IF('Medical equipment-OST'!C89="Да", 1, 0)</f>
        <v>0</v>
      </c>
      <c r="G81" s="86">
        <f>IF('Medical equipment-OST'!D89="Да", 1, 0)</f>
        <v>0</v>
      </c>
      <c r="H81" s="86">
        <f>IF('Medical equipment-OST'!E89="Да", 1, 0)</f>
        <v>0</v>
      </c>
      <c r="I81" s="86">
        <f t="shared" si="16"/>
        <v>0</v>
      </c>
      <c r="J81" s="86">
        <f>IF('Medical equipment-OST'!M89="Да", 'Service providers'!G91, 1)</f>
        <v>1</v>
      </c>
      <c r="K81" s="86" t="str">
        <f>IFERROR(('Medical equipment-OST'!N89*J81)/Q81, "0")</f>
        <v>0</v>
      </c>
      <c r="L81" s="86">
        <f>IF('Medical equipment-OST'!M89="Да", 'Service providers'!H91, 1)</f>
        <v>1</v>
      </c>
      <c r="M81" s="86" t="str">
        <f>IFERROR(('Medical equipment-OST'!O89*L81)/Q81, "0")</f>
        <v>0</v>
      </c>
      <c r="N81" s="86">
        <f>IF('Medical equipment-OST'!J89="Да", 1, 0)</f>
        <v>0</v>
      </c>
      <c r="O81" s="86">
        <f>IF('Medical equipment-OST'!K89="Да", 1, 0)</f>
        <v>0</v>
      </c>
      <c r="P81" s="86">
        <f>IF('Medical equipment-OST'!L89="Да", 1, 0)</f>
        <v>0</v>
      </c>
      <c r="Q81" s="86">
        <f t="shared" si="17"/>
        <v>0</v>
      </c>
      <c r="R81" s="86">
        <f>IF('Medical equipment-OST'!T89="Да", 'Service providers'!G91, 1)</f>
        <v>1</v>
      </c>
      <c r="S81" s="86" t="str">
        <f>IFERROR(('Medical equipment-OST'!U89*R81)/Y81, "0")</f>
        <v>0</v>
      </c>
      <c r="T81" s="86">
        <f>IF('Medical equipment-OST'!T89="Да", 'Service providers'!H91, 1)</f>
        <v>1</v>
      </c>
      <c r="U81" s="86" t="str">
        <f>IFERROR(('Medical equipment-OST'!V89*T81)/Y81, "0")</f>
        <v>0</v>
      </c>
      <c r="V81" s="86">
        <f>IF('Medical equipment-OST'!Q89="Да", 1, 0)</f>
        <v>0</v>
      </c>
      <c r="W81" s="86">
        <f>IF('Medical equipment-OST'!R89="Да", 1, 0)</f>
        <v>0</v>
      </c>
      <c r="X81" s="86">
        <f>IF('Medical equipment-OST'!S89="Да", 1, 0)</f>
        <v>0</v>
      </c>
      <c r="Y81" s="86">
        <f t="shared" si="18"/>
        <v>0</v>
      </c>
      <c r="Z81" s="86">
        <f>IF('Medical equipment-OST'!AA89="Да", 'Service providers'!G91, 1)</f>
        <v>1</v>
      </c>
      <c r="AA81" s="86" t="str">
        <f>IFERROR(('Medical equipment-OST'!AB89*Z81)/AG81, "0")</f>
        <v>0</v>
      </c>
      <c r="AB81" s="86">
        <f>IF('Medical equipment-OST'!AA89="Да", 'Service providers'!H91, 1)</f>
        <v>1</v>
      </c>
      <c r="AC81" s="86" t="str">
        <f>IFERROR(('Medical equipment-OST'!AC89*AB81)/AG81, "0")</f>
        <v>0</v>
      </c>
      <c r="AD81" s="86">
        <f>IF('Medical equipment-OST'!X89="Да", 1, 0)</f>
        <v>0</v>
      </c>
      <c r="AE81" s="86">
        <f>IF('Medical equipment-OST'!Y89="Да", 1, 0)</f>
        <v>0</v>
      </c>
      <c r="AF81" s="86">
        <f>IF('Medical equipment-OST'!Z89="Да", 1, 0)</f>
        <v>0</v>
      </c>
      <c r="AG81" s="86">
        <f t="shared" si="19"/>
        <v>0</v>
      </c>
      <c r="AH81" s="86">
        <f>IF('Medical equipment-OST'!AH89="Да", 'Service providers'!G91, 1)</f>
        <v>1</v>
      </c>
      <c r="AI81" s="86" t="str">
        <f>IFERROR(('Medical equipment-OST'!AI89*AH81)/AO81, "0")</f>
        <v>0</v>
      </c>
      <c r="AJ81" s="86">
        <f>IF('Medical equipment-OST'!AH89="Да", 'Service providers'!H91, 1)</f>
        <v>1</v>
      </c>
      <c r="AK81" s="86" t="str">
        <f>IFERROR(('Medical equipment-OST'!AJ89*AJ81)/AO81, "0")</f>
        <v>0</v>
      </c>
      <c r="AL81" s="86">
        <f>IF('Medical equipment-OST'!AE89="Да", 1, 0)</f>
        <v>0</v>
      </c>
      <c r="AM81" s="86">
        <f>IF('Medical equipment-OST'!AF89="Да", 1, 0)</f>
        <v>0</v>
      </c>
      <c r="AN81" s="86">
        <f>IF('Medical equipment-OST'!AG89="Да", 1, 0)</f>
        <v>0</v>
      </c>
      <c r="AO81" s="86">
        <f t="shared" si="20"/>
        <v>0</v>
      </c>
      <c r="AP81" s="86">
        <f>IF('Medical equipment-OST'!AO89="Да", 'Service providers'!G91, 1)</f>
        <v>1</v>
      </c>
      <c r="AQ81" s="86" t="str">
        <f>IFERROR(('Medical equipment-OST'!AP89*AP81)/AW81, "0")</f>
        <v>0</v>
      </c>
      <c r="AR81" s="86">
        <f>IF('Medical equipment-OST'!AO89="Да", 'Service providers'!H91, 1)</f>
        <v>1</v>
      </c>
      <c r="AS81" s="86" t="str">
        <f>IFERROR(('Medical equipment-OST'!AQ89*AR81)/AW81, "0")</f>
        <v>0</v>
      </c>
      <c r="AT81" s="86">
        <f>IF('Medical equipment-OST'!AL89="Да", 1, 0)</f>
        <v>0</v>
      </c>
      <c r="AU81" s="86">
        <f>IF('Medical equipment-OST'!AM89="Да", 1, 0)</f>
        <v>0</v>
      </c>
      <c r="AV81" s="86">
        <f>IF('Medical equipment-OST'!AN89="Да", 1, 0)</f>
        <v>0</v>
      </c>
      <c r="AW81" s="86">
        <f t="shared" si="21"/>
        <v>0</v>
      </c>
      <c r="AX81" s="86">
        <f>IF('Medical equipment-OST'!AV89="Да", 'Service providers'!G91, 1)</f>
        <v>1</v>
      </c>
      <c r="AY81" s="86" t="str">
        <f>IFERROR(('Medical equipment-OST'!AW89*AX81)/BE81, "0")</f>
        <v>0</v>
      </c>
      <c r="AZ81" s="86">
        <f>IF('Medical equipment-OST'!AV89="Да", 'Service providers'!H91, 1)</f>
        <v>1</v>
      </c>
      <c r="BA81" s="86" t="str">
        <f>IFERROR(('Medical equipment-OST'!AX89*AZ81)/BE81, "0")</f>
        <v>0</v>
      </c>
      <c r="BB81" s="86">
        <f>IF('Medical equipment-OST'!AS89="Да", 1, 0)</f>
        <v>0</v>
      </c>
      <c r="BC81" s="86">
        <f>IF('Medical equipment-OST'!AT89="Да", 1, 0)</f>
        <v>0</v>
      </c>
      <c r="BD81" s="86">
        <f>IF('Medical equipment-OST'!AU89="Да", 1, 0)</f>
        <v>0</v>
      </c>
      <c r="BE81" s="86">
        <f t="shared" si="22"/>
        <v>0</v>
      </c>
      <c r="BF81" s="86">
        <f>IF('Medical equipment-OST'!BC89="Да", 'Service providers'!G91, 1)</f>
        <v>1</v>
      </c>
      <c r="BG81" s="86" t="str">
        <f>IFERROR(('Medical equipment-OST'!BD89*BF81)/BM81, "0")</f>
        <v>0</v>
      </c>
      <c r="BH81" s="86">
        <f>IF('Medical equipment-OST'!BC89="Да", 'Service providers'!H91, 1)</f>
        <v>1</v>
      </c>
      <c r="BI81" s="86" t="str">
        <f>IFERROR(('Medical equipment-OST'!BE89*BH81)/BM81, "0")</f>
        <v>0</v>
      </c>
      <c r="BJ81" s="86">
        <f>IF('Medical equipment-OST'!AZ89="Да", 1, 0)</f>
        <v>0</v>
      </c>
      <c r="BK81" s="86">
        <f>IF('Medical equipment-OST'!BA89="Да", 1, 0)</f>
        <v>0</v>
      </c>
      <c r="BL81" s="86">
        <f>IF('Medical equipment-OST'!BB89="Да", 1, 0)</f>
        <v>0</v>
      </c>
      <c r="BM81" s="86">
        <f t="shared" si="23"/>
        <v>0</v>
      </c>
    </row>
    <row r="82" spans="1:65" x14ac:dyDescent="0.25">
      <c r="A82" s="93" t="str">
        <f>'Service providers'!A92</f>
        <v>Указать название точки 16</v>
      </c>
      <c r="B82" s="86">
        <f>IF('Medical equipment-OST'!F90="Да", 'Service providers'!G92, 1)</f>
        <v>1</v>
      </c>
      <c r="C82" s="86" t="str">
        <f>IFERROR(('Medical equipment-OST'!G90*B82)/I82, "0")</f>
        <v>0</v>
      </c>
      <c r="D82" s="86">
        <f>IF('Medical equipment-OST'!F90="Да", 'Service providers'!H92, 1)</f>
        <v>1</v>
      </c>
      <c r="E82" s="86" t="str">
        <f>IFERROR(('Medical equipment-OST'!H90*D82)/I82, "0")</f>
        <v>0</v>
      </c>
      <c r="F82" s="86">
        <f>IF('Medical equipment-OST'!C90="Да", 1, 0)</f>
        <v>0</v>
      </c>
      <c r="G82" s="86">
        <f>IF('Medical equipment-OST'!D90="Да", 1, 0)</f>
        <v>0</v>
      </c>
      <c r="H82" s="86">
        <f>IF('Medical equipment-OST'!E90="Да", 1, 0)</f>
        <v>0</v>
      </c>
      <c r="I82" s="86">
        <f t="shared" si="16"/>
        <v>0</v>
      </c>
      <c r="J82" s="86">
        <f>IF('Medical equipment-OST'!M90="Да", 'Service providers'!G92, 1)</f>
        <v>1</v>
      </c>
      <c r="K82" s="86" t="str">
        <f>IFERROR(('Medical equipment-OST'!N90*J82)/Q82, "0")</f>
        <v>0</v>
      </c>
      <c r="L82" s="86">
        <f>IF('Medical equipment-OST'!M90="Да", 'Service providers'!H92, 1)</f>
        <v>1</v>
      </c>
      <c r="M82" s="86" t="str">
        <f>IFERROR(('Medical equipment-OST'!O90*L82)/Q82, "0")</f>
        <v>0</v>
      </c>
      <c r="N82" s="86">
        <f>IF('Medical equipment-OST'!J90="Да", 1, 0)</f>
        <v>0</v>
      </c>
      <c r="O82" s="86">
        <f>IF('Medical equipment-OST'!K90="Да", 1, 0)</f>
        <v>0</v>
      </c>
      <c r="P82" s="86">
        <f>IF('Medical equipment-OST'!L90="Да", 1, 0)</f>
        <v>0</v>
      </c>
      <c r="Q82" s="86">
        <f t="shared" si="17"/>
        <v>0</v>
      </c>
      <c r="R82" s="86">
        <f>IF('Medical equipment-OST'!T90="Да", 'Service providers'!G92, 1)</f>
        <v>1</v>
      </c>
      <c r="S82" s="86" t="str">
        <f>IFERROR(('Medical equipment-OST'!U90*R82)/Y82, "0")</f>
        <v>0</v>
      </c>
      <c r="T82" s="86">
        <f>IF('Medical equipment-OST'!T90="Да", 'Service providers'!H92, 1)</f>
        <v>1</v>
      </c>
      <c r="U82" s="86" t="str">
        <f>IFERROR(('Medical equipment-OST'!V90*T82)/Y82, "0")</f>
        <v>0</v>
      </c>
      <c r="V82" s="86">
        <f>IF('Medical equipment-OST'!Q90="Да", 1, 0)</f>
        <v>0</v>
      </c>
      <c r="W82" s="86">
        <f>IF('Medical equipment-OST'!R90="Да", 1, 0)</f>
        <v>0</v>
      </c>
      <c r="X82" s="86">
        <f>IF('Medical equipment-OST'!S90="Да", 1, 0)</f>
        <v>0</v>
      </c>
      <c r="Y82" s="86">
        <f t="shared" si="18"/>
        <v>0</v>
      </c>
      <c r="Z82" s="86">
        <f>IF('Medical equipment-OST'!AA90="Да", 'Service providers'!G92, 1)</f>
        <v>1</v>
      </c>
      <c r="AA82" s="86" t="str">
        <f>IFERROR(('Medical equipment-OST'!AB90*Z82)/AG82, "0")</f>
        <v>0</v>
      </c>
      <c r="AB82" s="86">
        <f>IF('Medical equipment-OST'!AA90="Да", 'Service providers'!H92, 1)</f>
        <v>1</v>
      </c>
      <c r="AC82" s="86" t="str">
        <f>IFERROR(('Medical equipment-OST'!AC90*AB82)/AG82, "0")</f>
        <v>0</v>
      </c>
      <c r="AD82" s="86">
        <f>IF('Medical equipment-OST'!X90="Да", 1, 0)</f>
        <v>0</v>
      </c>
      <c r="AE82" s="86">
        <f>IF('Medical equipment-OST'!Y90="Да", 1, 0)</f>
        <v>0</v>
      </c>
      <c r="AF82" s="86">
        <f>IF('Medical equipment-OST'!Z90="Да", 1, 0)</f>
        <v>0</v>
      </c>
      <c r="AG82" s="86">
        <f t="shared" si="19"/>
        <v>0</v>
      </c>
      <c r="AH82" s="86">
        <f>IF('Medical equipment-OST'!AH90="Да", 'Service providers'!G92, 1)</f>
        <v>1</v>
      </c>
      <c r="AI82" s="86" t="str">
        <f>IFERROR(('Medical equipment-OST'!AI90*AH82)/AO82, "0")</f>
        <v>0</v>
      </c>
      <c r="AJ82" s="86">
        <f>IF('Medical equipment-OST'!AH90="Да", 'Service providers'!H92, 1)</f>
        <v>1</v>
      </c>
      <c r="AK82" s="86" t="str">
        <f>IFERROR(('Medical equipment-OST'!AJ90*AJ82)/AO82, "0")</f>
        <v>0</v>
      </c>
      <c r="AL82" s="86">
        <f>IF('Medical equipment-OST'!AE90="Да", 1, 0)</f>
        <v>0</v>
      </c>
      <c r="AM82" s="86">
        <f>IF('Medical equipment-OST'!AF90="Да", 1, 0)</f>
        <v>0</v>
      </c>
      <c r="AN82" s="86">
        <f>IF('Medical equipment-OST'!AG90="Да", 1, 0)</f>
        <v>0</v>
      </c>
      <c r="AO82" s="86">
        <f t="shared" si="20"/>
        <v>0</v>
      </c>
      <c r="AP82" s="86">
        <f>IF('Medical equipment-OST'!AO90="Да", 'Service providers'!G92, 1)</f>
        <v>1</v>
      </c>
      <c r="AQ82" s="86" t="str">
        <f>IFERROR(('Medical equipment-OST'!AP90*AP82)/AW82, "0")</f>
        <v>0</v>
      </c>
      <c r="AR82" s="86">
        <f>IF('Medical equipment-OST'!AO90="Да", 'Service providers'!H92, 1)</f>
        <v>1</v>
      </c>
      <c r="AS82" s="86" t="str">
        <f>IFERROR(('Medical equipment-OST'!AQ90*AR82)/AW82, "0")</f>
        <v>0</v>
      </c>
      <c r="AT82" s="86">
        <f>IF('Medical equipment-OST'!AL90="Да", 1, 0)</f>
        <v>0</v>
      </c>
      <c r="AU82" s="86">
        <f>IF('Medical equipment-OST'!AM90="Да", 1, 0)</f>
        <v>0</v>
      </c>
      <c r="AV82" s="86">
        <f>IF('Medical equipment-OST'!AN90="Да", 1, 0)</f>
        <v>0</v>
      </c>
      <c r="AW82" s="86">
        <f t="shared" si="21"/>
        <v>0</v>
      </c>
      <c r="AX82" s="86">
        <f>IF('Medical equipment-OST'!AV90="Да", 'Service providers'!G92, 1)</f>
        <v>1</v>
      </c>
      <c r="AY82" s="86" t="str">
        <f>IFERROR(('Medical equipment-OST'!AW90*AX82)/BE82, "0")</f>
        <v>0</v>
      </c>
      <c r="AZ82" s="86">
        <f>IF('Medical equipment-OST'!AV90="Да", 'Service providers'!H92, 1)</f>
        <v>1</v>
      </c>
      <c r="BA82" s="86" t="str">
        <f>IFERROR(('Medical equipment-OST'!AX90*AZ82)/BE82, "0")</f>
        <v>0</v>
      </c>
      <c r="BB82" s="86">
        <f>IF('Medical equipment-OST'!AS90="Да", 1, 0)</f>
        <v>0</v>
      </c>
      <c r="BC82" s="86">
        <f>IF('Medical equipment-OST'!AT90="Да", 1, 0)</f>
        <v>0</v>
      </c>
      <c r="BD82" s="86">
        <f>IF('Medical equipment-OST'!AU90="Да", 1, 0)</f>
        <v>0</v>
      </c>
      <c r="BE82" s="86">
        <f t="shared" si="22"/>
        <v>0</v>
      </c>
      <c r="BF82" s="86">
        <f>IF('Medical equipment-OST'!BC90="Да", 'Service providers'!G92, 1)</f>
        <v>1</v>
      </c>
      <c r="BG82" s="86" t="str">
        <f>IFERROR(('Medical equipment-OST'!BD90*BF82)/BM82, "0")</f>
        <v>0</v>
      </c>
      <c r="BH82" s="86">
        <f>IF('Medical equipment-OST'!BC90="Да", 'Service providers'!H92, 1)</f>
        <v>1</v>
      </c>
      <c r="BI82" s="86" t="str">
        <f>IFERROR(('Medical equipment-OST'!BE90*BH82)/BM82, "0")</f>
        <v>0</v>
      </c>
      <c r="BJ82" s="86">
        <f>IF('Medical equipment-OST'!AZ90="Да", 1, 0)</f>
        <v>0</v>
      </c>
      <c r="BK82" s="86">
        <f>IF('Medical equipment-OST'!BA90="Да", 1, 0)</f>
        <v>0</v>
      </c>
      <c r="BL82" s="86">
        <f>IF('Medical equipment-OST'!BB90="Да", 1, 0)</f>
        <v>0</v>
      </c>
      <c r="BM82" s="86">
        <f t="shared" si="23"/>
        <v>0</v>
      </c>
    </row>
    <row r="83" spans="1:65" x14ac:dyDescent="0.25">
      <c r="A83" s="93" t="str">
        <f>'Service providers'!A93</f>
        <v>Указать название точки 17</v>
      </c>
      <c r="B83" s="86">
        <f>IF('Medical equipment-OST'!F91="Да", 'Service providers'!G93, 1)</f>
        <v>1</v>
      </c>
      <c r="C83" s="86" t="str">
        <f>IFERROR(('Medical equipment-OST'!G91*B83)/I83, "0")</f>
        <v>0</v>
      </c>
      <c r="D83" s="86">
        <f>IF('Medical equipment-OST'!F91="Да", 'Service providers'!H93, 1)</f>
        <v>1</v>
      </c>
      <c r="E83" s="86" t="str">
        <f>IFERROR(('Medical equipment-OST'!H91*D83)/I83, "0")</f>
        <v>0</v>
      </c>
      <c r="F83" s="86">
        <f>IF('Medical equipment-OST'!C91="Да", 1, 0)</f>
        <v>0</v>
      </c>
      <c r="G83" s="86">
        <f>IF('Medical equipment-OST'!D91="Да", 1, 0)</f>
        <v>0</v>
      </c>
      <c r="H83" s="86">
        <f>IF('Medical equipment-OST'!E91="Да", 1, 0)</f>
        <v>0</v>
      </c>
      <c r="I83" s="86">
        <f t="shared" si="16"/>
        <v>0</v>
      </c>
      <c r="J83" s="86">
        <f>IF('Medical equipment-OST'!M91="Да", 'Service providers'!G93, 1)</f>
        <v>1</v>
      </c>
      <c r="K83" s="86" t="str">
        <f>IFERROR(('Medical equipment-OST'!N91*J83)/Q83, "0")</f>
        <v>0</v>
      </c>
      <c r="L83" s="86">
        <f>IF('Medical equipment-OST'!M91="Да", 'Service providers'!H93, 1)</f>
        <v>1</v>
      </c>
      <c r="M83" s="86" t="str">
        <f>IFERROR(('Medical equipment-OST'!O91*L83)/Q83, "0")</f>
        <v>0</v>
      </c>
      <c r="N83" s="86">
        <f>IF('Medical equipment-OST'!J91="Да", 1, 0)</f>
        <v>0</v>
      </c>
      <c r="O83" s="86">
        <f>IF('Medical equipment-OST'!K91="Да", 1, 0)</f>
        <v>0</v>
      </c>
      <c r="P83" s="86">
        <f>IF('Medical equipment-OST'!L91="Да", 1, 0)</f>
        <v>0</v>
      </c>
      <c r="Q83" s="86">
        <f t="shared" si="17"/>
        <v>0</v>
      </c>
      <c r="R83" s="86">
        <f>IF('Medical equipment-OST'!T91="Да", 'Service providers'!G93, 1)</f>
        <v>1</v>
      </c>
      <c r="S83" s="86" t="str">
        <f>IFERROR(('Medical equipment-OST'!U91*R83)/Y83, "0")</f>
        <v>0</v>
      </c>
      <c r="T83" s="86">
        <f>IF('Medical equipment-OST'!T91="Да", 'Service providers'!H93, 1)</f>
        <v>1</v>
      </c>
      <c r="U83" s="86" t="str">
        <f>IFERROR(('Medical equipment-OST'!V91*T83)/Y83, "0")</f>
        <v>0</v>
      </c>
      <c r="V83" s="86">
        <f>IF('Medical equipment-OST'!Q91="Да", 1, 0)</f>
        <v>0</v>
      </c>
      <c r="W83" s="86">
        <f>IF('Medical equipment-OST'!R91="Да", 1, 0)</f>
        <v>0</v>
      </c>
      <c r="X83" s="86">
        <f>IF('Medical equipment-OST'!S91="Да", 1, 0)</f>
        <v>0</v>
      </c>
      <c r="Y83" s="86">
        <f t="shared" si="18"/>
        <v>0</v>
      </c>
      <c r="Z83" s="86">
        <f>IF('Medical equipment-OST'!AA91="Да", 'Service providers'!G93, 1)</f>
        <v>1</v>
      </c>
      <c r="AA83" s="86" t="str">
        <f>IFERROR(('Medical equipment-OST'!AB91*Z83)/AG83, "0")</f>
        <v>0</v>
      </c>
      <c r="AB83" s="86">
        <f>IF('Medical equipment-OST'!AA91="Да", 'Service providers'!H93, 1)</f>
        <v>1</v>
      </c>
      <c r="AC83" s="86" t="str">
        <f>IFERROR(('Medical equipment-OST'!AC91*AB83)/AG83, "0")</f>
        <v>0</v>
      </c>
      <c r="AD83" s="86">
        <f>IF('Medical equipment-OST'!X91="Да", 1, 0)</f>
        <v>0</v>
      </c>
      <c r="AE83" s="86">
        <f>IF('Medical equipment-OST'!Y91="Да", 1, 0)</f>
        <v>0</v>
      </c>
      <c r="AF83" s="86">
        <f>IF('Medical equipment-OST'!Z91="Да", 1, 0)</f>
        <v>0</v>
      </c>
      <c r="AG83" s="86">
        <f t="shared" si="19"/>
        <v>0</v>
      </c>
      <c r="AH83" s="86">
        <f>IF('Medical equipment-OST'!AH91="Да", 'Service providers'!G93, 1)</f>
        <v>1</v>
      </c>
      <c r="AI83" s="86" t="str">
        <f>IFERROR(('Medical equipment-OST'!AI91*AH83)/AO83, "0")</f>
        <v>0</v>
      </c>
      <c r="AJ83" s="86">
        <f>IF('Medical equipment-OST'!AH91="Да", 'Service providers'!H93, 1)</f>
        <v>1</v>
      </c>
      <c r="AK83" s="86" t="str">
        <f>IFERROR(('Medical equipment-OST'!AJ91*AJ83)/AO83, "0")</f>
        <v>0</v>
      </c>
      <c r="AL83" s="86">
        <f>IF('Medical equipment-OST'!AE91="Да", 1, 0)</f>
        <v>0</v>
      </c>
      <c r="AM83" s="86">
        <f>IF('Medical equipment-OST'!AF91="Да", 1, 0)</f>
        <v>0</v>
      </c>
      <c r="AN83" s="86">
        <f>IF('Medical equipment-OST'!AG91="Да", 1, 0)</f>
        <v>0</v>
      </c>
      <c r="AO83" s="86">
        <f t="shared" si="20"/>
        <v>0</v>
      </c>
      <c r="AP83" s="86">
        <f>IF('Medical equipment-OST'!AO91="Да", 'Service providers'!G93, 1)</f>
        <v>1</v>
      </c>
      <c r="AQ83" s="86" t="str">
        <f>IFERROR(('Medical equipment-OST'!AP91*AP83)/AW83, "0")</f>
        <v>0</v>
      </c>
      <c r="AR83" s="86">
        <f>IF('Medical equipment-OST'!AO91="Да", 'Service providers'!H93, 1)</f>
        <v>1</v>
      </c>
      <c r="AS83" s="86" t="str">
        <f>IFERROR(('Medical equipment-OST'!AQ91*AR83)/AW83, "0")</f>
        <v>0</v>
      </c>
      <c r="AT83" s="86">
        <f>IF('Medical equipment-OST'!AL91="Да", 1, 0)</f>
        <v>0</v>
      </c>
      <c r="AU83" s="86">
        <f>IF('Medical equipment-OST'!AM91="Да", 1, 0)</f>
        <v>0</v>
      </c>
      <c r="AV83" s="86">
        <f>IF('Medical equipment-OST'!AN91="Да", 1, 0)</f>
        <v>0</v>
      </c>
      <c r="AW83" s="86">
        <f t="shared" si="21"/>
        <v>0</v>
      </c>
      <c r="AX83" s="86">
        <f>IF('Medical equipment-OST'!AV91="Да", 'Service providers'!G93, 1)</f>
        <v>1</v>
      </c>
      <c r="AY83" s="86" t="str">
        <f>IFERROR(('Medical equipment-OST'!AW91*AX83)/BE83, "0")</f>
        <v>0</v>
      </c>
      <c r="AZ83" s="86">
        <f>IF('Medical equipment-OST'!AV91="Да", 'Service providers'!H93, 1)</f>
        <v>1</v>
      </c>
      <c r="BA83" s="86" t="str">
        <f>IFERROR(('Medical equipment-OST'!AX91*AZ83)/BE83, "0")</f>
        <v>0</v>
      </c>
      <c r="BB83" s="86">
        <f>IF('Medical equipment-OST'!AS91="Да", 1, 0)</f>
        <v>0</v>
      </c>
      <c r="BC83" s="86">
        <f>IF('Medical equipment-OST'!AT91="Да", 1, 0)</f>
        <v>0</v>
      </c>
      <c r="BD83" s="86">
        <f>IF('Medical equipment-OST'!AU91="Да", 1, 0)</f>
        <v>0</v>
      </c>
      <c r="BE83" s="86">
        <f t="shared" si="22"/>
        <v>0</v>
      </c>
      <c r="BF83" s="86">
        <f>IF('Medical equipment-OST'!BC91="Да", 'Service providers'!G93, 1)</f>
        <v>1</v>
      </c>
      <c r="BG83" s="86" t="str">
        <f>IFERROR(('Medical equipment-OST'!BD91*BF83)/BM83, "0")</f>
        <v>0</v>
      </c>
      <c r="BH83" s="86">
        <f>IF('Medical equipment-OST'!BC91="Да", 'Service providers'!H93, 1)</f>
        <v>1</v>
      </c>
      <c r="BI83" s="86" t="str">
        <f>IFERROR(('Medical equipment-OST'!BE91*BH83)/BM83, "0")</f>
        <v>0</v>
      </c>
      <c r="BJ83" s="86">
        <f>IF('Medical equipment-OST'!AZ91="Да", 1, 0)</f>
        <v>0</v>
      </c>
      <c r="BK83" s="86">
        <f>IF('Medical equipment-OST'!BA91="Да", 1, 0)</f>
        <v>0</v>
      </c>
      <c r="BL83" s="86">
        <f>IF('Medical equipment-OST'!BB91="Да", 1, 0)</f>
        <v>0</v>
      </c>
      <c r="BM83" s="86">
        <f t="shared" si="23"/>
        <v>0</v>
      </c>
    </row>
    <row r="84" spans="1:65" x14ac:dyDescent="0.25">
      <c r="A84" s="93" t="str">
        <f>'Service providers'!A94</f>
        <v>Указать название точки 18</v>
      </c>
      <c r="B84" s="86">
        <f>IF('Medical equipment-OST'!F92="Да", 'Service providers'!G94, 1)</f>
        <v>1</v>
      </c>
      <c r="C84" s="86" t="str">
        <f>IFERROR(('Medical equipment-OST'!G92*B84)/I84, "0")</f>
        <v>0</v>
      </c>
      <c r="D84" s="86">
        <f>IF('Medical equipment-OST'!F92="Да", 'Service providers'!H94, 1)</f>
        <v>1</v>
      </c>
      <c r="E84" s="86" t="str">
        <f>IFERROR(('Medical equipment-OST'!H92*D84)/I84, "0")</f>
        <v>0</v>
      </c>
      <c r="F84" s="86">
        <f>IF('Medical equipment-OST'!C92="Да", 1, 0)</f>
        <v>0</v>
      </c>
      <c r="G84" s="86">
        <f>IF('Medical equipment-OST'!D92="Да", 1, 0)</f>
        <v>0</v>
      </c>
      <c r="H84" s="86">
        <f>IF('Medical equipment-OST'!E92="Да", 1, 0)</f>
        <v>0</v>
      </c>
      <c r="I84" s="86">
        <f t="shared" si="16"/>
        <v>0</v>
      </c>
      <c r="J84" s="86">
        <f>IF('Medical equipment-OST'!M92="Да", 'Service providers'!G94, 1)</f>
        <v>1</v>
      </c>
      <c r="K84" s="86" t="str">
        <f>IFERROR(('Medical equipment-OST'!N92*J84)/Q84, "0")</f>
        <v>0</v>
      </c>
      <c r="L84" s="86">
        <f>IF('Medical equipment-OST'!M92="Да", 'Service providers'!H94, 1)</f>
        <v>1</v>
      </c>
      <c r="M84" s="86" t="str">
        <f>IFERROR(('Medical equipment-OST'!O92*L84)/Q84, "0")</f>
        <v>0</v>
      </c>
      <c r="N84" s="86">
        <f>IF('Medical equipment-OST'!J92="Да", 1, 0)</f>
        <v>0</v>
      </c>
      <c r="O84" s="86">
        <f>IF('Medical equipment-OST'!K92="Да", 1, 0)</f>
        <v>0</v>
      </c>
      <c r="P84" s="86">
        <f>IF('Medical equipment-OST'!L92="Да", 1, 0)</f>
        <v>0</v>
      </c>
      <c r="Q84" s="86">
        <f t="shared" si="17"/>
        <v>0</v>
      </c>
      <c r="R84" s="86">
        <f>IF('Medical equipment-OST'!T92="Да", 'Service providers'!G94, 1)</f>
        <v>1</v>
      </c>
      <c r="S84" s="86" t="str">
        <f>IFERROR(('Medical equipment-OST'!U92*R84)/Y84, "0")</f>
        <v>0</v>
      </c>
      <c r="T84" s="86">
        <f>IF('Medical equipment-OST'!T92="Да", 'Service providers'!H94, 1)</f>
        <v>1</v>
      </c>
      <c r="U84" s="86" t="str">
        <f>IFERROR(('Medical equipment-OST'!V92*T84)/Y84, "0")</f>
        <v>0</v>
      </c>
      <c r="V84" s="86">
        <f>IF('Medical equipment-OST'!Q92="Да", 1, 0)</f>
        <v>0</v>
      </c>
      <c r="W84" s="86">
        <f>IF('Medical equipment-OST'!R92="Да", 1, 0)</f>
        <v>0</v>
      </c>
      <c r="X84" s="86">
        <f>IF('Medical equipment-OST'!S92="Да", 1, 0)</f>
        <v>0</v>
      </c>
      <c r="Y84" s="86">
        <f t="shared" si="18"/>
        <v>0</v>
      </c>
      <c r="Z84" s="86">
        <f>IF('Medical equipment-OST'!AA92="Да", 'Service providers'!G94, 1)</f>
        <v>1</v>
      </c>
      <c r="AA84" s="86" t="str">
        <f>IFERROR(('Medical equipment-OST'!AB92*Z84)/AG84, "0")</f>
        <v>0</v>
      </c>
      <c r="AB84" s="86">
        <f>IF('Medical equipment-OST'!AA92="Да", 'Service providers'!H94, 1)</f>
        <v>1</v>
      </c>
      <c r="AC84" s="86" t="str">
        <f>IFERROR(('Medical equipment-OST'!AC92*AB84)/AG84, "0")</f>
        <v>0</v>
      </c>
      <c r="AD84" s="86">
        <f>IF('Medical equipment-OST'!X92="Да", 1, 0)</f>
        <v>0</v>
      </c>
      <c r="AE84" s="86">
        <f>IF('Medical equipment-OST'!Y92="Да", 1, 0)</f>
        <v>0</v>
      </c>
      <c r="AF84" s="86">
        <f>IF('Medical equipment-OST'!Z92="Да", 1, 0)</f>
        <v>0</v>
      </c>
      <c r="AG84" s="86">
        <f t="shared" si="19"/>
        <v>0</v>
      </c>
      <c r="AH84" s="86">
        <f>IF('Medical equipment-OST'!AH92="Да", 'Service providers'!G94, 1)</f>
        <v>1</v>
      </c>
      <c r="AI84" s="86" t="str">
        <f>IFERROR(('Medical equipment-OST'!AI92*AH84)/AO84, "0")</f>
        <v>0</v>
      </c>
      <c r="AJ84" s="86">
        <f>IF('Medical equipment-OST'!AH92="Да", 'Service providers'!H94, 1)</f>
        <v>1</v>
      </c>
      <c r="AK84" s="86" t="str">
        <f>IFERROR(('Medical equipment-OST'!AJ92*AJ84)/AO84, "0")</f>
        <v>0</v>
      </c>
      <c r="AL84" s="86">
        <f>IF('Medical equipment-OST'!AE92="Да", 1, 0)</f>
        <v>0</v>
      </c>
      <c r="AM84" s="86">
        <f>IF('Medical equipment-OST'!AF92="Да", 1, 0)</f>
        <v>0</v>
      </c>
      <c r="AN84" s="86">
        <f>IF('Medical equipment-OST'!AG92="Да", 1, 0)</f>
        <v>0</v>
      </c>
      <c r="AO84" s="86">
        <f t="shared" si="20"/>
        <v>0</v>
      </c>
      <c r="AP84" s="86">
        <f>IF('Medical equipment-OST'!AO92="Да", 'Service providers'!G94, 1)</f>
        <v>1</v>
      </c>
      <c r="AQ84" s="86" t="str">
        <f>IFERROR(('Medical equipment-OST'!AP92*AP84)/AW84, "0")</f>
        <v>0</v>
      </c>
      <c r="AR84" s="86">
        <f>IF('Medical equipment-OST'!AO92="Да", 'Service providers'!H94, 1)</f>
        <v>1</v>
      </c>
      <c r="AS84" s="86" t="str">
        <f>IFERROR(('Medical equipment-OST'!AQ92*AR84)/AW84, "0")</f>
        <v>0</v>
      </c>
      <c r="AT84" s="86">
        <f>IF('Medical equipment-OST'!AL92="Да", 1, 0)</f>
        <v>0</v>
      </c>
      <c r="AU84" s="86">
        <f>IF('Medical equipment-OST'!AM92="Да", 1, 0)</f>
        <v>0</v>
      </c>
      <c r="AV84" s="86">
        <f>IF('Medical equipment-OST'!AN92="Да", 1, 0)</f>
        <v>0</v>
      </c>
      <c r="AW84" s="86">
        <f t="shared" si="21"/>
        <v>0</v>
      </c>
      <c r="AX84" s="86">
        <f>IF('Medical equipment-OST'!AV92="Да", 'Service providers'!G94, 1)</f>
        <v>1</v>
      </c>
      <c r="AY84" s="86" t="str">
        <f>IFERROR(('Medical equipment-OST'!AW92*AX84)/BE84, "0")</f>
        <v>0</v>
      </c>
      <c r="AZ84" s="86">
        <f>IF('Medical equipment-OST'!AV92="Да", 'Service providers'!H94, 1)</f>
        <v>1</v>
      </c>
      <c r="BA84" s="86" t="str">
        <f>IFERROR(('Medical equipment-OST'!AX92*AZ84)/BE84, "0")</f>
        <v>0</v>
      </c>
      <c r="BB84" s="86">
        <f>IF('Medical equipment-OST'!AS92="Да", 1, 0)</f>
        <v>0</v>
      </c>
      <c r="BC84" s="86">
        <f>IF('Medical equipment-OST'!AT92="Да", 1, 0)</f>
        <v>0</v>
      </c>
      <c r="BD84" s="86">
        <f>IF('Medical equipment-OST'!AU92="Да", 1, 0)</f>
        <v>0</v>
      </c>
      <c r="BE84" s="86">
        <f t="shared" si="22"/>
        <v>0</v>
      </c>
      <c r="BF84" s="86">
        <f>IF('Medical equipment-OST'!BC92="Да", 'Service providers'!G94, 1)</f>
        <v>1</v>
      </c>
      <c r="BG84" s="86" t="str">
        <f>IFERROR(('Medical equipment-OST'!BD92*BF84)/BM84, "0")</f>
        <v>0</v>
      </c>
      <c r="BH84" s="86">
        <f>IF('Medical equipment-OST'!BC92="Да", 'Service providers'!H94, 1)</f>
        <v>1</v>
      </c>
      <c r="BI84" s="86" t="str">
        <f>IFERROR(('Medical equipment-OST'!BE92*BH84)/BM84, "0")</f>
        <v>0</v>
      </c>
      <c r="BJ84" s="86">
        <f>IF('Medical equipment-OST'!AZ92="Да", 1, 0)</f>
        <v>0</v>
      </c>
      <c r="BK84" s="86">
        <f>IF('Medical equipment-OST'!BA92="Да", 1, 0)</f>
        <v>0</v>
      </c>
      <c r="BL84" s="86">
        <f>IF('Medical equipment-OST'!BB92="Да", 1, 0)</f>
        <v>0</v>
      </c>
      <c r="BM84" s="86">
        <f t="shared" si="23"/>
        <v>0</v>
      </c>
    </row>
    <row r="85" spans="1:65" x14ac:dyDescent="0.25">
      <c r="A85" s="93" t="str">
        <f>'Service providers'!A95</f>
        <v>Указать название точки 19</v>
      </c>
      <c r="B85" s="86">
        <f>IF('Medical equipment-OST'!F93="Да", 'Service providers'!G95, 1)</f>
        <v>1</v>
      </c>
      <c r="C85" s="86" t="str">
        <f>IFERROR(('Medical equipment-OST'!G93*B85)/I85, "0")</f>
        <v>0</v>
      </c>
      <c r="D85" s="86">
        <f>IF('Medical equipment-OST'!F93="Да", 'Service providers'!H95, 1)</f>
        <v>1</v>
      </c>
      <c r="E85" s="86" t="str">
        <f>IFERROR(('Medical equipment-OST'!H93*D85)/I85, "0")</f>
        <v>0</v>
      </c>
      <c r="F85" s="86">
        <f>IF('Medical equipment-OST'!C93="Да", 1, 0)</f>
        <v>0</v>
      </c>
      <c r="G85" s="86">
        <f>IF('Medical equipment-OST'!D93="Да", 1, 0)</f>
        <v>0</v>
      </c>
      <c r="H85" s="86">
        <f>IF('Medical equipment-OST'!E93="Да", 1, 0)</f>
        <v>0</v>
      </c>
      <c r="I85" s="86">
        <f t="shared" si="16"/>
        <v>0</v>
      </c>
      <c r="J85" s="86">
        <f>IF('Medical equipment-OST'!M93="Да", 'Service providers'!G95, 1)</f>
        <v>1</v>
      </c>
      <c r="K85" s="86" t="str">
        <f>IFERROR(('Medical equipment-OST'!N93*J85)/Q85, "0")</f>
        <v>0</v>
      </c>
      <c r="L85" s="86">
        <f>IF('Medical equipment-OST'!M93="Да", 'Service providers'!H95, 1)</f>
        <v>1</v>
      </c>
      <c r="M85" s="86" t="str">
        <f>IFERROR(('Medical equipment-OST'!O93*L85)/Q85, "0")</f>
        <v>0</v>
      </c>
      <c r="N85" s="86">
        <f>IF('Medical equipment-OST'!J93="Да", 1, 0)</f>
        <v>0</v>
      </c>
      <c r="O85" s="86">
        <f>IF('Medical equipment-OST'!K93="Да", 1, 0)</f>
        <v>0</v>
      </c>
      <c r="P85" s="86">
        <f>IF('Medical equipment-OST'!L93="Да", 1, 0)</f>
        <v>0</v>
      </c>
      <c r="Q85" s="86">
        <f t="shared" si="17"/>
        <v>0</v>
      </c>
      <c r="R85" s="86">
        <f>IF('Medical equipment-OST'!T93="Да", 'Service providers'!G95, 1)</f>
        <v>1</v>
      </c>
      <c r="S85" s="86" t="str">
        <f>IFERROR(('Medical equipment-OST'!U93*R85)/Y85, "0")</f>
        <v>0</v>
      </c>
      <c r="T85" s="86">
        <f>IF('Medical equipment-OST'!T93="Да", 'Service providers'!H95, 1)</f>
        <v>1</v>
      </c>
      <c r="U85" s="86" t="str">
        <f>IFERROR(('Medical equipment-OST'!V93*T85)/Y85, "0")</f>
        <v>0</v>
      </c>
      <c r="V85" s="86">
        <f>IF('Medical equipment-OST'!Q93="Да", 1, 0)</f>
        <v>0</v>
      </c>
      <c r="W85" s="86">
        <f>IF('Medical equipment-OST'!R93="Да", 1, 0)</f>
        <v>0</v>
      </c>
      <c r="X85" s="86">
        <f>IF('Medical equipment-OST'!S93="Да", 1, 0)</f>
        <v>0</v>
      </c>
      <c r="Y85" s="86">
        <f t="shared" si="18"/>
        <v>0</v>
      </c>
      <c r="Z85" s="86">
        <f>IF('Medical equipment-OST'!AA93="Да", 'Service providers'!G95, 1)</f>
        <v>1</v>
      </c>
      <c r="AA85" s="86" t="str">
        <f>IFERROR(('Medical equipment-OST'!AB93*Z85)/AG85, "0")</f>
        <v>0</v>
      </c>
      <c r="AB85" s="86">
        <f>IF('Medical equipment-OST'!AA93="Да", 'Service providers'!H95, 1)</f>
        <v>1</v>
      </c>
      <c r="AC85" s="86" t="str">
        <f>IFERROR(('Medical equipment-OST'!AC93*AB85)/AG85, "0")</f>
        <v>0</v>
      </c>
      <c r="AD85" s="86">
        <f>IF('Medical equipment-OST'!X93="Да", 1, 0)</f>
        <v>0</v>
      </c>
      <c r="AE85" s="86">
        <f>IF('Medical equipment-OST'!Y93="Да", 1, 0)</f>
        <v>0</v>
      </c>
      <c r="AF85" s="86">
        <f>IF('Medical equipment-OST'!Z93="Да", 1, 0)</f>
        <v>0</v>
      </c>
      <c r="AG85" s="86">
        <f t="shared" si="19"/>
        <v>0</v>
      </c>
      <c r="AH85" s="86">
        <f>IF('Medical equipment-OST'!AH93="Да", 'Service providers'!G95, 1)</f>
        <v>1</v>
      </c>
      <c r="AI85" s="86" t="str">
        <f>IFERROR(('Medical equipment-OST'!AI93*AH85)/AO85, "0")</f>
        <v>0</v>
      </c>
      <c r="AJ85" s="86">
        <f>IF('Medical equipment-OST'!AH93="Да", 'Service providers'!H95, 1)</f>
        <v>1</v>
      </c>
      <c r="AK85" s="86" t="str">
        <f>IFERROR(('Medical equipment-OST'!AJ93*AJ85)/AO85, "0")</f>
        <v>0</v>
      </c>
      <c r="AL85" s="86">
        <f>IF('Medical equipment-OST'!AE93="Да", 1, 0)</f>
        <v>0</v>
      </c>
      <c r="AM85" s="86">
        <f>IF('Medical equipment-OST'!AF93="Да", 1, 0)</f>
        <v>0</v>
      </c>
      <c r="AN85" s="86">
        <f>IF('Medical equipment-OST'!AG93="Да", 1, 0)</f>
        <v>0</v>
      </c>
      <c r="AO85" s="86">
        <f t="shared" si="20"/>
        <v>0</v>
      </c>
      <c r="AP85" s="86">
        <f>IF('Medical equipment-OST'!AO93="Да", 'Service providers'!G95, 1)</f>
        <v>1</v>
      </c>
      <c r="AQ85" s="86" t="str">
        <f>IFERROR(('Medical equipment-OST'!AP93*AP85)/AW85, "0")</f>
        <v>0</v>
      </c>
      <c r="AR85" s="86">
        <f>IF('Medical equipment-OST'!AO93="Да", 'Service providers'!H95, 1)</f>
        <v>1</v>
      </c>
      <c r="AS85" s="86" t="str">
        <f>IFERROR(('Medical equipment-OST'!AQ93*AR85)/AW85, "0")</f>
        <v>0</v>
      </c>
      <c r="AT85" s="86">
        <f>IF('Medical equipment-OST'!AL93="Да", 1, 0)</f>
        <v>0</v>
      </c>
      <c r="AU85" s="86">
        <f>IF('Medical equipment-OST'!AM93="Да", 1, 0)</f>
        <v>0</v>
      </c>
      <c r="AV85" s="86">
        <f>IF('Medical equipment-OST'!AN93="Да", 1, 0)</f>
        <v>0</v>
      </c>
      <c r="AW85" s="86">
        <f t="shared" si="21"/>
        <v>0</v>
      </c>
      <c r="AX85" s="86">
        <f>IF('Medical equipment-OST'!AV93="Да", 'Service providers'!G95, 1)</f>
        <v>1</v>
      </c>
      <c r="AY85" s="86" t="str">
        <f>IFERROR(('Medical equipment-OST'!AW93*AX85)/BE85, "0")</f>
        <v>0</v>
      </c>
      <c r="AZ85" s="86">
        <f>IF('Medical equipment-OST'!AV93="Да", 'Service providers'!H95, 1)</f>
        <v>1</v>
      </c>
      <c r="BA85" s="86" t="str">
        <f>IFERROR(('Medical equipment-OST'!AX93*AZ85)/BE85, "0")</f>
        <v>0</v>
      </c>
      <c r="BB85" s="86">
        <f>IF('Medical equipment-OST'!AS93="Да", 1, 0)</f>
        <v>0</v>
      </c>
      <c r="BC85" s="86">
        <f>IF('Medical equipment-OST'!AT93="Да", 1, 0)</f>
        <v>0</v>
      </c>
      <c r="BD85" s="86">
        <f>IF('Medical equipment-OST'!AU93="Да", 1, 0)</f>
        <v>0</v>
      </c>
      <c r="BE85" s="86">
        <f t="shared" si="22"/>
        <v>0</v>
      </c>
      <c r="BF85" s="86">
        <f>IF('Medical equipment-OST'!BC93="Да", 'Service providers'!G95, 1)</f>
        <v>1</v>
      </c>
      <c r="BG85" s="86" t="str">
        <f>IFERROR(('Medical equipment-OST'!BD93*BF85)/BM85, "0")</f>
        <v>0</v>
      </c>
      <c r="BH85" s="86">
        <f>IF('Medical equipment-OST'!BC93="Да", 'Service providers'!H95, 1)</f>
        <v>1</v>
      </c>
      <c r="BI85" s="86" t="str">
        <f>IFERROR(('Medical equipment-OST'!BE93*BH85)/BM85, "0")</f>
        <v>0</v>
      </c>
      <c r="BJ85" s="86">
        <f>IF('Medical equipment-OST'!AZ93="Да", 1, 0)</f>
        <v>0</v>
      </c>
      <c r="BK85" s="86">
        <f>IF('Medical equipment-OST'!BA93="Да", 1, 0)</f>
        <v>0</v>
      </c>
      <c r="BL85" s="86">
        <f>IF('Medical equipment-OST'!BB93="Да", 1, 0)</f>
        <v>0</v>
      </c>
      <c r="BM85" s="86">
        <f t="shared" si="23"/>
        <v>0</v>
      </c>
    </row>
    <row r="86" spans="1:65" x14ac:dyDescent="0.25">
      <c r="A86" s="93" t="str">
        <f>'Service providers'!A96</f>
        <v>Указать название точки 20</v>
      </c>
      <c r="B86" s="86">
        <f>IF('Medical equipment-OST'!F94="Да", 'Service providers'!G96, 1)</f>
        <v>1</v>
      </c>
      <c r="C86" s="86" t="str">
        <f>IFERROR(('Medical equipment-OST'!G94*B86)/I86, "0")</f>
        <v>0</v>
      </c>
      <c r="D86" s="86">
        <f>IF('Medical equipment-OST'!F94="Да", 'Service providers'!H96, 1)</f>
        <v>1</v>
      </c>
      <c r="E86" s="86" t="str">
        <f>IFERROR(('Medical equipment-OST'!H94*D86)/I86, "0")</f>
        <v>0</v>
      </c>
      <c r="F86" s="86">
        <f>IF('Medical equipment-OST'!C94="Да", 1, 0)</f>
        <v>0</v>
      </c>
      <c r="G86" s="86">
        <f>IF('Medical equipment-OST'!D94="Да", 1, 0)</f>
        <v>0</v>
      </c>
      <c r="H86" s="86">
        <f>IF('Medical equipment-OST'!E94="Да", 1, 0)</f>
        <v>0</v>
      </c>
      <c r="I86" s="86">
        <f t="shared" si="16"/>
        <v>0</v>
      </c>
      <c r="J86" s="86">
        <f>IF('Medical equipment-OST'!M94="Да", 'Service providers'!G96, 1)</f>
        <v>1</v>
      </c>
      <c r="K86" s="86" t="str">
        <f>IFERROR(('Medical equipment-OST'!N94*J86)/Q86, "0")</f>
        <v>0</v>
      </c>
      <c r="L86" s="86">
        <f>IF('Medical equipment-OST'!M94="Да", 'Service providers'!H96, 1)</f>
        <v>1</v>
      </c>
      <c r="M86" s="86" t="str">
        <f>IFERROR(('Medical equipment-OST'!O94*L86)/Q86, "0")</f>
        <v>0</v>
      </c>
      <c r="N86" s="86">
        <f>IF('Medical equipment-OST'!J94="Да", 1, 0)</f>
        <v>0</v>
      </c>
      <c r="O86" s="86">
        <f>IF('Medical equipment-OST'!K94="Да", 1, 0)</f>
        <v>0</v>
      </c>
      <c r="P86" s="86">
        <f>IF('Medical equipment-OST'!L94="Да", 1, 0)</f>
        <v>0</v>
      </c>
      <c r="Q86" s="86">
        <f t="shared" si="17"/>
        <v>0</v>
      </c>
      <c r="R86" s="86">
        <f>IF('Medical equipment-OST'!T94="Да", 'Service providers'!G96, 1)</f>
        <v>1</v>
      </c>
      <c r="S86" s="86" t="str">
        <f>IFERROR(('Medical equipment-OST'!U94*R86)/Y86, "0")</f>
        <v>0</v>
      </c>
      <c r="T86" s="86">
        <f>IF('Medical equipment-OST'!T94="Да", 'Service providers'!H96, 1)</f>
        <v>1</v>
      </c>
      <c r="U86" s="86" t="str">
        <f>IFERROR(('Medical equipment-OST'!V94*T86)/Y86, "0")</f>
        <v>0</v>
      </c>
      <c r="V86" s="86">
        <f>IF('Medical equipment-OST'!Q94="Да", 1, 0)</f>
        <v>0</v>
      </c>
      <c r="W86" s="86">
        <f>IF('Medical equipment-OST'!R94="Да", 1, 0)</f>
        <v>0</v>
      </c>
      <c r="X86" s="86">
        <f>IF('Medical equipment-OST'!S94="Да", 1, 0)</f>
        <v>0</v>
      </c>
      <c r="Y86" s="86">
        <f t="shared" si="18"/>
        <v>0</v>
      </c>
      <c r="Z86" s="86">
        <f>IF('Medical equipment-OST'!AA94="Да", 'Service providers'!G96, 1)</f>
        <v>1</v>
      </c>
      <c r="AA86" s="86" t="str">
        <f>IFERROR(('Medical equipment-OST'!AB94*Z86)/AG86, "0")</f>
        <v>0</v>
      </c>
      <c r="AB86" s="86">
        <f>IF('Medical equipment-OST'!AA94="Да", 'Service providers'!H96, 1)</f>
        <v>1</v>
      </c>
      <c r="AC86" s="86" t="str">
        <f>IFERROR(('Medical equipment-OST'!AC94*AB86)/AG86, "0")</f>
        <v>0</v>
      </c>
      <c r="AD86" s="86">
        <f>IF('Medical equipment-OST'!X94="Да", 1, 0)</f>
        <v>0</v>
      </c>
      <c r="AE86" s="86">
        <f>IF('Medical equipment-OST'!Y94="Да", 1, 0)</f>
        <v>0</v>
      </c>
      <c r="AF86" s="86">
        <f>IF('Medical equipment-OST'!Z94="Да", 1, 0)</f>
        <v>0</v>
      </c>
      <c r="AG86" s="86">
        <f t="shared" si="19"/>
        <v>0</v>
      </c>
      <c r="AH86" s="86">
        <f>IF('Medical equipment-OST'!AH94="Да", 'Service providers'!G96, 1)</f>
        <v>1</v>
      </c>
      <c r="AI86" s="86" t="str">
        <f>IFERROR(('Medical equipment-OST'!AI94*AH86)/AO86, "0")</f>
        <v>0</v>
      </c>
      <c r="AJ86" s="86">
        <f>IF('Medical equipment-OST'!AH94="Да", 'Service providers'!H96, 1)</f>
        <v>1</v>
      </c>
      <c r="AK86" s="86" t="str">
        <f>IFERROR(('Medical equipment-OST'!AJ94*AJ86)/AO86, "0")</f>
        <v>0</v>
      </c>
      <c r="AL86" s="86">
        <f>IF('Medical equipment-OST'!AE94="Да", 1, 0)</f>
        <v>0</v>
      </c>
      <c r="AM86" s="86">
        <f>IF('Medical equipment-OST'!AF94="Да", 1, 0)</f>
        <v>0</v>
      </c>
      <c r="AN86" s="86">
        <f>IF('Medical equipment-OST'!AG94="Да", 1, 0)</f>
        <v>0</v>
      </c>
      <c r="AO86" s="86">
        <f t="shared" si="20"/>
        <v>0</v>
      </c>
      <c r="AP86" s="86">
        <f>IF('Medical equipment-OST'!AO94="Да", 'Service providers'!G96, 1)</f>
        <v>1</v>
      </c>
      <c r="AQ86" s="86" t="str">
        <f>IFERROR(('Medical equipment-OST'!AP94*AP86)/AW86, "0")</f>
        <v>0</v>
      </c>
      <c r="AR86" s="86">
        <f>IF('Medical equipment-OST'!AO94="Да", 'Service providers'!H96, 1)</f>
        <v>1</v>
      </c>
      <c r="AS86" s="86" t="str">
        <f>IFERROR(('Medical equipment-OST'!AQ94*AR86)/AW86, "0")</f>
        <v>0</v>
      </c>
      <c r="AT86" s="86">
        <f>IF('Medical equipment-OST'!AL94="Да", 1, 0)</f>
        <v>0</v>
      </c>
      <c r="AU86" s="86">
        <f>IF('Medical equipment-OST'!AM94="Да", 1, 0)</f>
        <v>0</v>
      </c>
      <c r="AV86" s="86">
        <f>IF('Medical equipment-OST'!AN94="Да", 1, 0)</f>
        <v>0</v>
      </c>
      <c r="AW86" s="86">
        <f t="shared" si="21"/>
        <v>0</v>
      </c>
      <c r="AX86" s="86">
        <f>IF('Medical equipment-OST'!AV94="Да", 'Service providers'!G96, 1)</f>
        <v>1</v>
      </c>
      <c r="AY86" s="86" t="str">
        <f>IFERROR(('Medical equipment-OST'!AW94*AX86)/BE86, "0")</f>
        <v>0</v>
      </c>
      <c r="AZ86" s="86">
        <f>IF('Medical equipment-OST'!AV94="Да", 'Service providers'!H96, 1)</f>
        <v>1</v>
      </c>
      <c r="BA86" s="86" t="str">
        <f>IFERROR(('Medical equipment-OST'!AX94*AZ86)/BE86, "0")</f>
        <v>0</v>
      </c>
      <c r="BB86" s="86">
        <f>IF('Medical equipment-OST'!AS94="Да", 1, 0)</f>
        <v>0</v>
      </c>
      <c r="BC86" s="86">
        <f>IF('Medical equipment-OST'!AT94="Да", 1, 0)</f>
        <v>0</v>
      </c>
      <c r="BD86" s="86">
        <f>IF('Medical equipment-OST'!AU94="Да", 1, 0)</f>
        <v>0</v>
      </c>
      <c r="BE86" s="86">
        <f t="shared" si="22"/>
        <v>0</v>
      </c>
      <c r="BF86" s="86">
        <f>IF('Medical equipment-OST'!BC94="Да", 'Service providers'!G96, 1)</f>
        <v>1</v>
      </c>
      <c r="BG86" s="86" t="str">
        <f>IFERROR(('Medical equipment-OST'!BD94*BF86)/BM86, "0")</f>
        <v>0</v>
      </c>
      <c r="BH86" s="86">
        <f>IF('Medical equipment-OST'!BC94="Да", 'Service providers'!H96, 1)</f>
        <v>1</v>
      </c>
      <c r="BI86" s="86" t="str">
        <f>IFERROR(('Medical equipment-OST'!BE94*BH86)/BM86, "0")</f>
        <v>0</v>
      </c>
      <c r="BJ86" s="86">
        <f>IF('Medical equipment-OST'!AZ94="Да", 1, 0)</f>
        <v>0</v>
      </c>
      <c r="BK86" s="86">
        <f>IF('Medical equipment-OST'!BA94="Да", 1, 0)</f>
        <v>0</v>
      </c>
      <c r="BL86" s="86">
        <f>IF('Medical equipment-OST'!BB94="Да", 1, 0)</f>
        <v>0</v>
      </c>
      <c r="BM86" s="86">
        <f t="shared" si="23"/>
        <v>0</v>
      </c>
    </row>
    <row r="87" spans="1:65" x14ac:dyDescent="0.25">
      <c r="A87" s="92" t="str">
        <f>'Service providers'!A97</f>
        <v>Указать название</v>
      </c>
      <c r="B87" s="86">
        <f>IF('Medical equipment-OST'!F95="Да", 'Service providers'!G97, 1)</f>
        <v>1</v>
      </c>
      <c r="C87" s="86" t="str">
        <f>IFERROR(('Medical equipment-OST'!G95*B87)/I87, "0")</f>
        <v>0</v>
      </c>
      <c r="D87" s="86">
        <f>IF('Medical equipment-OST'!F95="Да", 'Service providers'!H97, 1)</f>
        <v>1</v>
      </c>
      <c r="E87" s="86" t="str">
        <f>IFERROR(('Medical equipment-OST'!H95*D87)/I87, "0")</f>
        <v>0</v>
      </c>
      <c r="F87" s="86">
        <f>IF('Medical equipment-OST'!C95="Да", 1, 0)</f>
        <v>0</v>
      </c>
      <c r="G87" s="86">
        <f>IF('Medical equipment-OST'!D95="Да", 1, 0)</f>
        <v>0</v>
      </c>
      <c r="H87" s="86">
        <f>IF('Medical equipment-OST'!E95="Да", 1, 0)</f>
        <v>0</v>
      </c>
      <c r="I87" s="86">
        <f t="shared" si="0"/>
        <v>0</v>
      </c>
      <c r="J87" s="86">
        <f>IF('Medical equipment-OST'!M95="Да", 'Service providers'!G97, 1)</f>
        <v>1</v>
      </c>
      <c r="K87" s="86" t="str">
        <f>IFERROR(('Medical equipment-OST'!N95*J87)/Q87, "0")</f>
        <v>0</v>
      </c>
      <c r="L87" s="86">
        <f>IF('Medical equipment-OST'!M95="Да", 'Service providers'!H97, 1)</f>
        <v>1</v>
      </c>
      <c r="M87" s="86" t="str">
        <f>IFERROR(('Medical equipment-OST'!O95*L87)/Q87, "0")</f>
        <v>0</v>
      </c>
      <c r="N87" s="86">
        <f>IF('Medical equipment-OST'!J95="Да", 1, 0)</f>
        <v>0</v>
      </c>
      <c r="O87" s="86">
        <f>IF('Medical equipment-OST'!K95="Да", 1, 0)</f>
        <v>0</v>
      </c>
      <c r="P87" s="86">
        <f>IF('Medical equipment-OST'!L95="Да", 1, 0)</f>
        <v>0</v>
      </c>
      <c r="Q87" s="86">
        <f t="shared" si="1"/>
        <v>0</v>
      </c>
      <c r="R87" s="86">
        <f>IF('Medical equipment-OST'!T95="Да", 'Service providers'!G97, 1)</f>
        <v>1</v>
      </c>
      <c r="S87" s="86" t="str">
        <f>IFERROR(('Medical equipment-OST'!U95*R87)/Y87, "0")</f>
        <v>0</v>
      </c>
      <c r="T87" s="86">
        <f>IF('Medical equipment-OST'!T95="Да", 'Service providers'!H97, 1)</f>
        <v>1</v>
      </c>
      <c r="U87" s="86" t="str">
        <f>IFERROR(('Medical equipment-OST'!V95*T87)/Y87, "0")</f>
        <v>0</v>
      </c>
      <c r="V87" s="86">
        <f>IF('Medical equipment-OST'!Q95="Да", 1, 0)</f>
        <v>0</v>
      </c>
      <c r="W87" s="86">
        <f>IF('Medical equipment-OST'!R95="Да", 1, 0)</f>
        <v>0</v>
      </c>
      <c r="X87" s="86">
        <f>IF('Medical equipment-OST'!S95="Да", 1, 0)</f>
        <v>0</v>
      </c>
      <c r="Y87" s="86">
        <f t="shared" si="2"/>
        <v>0</v>
      </c>
      <c r="Z87" s="86">
        <f>IF('Medical equipment-OST'!AA95="Да", 'Service providers'!G97, 1)</f>
        <v>1</v>
      </c>
      <c r="AA87" s="86" t="str">
        <f>IFERROR(('Medical equipment-OST'!AB95*Z87)/AG87, "0")</f>
        <v>0</v>
      </c>
      <c r="AB87" s="86">
        <f>IF('Medical equipment-OST'!AA95="Да", 'Service providers'!H97, 1)</f>
        <v>1</v>
      </c>
      <c r="AC87" s="86" t="str">
        <f>IFERROR(('Medical equipment-OST'!AC95*AB87)/AG87, "0")</f>
        <v>0</v>
      </c>
      <c r="AD87" s="86">
        <f>IF('Medical equipment-OST'!X95="Да", 1, 0)</f>
        <v>0</v>
      </c>
      <c r="AE87" s="86">
        <f>IF('Medical equipment-OST'!Y95="Да", 1, 0)</f>
        <v>0</v>
      </c>
      <c r="AF87" s="86">
        <f>IF('Medical equipment-OST'!Z95="Да", 1, 0)</f>
        <v>0</v>
      </c>
      <c r="AG87" s="86">
        <f t="shared" si="3"/>
        <v>0</v>
      </c>
      <c r="AH87" s="86">
        <f>IF('Medical equipment-OST'!AH95="Да", 'Service providers'!G97, 1)</f>
        <v>1</v>
      </c>
      <c r="AI87" s="86" t="str">
        <f>IFERROR(('Medical equipment-OST'!AI95*AH87)/AO87, "0")</f>
        <v>0</v>
      </c>
      <c r="AJ87" s="86">
        <f>IF('Medical equipment-OST'!AH95="Да", 'Service providers'!H97, 1)</f>
        <v>1</v>
      </c>
      <c r="AK87" s="86" t="str">
        <f>IFERROR(('Medical equipment-OST'!AJ95*AJ87)/AO87, "0")</f>
        <v>0</v>
      </c>
      <c r="AL87" s="86">
        <f>IF('Medical equipment-OST'!AE95="Да", 1, 0)</f>
        <v>0</v>
      </c>
      <c r="AM87" s="86">
        <f>IF('Medical equipment-OST'!AF95="Да", 1, 0)</f>
        <v>0</v>
      </c>
      <c r="AN87" s="86">
        <f>IF('Medical equipment-OST'!AG95="Да", 1, 0)</f>
        <v>0</v>
      </c>
      <c r="AO87" s="86">
        <f t="shared" si="4"/>
        <v>0</v>
      </c>
      <c r="AP87" s="86">
        <f>IF('Medical equipment-OST'!AO95="Да", 'Service providers'!G97, 1)</f>
        <v>1</v>
      </c>
      <c r="AQ87" s="86" t="str">
        <f>IFERROR(('Medical equipment-OST'!AP95*AP87)/AW87, "0")</f>
        <v>0</v>
      </c>
      <c r="AR87" s="86">
        <f>IF('Medical equipment-OST'!AO95="Да", 'Service providers'!H97, 1)</f>
        <v>1</v>
      </c>
      <c r="AS87" s="86" t="str">
        <f>IFERROR(('Medical equipment-OST'!AQ95*AR87)/AW87, "0")</f>
        <v>0</v>
      </c>
      <c r="AT87" s="86">
        <f>IF('Medical equipment-OST'!AL95="Да", 1, 0)</f>
        <v>0</v>
      </c>
      <c r="AU87" s="86">
        <f>IF('Medical equipment-OST'!AM95="Да", 1, 0)</f>
        <v>0</v>
      </c>
      <c r="AV87" s="86">
        <f>IF('Medical equipment-OST'!AN95="Да", 1, 0)</f>
        <v>0</v>
      </c>
      <c r="AW87" s="86">
        <f t="shared" si="5"/>
        <v>0</v>
      </c>
      <c r="AX87" s="86">
        <f>IF('Medical equipment-OST'!AV95="Да", 'Service providers'!G97, 1)</f>
        <v>1</v>
      </c>
      <c r="AY87" s="86" t="str">
        <f>IFERROR(('Medical equipment-OST'!AW95*AX87)/BE87, "0")</f>
        <v>0</v>
      </c>
      <c r="AZ87" s="86">
        <f>IF('Medical equipment-OST'!AV95="Да", 'Service providers'!H97, 1)</f>
        <v>1</v>
      </c>
      <c r="BA87" s="86" t="str">
        <f>IFERROR(('Medical equipment-OST'!AX95*AZ87)/BE87, "0")</f>
        <v>0</v>
      </c>
      <c r="BB87" s="86">
        <f>IF('Medical equipment-OST'!AS95="Да", 1, 0)</f>
        <v>0</v>
      </c>
      <c r="BC87" s="86">
        <f>IF('Medical equipment-OST'!AT95="Да", 1, 0)</f>
        <v>0</v>
      </c>
      <c r="BD87" s="86">
        <f>IF('Medical equipment-OST'!AU95="Да", 1, 0)</f>
        <v>0</v>
      </c>
      <c r="BE87" s="86">
        <f t="shared" si="6"/>
        <v>0</v>
      </c>
      <c r="BF87" s="86">
        <f>IF('Medical equipment-OST'!BC95="Да", 'Service providers'!G97, 1)</f>
        <v>1</v>
      </c>
      <c r="BG87" s="86" t="str">
        <f>IFERROR(('Medical equipment-OST'!BD95*BF87)/BM87, "0")</f>
        <v>0</v>
      </c>
      <c r="BH87" s="86">
        <f>IF('Medical equipment-OST'!BC95="Да", 'Service providers'!H97, 1)</f>
        <v>1</v>
      </c>
      <c r="BI87" s="86" t="str">
        <f>IFERROR(('Medical equipment-OST'!BE95*BH87)/BM87, "0")</f>
        <v>0</v>
      </c>
      <c r="BJ87" s="86">
        <f>IF('Medical equipment-OST'!AZ95="Да", 1, 0)</f>
        <v>0</v>
      </c>
      <c r="BK87" s="86">
        <f>IF('Medical equipment-OST'!BA95="Да", 1, 0)</f>
        <v>0</v>
      </c>
      <c r="BL87" s="86">
        <f>IF('Medical equipment-OST'!BB95="Да", 1, 0)</f>
        <v>0</v>
      </c>
      <c r="BM87" s="86">
        <f t="shared" si="7"/>
        <v>0</v>
      </c>
    </row>
    <row r="88" spans="1:65" x14ac:dyDescent="0.25">
      <c r="A88" s="93" t="str">
        <f>'Service providers'!A98</f>
        <v>Указать название точки 1</v>
      </c>
      <c r="B88" s="86">
        <f>IF('Medical equipment-OST'!F96="Да", 'Service providers'!G98, 1)</f>
        <v>1</v>
      </c>
      <c r="C88" s="86" t="str">
        <f>IFERROR(('Medical equipment-OST'!G96*B88)/I88, "0")</f>
        <v>0</v>
      </c>
      <c r="D88" s="86">
        <f>IF('Medical equipment-OST'!F96="Да", 'Service providers'!H98, 1)</f>
        <v>1</v>
      </c>
      <c r="E88" s="86" t="str">
        <f>IFERROR(('Medical equipment-OST'!H96*D88)/I88, "0")</f>
        <v>0</v>
      </c>
      <c r="F88" s="86">
        <f>IF('Medical equipment-OST'!C96="Да", 1, 0)</f>
        <v>0</v>
      </c>
      <c r="G88" s="86">
        <f>IF('Medical equipment-OST'!D96="Да", 1, 0)</f>
        <v>0</v>
      </c>
      <c r="H88" s="86">
        <f>IF('Medical equipment-OST'!E96="Да", 1, 0)</f>
        <v>0</v>
      </c>
      <c r="I88" s="86">
        <f t="shared" si="0"/>
        <v>0</v>
      </c>
      <c r="J88" s="86">
        <f>IF('Medical equipment-OST'!M96="Да", 'Service providers'!G98, 1)</f>
        <v>1</v>
      </c>
      <c r="K88" s="86" t="str">
        <f>IFERROR(('Medical equipment-OST'!N96*J88)/Q88, "0")</f>
        <v>0</v>
      </c>
      <c r="L88" s="86">
        <f>IF('Medical equipment-OST'!M96="Да", 'Service providers'!H98, 1)</f>
        <v>1</v>
      </c>
      <c r="M88" s="86" t="str">
        <f>IFERROR(('Medical equipment-OST'!O96*L88)/Q88, "0")</f>
        <v>0</v>
      </c>
      <c r="N88" s="86">
        <f>IF('Medical equipment-OST'!J96="Да", 1, 0)</f>
        <v>0</v>
      </c>
      <c r="O88" s="86">
        <f>IF('Medical equipment-OST'!K96="Да", 1, 0)</f>
        <v>0</v>
      </c>
      <c r="P88" s="86">
        <f>IF('Medical equipment-OST'!L96="Да", 1, 0)</f>
        <v>0</v>
      </c>
      <c r="Q88" s="86">
        <f t="shared" si="1"/>
        <v>0</v>
      </c>
      <c r="R88" s="86">
        <f>IF('Medical equipment-OST'!T96="Да", 'Service providers'!G98, 1)</f>
        <v>1</v>
      </c>
      <c r="S88" s="86" t="str">
        <f>IFERROR(('Medical equipment-OST'!U96*R88)/Y88, "0")</f>
        <v>0</v>
      </c>
      <c r="T88" s="86">
        <f>IF('Medical equipment-OST'!T96="Да", 'Service providers'!H98, 1)</f>
        <v>1</v>
      </c>
      <c r="U88" s="86" t="str">
        <f>IFERROR(('Medical equipment-OST'!V96*T88)/Y88, "0")</f>
        <v>0</v>
      </c>
      <c r="V88" s="86">
        <f>IF('Medical equipment-OST'!Q96="Да", 1, 0)</f>
        <v>0</v>
      </c>
      <c r="W88" s="86">
        <f>IF('Medical equipment-OST'!R96="Да", 1, 0)</f>
        <v>0</v>
      </c>
      <c r="X88" s="86">
        <f>IF('Medical equipment-OST'!S96="Да", 1, 0)</f>
        <v>0</v>
      </c>
      <c r="Y88" s="86">
        <f t="shared" si="2"/>
        <v>0</v>
      </c>
      <c r="Z88" s="86">
        <f>IF('Medical equipment-OST'!AA96="Да", 'Service providers'!G98, 1)</f>
        <v>1</v>
      </c>
      <c r="AA88" s="86" t="str">
        <f>IFERROR(('Medical equipment-OST'!AB96*Z88)/AG88, "0")</f>
        <v>0</v>
      </c>
      <c r="AB88" s="86">
        <f>IF('Medical equipment-OST'!AA96="Да", 'Service providers'!H98, 1)</f>
        <v>1</v>
      </c>
      <c r="AC88" s="86" t="str">
        <f>IFERROR(('Medical equipment-OST'!AC96*AB88)/AG88, "0")</f>
        <v>0</v>
      </c>
      <c r="AD88" s="86">
        <f>IF('Medical equipment-OST'!X96="Да", 1, 0)</f>
        <v>0</v>
      </c>
      <c r="AE88" s="86">
        <f>IF('Medical equipment-OST'!Y96="Да", 1, 0)</f>
        <v>0</v>
      </c>
      <c r="AF88" s="86">
        <f>IF('Medical equipment-OST'!Z96="Да", 1, 0)</f>
        <v>0</v>
      </c>
      <c r="AG88" s="86">
        <f t="shared" si="3"/>
        <v>0</v>
      </c>
      <c r="AH88" s="86">
        <f>IF('Medical equipment-OST'!AH96="Да", 'Service providers'!G98, 1)</f>
        <v>1</v>
      </c>
      <c r="AI88" s="86" t="str">
        <f>IFERROR(('Medical equipment-OST'!AI96*AH88)/AO88, "0")</f>
        <v>0</v>
      </c>
      <c r="AJ88" s="86">
        <f>IF('Medical equipment-OST'!AH96="Да", 'Service providers'!H98, 1)</f>
        <v>1</v>
      </c>
      <c r="AK88" s="86" t="str">
        <f>IFERROR(('Medical equipment-OST'!AJ96*AJ88)/AO88, "0")</f>
        <v>0</v>
      </c>
      <c r="AL88" s="86">
        <f>IF('Medical equipment-OST'!AE96="Да", 1, 0)</f>
        <v>0</v>
      </c>
      <c r="AM88" s="86">
        <f>IF('Medical equipment-OST'!AF96="Да", 1, 0)</f>
        <v>0</v>
      </c>
      <c r="AN88" s="86">
        <f>IF('Medical equipment-OST'!AG96="Да", 1, 0)</f>
        <v>0</v>
      </c>
      <c r="AO88" s="86">
        <f t="shared" si="4"/>
        <v>0</v>
      </c>
      <c r="AP88" s="86">
        <f>IF('Medical equipment-OST'!AO96="Да", 'Service providers'!G98, 1)</f>
        <v>1</v>
      </c>
      <c r="AQ88" s="86" t="str">
        <f>IFERROR(('Medical equipment-OST'!AP96*AP88)/AW88, "0")</f>
        <v>0</v>
      </c>
      <c r="AR88" s="86">
        <f>IF('Medical equipment-OST'!AO96="Да", 'Service providers'!H98, 1)</f>
        <v>1</v>
      </c>
      <c r="AS88" s="86" t="str">
        <f>IFERROR(('Medical equipment-OST'!AQ96*AR88)/AW88, "0")</f>
        <v>0</v>
      </c>
      <c r="AT88" s="86">
        <f>IF('Medical equipment-OST'!AL96="Да", 1, 0)</f>
        <v>0</v>
      </c>
      <c r="AU88" s="86">
        <f>IF('Medical equipment-OST'!AM96="Да", 1, 0)</f>
        <v>0</v>
      </c>
      <c r="AV88" s="86">
        <f>IF('Medical equipment-OST'!AN96="Да", 1, 0)</f>
        <v>0</v>
      </c>
      <c r="AW88" s="86">
        <f t="shared" si="5"/>
        <v>0</v>
      </c>
      <c r="AX88" s="86">
        <f>IF('Medical equipment-OST'!AV96="Да", 'Service providers'!G98, 1)</f>
        <v>1</v>
      </c>
      <c r="AY88" s="86" t="str">
        <f>IFERROR(('Medical equipment-OST'!AW96*AX88)/BE88, "0")</f>
        <v>0</v>
      </c>
      <c r="AZ88" s="86">
        <f>IF('Medical equipment-OST'!AV96="Да", 'Service providers'!H98, 1)</f>
        <v>1</v>
      </c>
      <c r="BA88" s="86" t="str">
        <f>IFERROR(('Medical equipment-OST'!AX96*AZ88)/BE88, "0")</f>
        <v>0</v>
      </c>
      <c r="BB88" s="86">
        <f>IF('Medical equipment-OST'!AS96="Да", 1, 0)</f>
        <v>0</v>
      </c>
      <c r="BC88" s="86">
        <f>IF('Medical equipment-OST'!AT96="Да", 1, 0)</f>
        <v>0</v>
      </c>
      <c r="BD88" s="86">
        <f>IF('Medical equipment-OST'!AU96="Да", 1, 0)</f>
        <v>0</v>
      </c>
      <c r="BE88" s="86">
        <f t="shared" si="6"/>
        <v>0</v>
      </c>
      <c r="BF88" s="86">
        <f>IF('Medical equipment-OST'!BC96="Да", 'Service providers'!G98, 1)</f>
        <v>1</v>
      </c>
      <c r="BG88" s="86" t="str">
        <f>IFERROR(('Medical equipment-OST'!BD96*BF88)/BM88, "0")</f>
        <v>0</v>
      </c>
      <c r="BH88" s="86">
        <f>IF('Medical equipment-OST'!BC96="Да", 'Service providers'!H98, 1)</f>
        <v>1</v>
      </c>
      <c r="BI88" s="86" t="str">
        <f>IFERROR(('Medical equipment-OST'!BE96*BH88)/BM88, "0")</f>
        <v>0</v>
      </c>
      <c r="BJ88" s="86">
        <f>IF('Medical equipment-OST'!AZ96="Да", 1, 0)</f>
        <v>0</v>
      </c>
      <c r="BK88" s="86">
        <f>IF('Medical equipment-OST'!BA96="Да", 1, 0)</f>
        <v>0</v>
      </c>
      <c r="BL88" s="86">
        <f>IF('Medical equipment-OST'!BB96="Да", 1, 0)</f>
        <v>0</v>
      </c>
      <c r="BM88" s="86">
        <f t="shared" si="7"/>
        <v>0</v>
      </c>
    </row>
    <row r="89" spans="1:65" x14ac:dyDescent="0.25">
      <c r="A89" s="93" t="str">
        <f>'Service providers'!A99</f>
        <v>Указать название точки 2</v>
      </c>
      <c r="B89" s="86">
        <f>IF('Medical equipment-OST'!F97="Да", 'Service providers'!G99, 1)</f>
        <v>1</v>
      </c>
      <c r="C89" s="86" t="str">
        <f>IFERROR(('Medical equipment-OST'!G97*B89)/I89, "0")</f>
        <v>0</v>
      </c>
      <c r="D89" s="86">
        <f>IF('Medical equipment-OST'!F97="Да", 'Service providers'!H99, 1)</f>
        <v>1</v>
      </c>
      <c r="E89" s="86" t="str">
        <f>IFERROR(('Medical equipment-OST'!H97*D89)/I89, "0")</f>
        <v>0</v>
      </c>
      <c r="F89" s="86">
        <f>IF('Medical equipment-OST'!C97="Да", 1, 0)</f>
        <v>0</v>
      </c>
      <c r="G89" s="86">
        <f>IF('Medical equipment-OST'!D97="Да", 1, 0)</f>
        <v>0</v>
      </c>
      <c r="H89" s="86">
        <f>IF('Medical equipment-OST'!E97="Да", 1, 0)</f>
        <v>0</v>
      </c>
      <c r="I89" s="86">
        <f t="shared" si="0"/>
        <v>0</v>
      </c>
      <c r="J89" s="86">
        <f>IF('Medical equipment-OST'!M97="Да", 'Service providers'!G99, 1)</f>
        <v>1</v>
      </c>
      <c r="K89" s="86" t="str">
        <f>IFERROR(('Medical equipment-OST'!N97*J89)/Q89, "0")</f>
        <v>0</v>
      </c>
      <c r="L89" s="86">
        <f>IF('Medical equipment-OST'!M97="Да", 'Service providers'!H99, 1)</f>
        <v>1</v>
      </c>
      <c r="M89" s="86" t="str">
        <f>IFERROR(('Medical equipment-OST'!O97*L89)/Q89, "0")</f>
        <v>0</v>
      </c>
      <c r="N89" s="86">
        <f>IF('Medical equipment-OST'!J97="Да", 1, 0)</f>
        <v>0</v>
      </c>
      <c r="O89" s="86">
        <f>IF('Medical equipment-OST'!K97="Да", 1, 0)</f>
        <v>0</v>
      </c>
      <c r="P89" s="86">
        <f>IF('Medical equipment-OST'!L97="Да", 1, 0)</f>
        <v>0</v>
      </c>
      <c r="Q89" s="86">
        <f t="shared" si="1"/>
        <v>0</v>
      </c>
      <c r="R89" s="86">
        <f>IF('Medical equipment-OST'!T97="Да", 'Service providers'!G99, 1)</f>
        <v>1</v>
      </c>
      <c r="S89" s="86" t="str">
        <f>IFERROR(('Medical equipment-OST'!U97*R89)/Y89, "0")</f>
        <v>0</v>
      </c>
      <c r="T89" s="86">
        <f>IF('Medical equipment-OST'!T97="Да", 'Service providers'!H99, 1)</f>
        <v>1</v>
      </c>
      <c r="U89" s="86" t="str">
        <f>IFERROR(('Medical equipment-OST'!V97*T89)/Y89, "0")</f>
        <v>0</v>
      </c>
      <c r="V89" s="86">
        <f>IF('Medical equipment-OST'!Q97="Да", 1, 0)</f>
        <v>0</v>
      </c>
      <c r="W89" s="86">
        <f>IF('Medical equipment-OST'!R97="Да", 1, 0)</f>
        <v>0</v>
      </c>
      <c r="X89" s="86">
        <f>IF('Medical equipment-OST'!S97="Да", 1, 0)</f>
        <v>0</v>
      </c>
      <c r="Y89" s="86">
        <f t="shared" si="2"/>
        <v>0</v>
      </c>
      <c r="Z89" s="86">
        <f>IF('Medical equipment-OST'!AA97="Да", 'Service providers'!G99, 1)</f>
        <v>1</v>
      </c>
      <c r="AA89" s="86" t="str">
        <f>IFERROR(('Medical equipment-OST'!AB97*Z89)/AG89, "0")</f>
        <v>0</v>
      </c>
      <c r="AB89" s="86">
        <f>IF('Medical equipment-OST'!AA97="Да", 'Service providers'!H99, 1)</f>
        <v>1</v>
      </c>
      <c r="AC89" s="86" t="str">
        <f>IFERROR(('Medical equipment-OST'!AC97*AB89)/AG89, "0")</f>
        <v>0</v>
      </c>
      <c r="AD89" s="86">
        <f>IF('Medical equipment-OST'!X97="Да", 1, 0)</f>
        <v>0</v>
      </c>
      <c r="AE89" s="86">
        <f>IF('Medical equipment-OST'!Y97="Да", 1, 0)</f>
        <v>0</v>
      </c>
      <c r="AF89" s="86">
        <f>IF('Medical equipment-OST'!Z97="Да", 1, 0)</f>
        <v>0</v>
      </c>
      <c r="AG89" s="86">
        <f t="shared" si="3"/>
        <v>0</v>
      </c>
      <c r="AH89" s="86">
        <f>IF('Medical equipment-OST'!AH97="Да", 'Service providers'!G99, 1)</f>
        <v>1</v>
      </c>
      <c r="AI89" s="86" t="str">
        <f>IFERROR(('Medical equipment-OST'!AI97*AH89)/AO89, "0")</f>
        <v>0</v>
      </c>
      <c r="AJ89" s="86">
        <f>IF('Medical equipment-OST'!AH97="Да", 'Service providers'!H99, 1)</f>
        <v>1</v>
      </c>
      <c r="AK89" s="86" t="str">
        <f>IFERROR(('Medical equipment-OST'!AJ97*AJ89)/AO89, "0")</f>
        <v>0</v>
      </c>
      <c r="AL89" s="86">
        <f>IF('Medical equipment-OST'!AE97="Да", 1, 0)</f>
        <v>0</v>
      </c>
      <c r="AM89" s="86">
        <f>IF('Medical equipment-OST'!AF97="Да", 1, 0)</f>
        <v>0</v>
      </c>
      <c r="AN89" s="86">
        <f>IF('Medical equipment-OST'!AG97="Да", 1, 0)</f>
        <v>0</v>
      </c>
      <c r="AO89" s="86">
        <f t="shared" si="4"/>
        <v>0</v>
      </c>
      <c r="AP89" s="86">
        <f>IF('Medical equipment-OST'!AO97="Да", 'Service providers'!G99, 1)</f>
        <v>1</v>
      </c>
      <c r="AQ89" s="86" t="str">
        <f>IFERROR(('Medical equipment-OST'!AP97*AP89)/AW89, "0")</f>
        <v>0</v>
      </c>
      <c r="AR89" s="86">
        <f>IF('Medical equipment-OST'!AO97="Да", 'Service providers'!H99, 1)</f>
        <v>1</v>
      </c>
      <c r="AS89" s="86" t="str">
        <f>IFERROR(('Medical equipment-OST'!AQ97*AR89)/AW89, "0")</f>
        <v>0</v>
      </c>
      <c r="AT89" s="86">
        <f>IF('Medical equipment-OST'!AL97="Да", 1, 0)</f>
        <v>0</v>
      </c>
      <c r="AU89" s="86">
        <f>IF('Medical equipment-OST'!AM97="Да", 1, 0)</f>
        <v>0</v>
      </c>
      <c r="AV89" s="86">
        <f>IF('Medical equipment-OST'!AN97="Да", 1, 0)</f>
        <v>0</v>
      </c>
      <c r="AW89" s="86">
        <f t="shared" si="5"/>
        <v>0</v>
      </c>
      <c r="AX89" s="86">
        <f>IF('Medical equipment-OST'!AV97="Да", 'Service providers'!G99, 1)</f>
        <v>1</v>
      </c>
      <c r="AY89" s="86" t="str">
        <f>IFERROR(('Medical equipment-OST'!AW97*AX89)/BE89, "0")</f>
        <v>0</v>
      </c>
      <c r="AZ89" s="86">
        <f>IF('Medical equipment-OST'!AV97="Да", 'Service providers'!H99, 1)</f>
        <v>1</v>
      </c>
      <c r="BA89" s="86" t="str">
        <f>IFERROR(('Medical equipment-OST'!AX97*AZ89)/BE89, "0")</f>
        <v>0</v>
      </c>
      <c r="BB89" s="86">
        <f>IF('Medical equipment-OST'!AS97="Да", 1, 0)</f>
        <v>0</v>
      </c>
      <c r="BC89" s="86">
        <f>IF('Medical equipment-OST'!AT97="Да", 1, 0)</f>
        <v>0</v>
      </c>
      <c r="BD89" s="86">
        <f>IF('Medical equipment-OST'!AU97="Да", 1, 0)</f>
        <v>0</v>
      </c>
      <c r="BE89" s="86">
        <f t="shared" si="6"/>
        <v>0</v>
      </c>
      <c r="BF89" s="86">
        <f>IF('Medical equipment-OST'!BC97="Да", 'Service providers'!G99, 1)</f>
        <v>1</v>
      </c>
      <c r="BG89" s="86" t="str">
        <f>IFERROR(('Medical equipment-OST'!BD97*BF89)/BM89, "0")</f>
        <v>0</v>
      </c>
      <c r="BH89" s="86">
        <f>IF('Medical equipment-OST'!BC97="Да", 'Service providers'!H99, 1)</f>
        <v>1</v>
      </c>
      <c r="BI89" s="86" t="str">
        <f>IFERROR(('Medical equipment-OST'!BE97*BH89)/BM89, "0")</f>
        <v>0</v>
      </c>
      <c r="BJ89" s="86">
        <f>IF('Medical equipment-OST'!AZ97="Да", 1, 0)</f>
        <v>0</v>
      </c>
      <c r="BK89" s="86">
        <f>IF('Medical equipment-OST'!BA97="Да", 1, 0)</f>
        <v>0</v>
      </c>
      <c r="BL89" s="86">
        <f>IF('Medical equipment-OST'!BB97="Да", 1, 0)</f>
        <v>0</v>
      </c>
      <c r="BM89" s="86">
        <f t="shared" si="7"/>
        <v>0</v>
      </c>
    </row>
    <row r="90" spans="1:65" x14ac:dyDescent="0.25">
      <c r="A90" s="93" t="str">
        <f>'Service providers'!A100</f>
        <v>Указать название точки 3</v>
      </c>
      <c r="B90" s="86">
        <f>IF('Medical equipment-OST'!F98="Да", 'Service providers'!G100, 1)</f>
        <v>1</v>
      </c>
      <c r="C90" s="86" t="str">
        <f>IFERROR(('Medical equipment-OST'!G98*B90)/I90, "0")</f>
        <v>0</v>
      </c>
      <c r="D90" s="86">
        <f>IF('Medical equipment-OST'!F98="Да", 'Service providers'!H100, 1)</f>
        <v>1</v>
      </c>
      <c r="E90" s="86" t="str">
        <f>IFERROR(('Medical equipment-OST'!H98*D90)/I90, "0")</f>
        <v>0</v>
      </c>
      <c r="F90" s="86">
        <f>IF('Medical equipment-OST'!C98="Да", 1, 0)</f>
        <v>0</v>
      </c>
      <c r="G90" s="86">
        <f>IF('Medical equipment-OST'!D98="Да", 1, 0)</f>
        <v>0</v>
      </c>
      <c r="H90" s="86">
        <f>IF('Medical equipment-OST'!E98="Да", 1, 0)</f>
        <v>0</v>
      </c>
      <c r="I90" s="86">
        <f t="shared" si="0"/>
        <v>0</v>
      </c>
      <c r="J90" s="86">
        <f>IF('Medical equipment-OST'!M98="Да", 'Service providers'!G100, 1)</f>
        <v>1</v>
      </c>
      <c r="K90" s="86" t="str">
        <f>IFERROR(('Medical equipment-OST'!N98*J90)/Q90, "0")</f>
        <v>0</v>
      </c>
      <c r="L90" s="86">
        <f>IF('Medical equipment-OST'!M98="Да", 'Service providers'!H100, 1)</f>
        <v>1</v>
      </c>
      <c r="M90" s="86" t="str">
        <f>IFERROR(('Medical equipment-OST'!O98*L90)/Q90, "0")</f>
        <v>0</v>
      </c>
      <c r="N90" s="86">
        <f>IF('Medical equipment-OST'!J98="Да", 1, 0)</f>
        <v>0</v>
      </c>
      <c r="O90" s="86">
        <f>IF('Medical equipment-OST'!K98="Да", 1, 0)</f>
        <v>0</v>
      </c>
      <c r="P90" s="86">
        <f>IF('Medical equipment-OST'!L98="Да", 1, 0)</f>
        <v>0</v>
      </c>
      <c r="Q90" s="86">
        <f t="shared" si="1"/>
        <v>0</v>
      </c>
      <c r="R90" s="86">
        <f>IF('Medical equipment-OST'!T98="Да", 'Service providers'!G100, 1)</f>
        <v>1</v>
      </c>
      <c r="S90" s="86" t="str">
        <f>IFERROR(('Medical equipment-OST'!U98*R90)/Y90, "0")</f>
        <v>0</v>
      </c>
      <c r="T90" s="86">
        <f>IF('Medical equipment-OST'!T98="Да", 'Service providers'!H100, 1)</f>
        <v>1</v>
      </c>
      <c r="U90" s="86" t="str">
        <f>IFERROR(('Medical equipment-OST'!V98*T90)/Y90, "0")</f>
        <v>0</v>
      </c>
      <c r="V90" s="86">
        <f>IF('Medical equipment-OST'!Q98="Да", 1, 0)</f>
        <v>0</v>
      </c>
      <c r="W90" s="86">
        <f>IF('Medical equipment-OST'!R98="Да", 1, 0)</f>
        <v>0</v>
      </c>
      <c r="X90" s="86">
        <f>IF('Medical equipment-OST'!S98="Да", 1, 0)</f>
        <v>0</v>
      </c>
      <c r="Y90" s="86">
        <f t="shared" si="2"/>
        <v>0</v>
      </c>
      <c r="Z90" s="86">
        <f>IF('Medical equipment-OST'!AA98="Да", 'Service providers'!G100, 1)</f>
        <v>1</v>
      </c>
      <c r="AA90" s="86" t="str">
        <f>IFERROR(('Medical equipment-OST'!AB98*Z90)/AG90, "0")</f>
        <v>0</v>
      </c>
      <c r="AB90" s="86">
        <f>IF('Medical equipment-OST'!AA98="Да", 'Service providers'!H100, 1)</f>
        <v>1</v>
      </c>
      <c r="AC90" s="86" t="str">
        <f>IFERROR(('Medical equipment-OST'!AC98*AB90)/AG90, "0")</f>
        <v>0</v>
      </c>
      <c r="AD90" s="86">
        <f>IF('Medical equipment-OST'!X98="Да", 1, 0)</f>
        <v>0</v>
      </c>
      <c r="AE90" s="86">
        <f>IF('Medical equipment-OST'!Y98="Да", 1, 0)</f>
        <v>0</v>
      </c>
      <c r="AF90" s="86">
        <f>IF('Medical equipment-OST'!Z98="Да", 1, 0)</f>
        <v>0</v>
      </c>
      <c r="AG90" s="86">
        <f t="shared" si="3"/>
        <v>0</v>
      </c>
      <c r="AH90" s="86">
        <f>IF('Medical equipment-OST'!AH98="Да", 'Service providers'!G100, 1)</f>
        <v>1</v>
      </c>
      <c r="AI90" s="86" t="str">
        <f>IFERROR(('Medical equipment-OST'!AI98*AH90)/AO90, "0")</f>
        <v>0</v>
      </c>
      <c r="AJ90" s="86">
        <f>IF('Medical equipment-OST'!AH98="Да", 'Service providers'!H100, 1)</f>
        <v>1</v>
      </c>
      <c r="AK90" s="86" t="str">
        <f>IFERROR(('Medical equipment-OST'!AJ98*AJ90)/AO90, "0")</f>
        <v>0</v>
      </c>
      <c r="AL90" s="86">
        <f>IF('Medical equipment-OST'!AE98="Да", 1, 0)</f>
        <v>0</v>
      </c>
      <c r="AM90" s="86">
        <f>IF('Medical equipment-OST'!AF98="Да", 1, 0)</f>
        <v>0</v>
      </c>
      <c r="AN90" s="86">
        <f>IF('Medical equipment-OST'!AG98="Да", 1, 0)</f>
        <v>0</v>
      </c>
      <c r="AO90" s="86">
        <f t="shared" si="4"/>
        <v>0</v>
      </c>
      <c r="AP90" s="86">
        <f>IF('Medical equipment-OST'!AO98="Да", 'Service providers'!G100, 1)</f>
        <v>1</v>
      </c>
      <c r="AQ90" s="86" t="str">
        <f>IFERROR(('Medical equipment-OST'!AP98*AP90)/AW90, "0")</f>
        <v>0</v>
      </c>
      <c r="AR90" s="86">
        <f>IF('Medical equipment-OST'!AO98="Да", 'Service providers'!H100, 1)</f>
        <v>1</v>
      </c>
      <c r="AS90" s="86" t="str">
        <f>IFERROR(('Medical equipment-OST'!AQ98*AR90)/AW90, "0")</f>
        <v>0</v>
      </c>
      <c r="AT90" s="86">
        <f>IF('Medical equipment-OST'!AL98="Да", 1, 0)</f>
        <v>0</v>
      </c>
      <c r="AU90" s="86">
        <f>IF('Medical equipment-OST'!AM98="Да", 1, 0)</f>
        <v>0</v>
      </c>
      <c r="AV90" s="86">
        <f>IF('Medical equipment-OST'!AN98="Да", 1, 0)</f>
        <v>0</v>
      </c>
      <c r="AW90" s="86">
        <f t="shared" si="5"/>
        <v>0</v>
      </c>
      <c r="AX90" s="86">
        <f>IF('Medical equipment-OST'!AV98="Да", 'Service providers'!G100, 1)</f>
        <v>1</v>
      </c>
      <c r="AY90" s="86" t="str">
        <f>IFERROR(('Medical equipment-OST'!AW98*AX90)/BE90, "0")</f>
        <v>0</v>
      </c>
      <c r="AZ90" s="86">
        <f>IF('Medical equipment-OST'!AV98="Да", 'Service providers'!H100, 1)</f>
        <v>1</v>
      </c>
      <c r="BA90" s="86" t="str">
        <f>IFERROR(('Medical equipment-OST'!AX98*AZ90)/BE90, "0")</f>
        <v>0</v>
      </c>
      <c r="BB90" s="86">
        <f>IF('Medical equipment-OST'!AS98="Да", 1, 0)</f>
        <v>0</v>
      </c>
      <c r="BC90" s="86">
        <f>IF('Medical equipment-OST'!AT98="Да", 1, 0)</f>
        <v>0</v>
      </c>
      <c r="BD90" s="86">
        <f>IF('Medical equipment-OST'!AU98="Да", 1, 0)</f>
        <v>0</v>
      </c>
      <c r="BE90" s="86">
        <f t="shared" si="6"/>
        <v>0</v>
      </c>
      <c r="BF90" s="86">
        <f>IF('Medical equipment-OST'!BC98="Да", 'Service providers'!G100, 1)</f>
        <v>1</v>
      </c>
      <c r="BG90" s="86" t="str">
        <f>IFERROR(('Medical equipment-OST'!BD98*BF90)/BM90, "0")</f>
        <v>0</v>
      </c>
      <c r="BH90" s="86">
        <f>IF('Medical equipment-OST'!BC98="Да", 'Service providers'!H100, 1)</f>
        <v>1</v>
      </c>
      <c r="BI90" s="86" t="str">
        <f>IFERROR(('Medical equipment-OST'!BE98*BH90)/BM90, "0")</f>
        <v>0</v>
      </c>
      <c r="BJ90" s="86">
        <f>IF('Medical equipment-OST'!AZ98="Да", 1, 0)</f>
        <v>0</v>
      </c>
      <c r="BK90" s="86">
        <f>IF('Medical equipment-OST'!BA98="Да", 1, 0)</f>
        <v>0</v>
      </c>
      <c r="BL90" s="86">
        <f>IF('Medical equipment-OST'!BB98="Да", 1, 0)</f>
        <v>0</v>
      </c>
      <c r="BM90" s="86">
        <f t="shared" si="7"/>
        <v>0</v>
      </c>
    </row>
    <row r="91" spans="1:65" x14ac:dyDescent="0.25">
      <c r="A91" s="93" t="str">
        <f>'Service providers'!A101</f>
        <v>Указать название точки 4</v>
      </c>
      <c r="B91" s="86">
        <f>IF('Medical equipment-OST'!F99="Да", 'Service providers'!G101, 1)</f>
        <v>1</v>
      </c>
      <c r="C91" s="86" t="str">
        <f>IFERROR(('Medical equipment-OST'!G99*B91)/I91, "0")</f>
        <v>0</v>
      </c>
      <c r="D91" s="86">
        <f>IF('Medical equipment-OST'!F99="Да", 'Service providers'!H101, 1)</f>
        <v>1</v>
      </c>
      <c r="E91" s="86" t="str">
        <f>IFERROR(('Medical equipment-OST'!H99*D91)/I91, "0")</f>
        <v>0</v>
      </c>
      <c r="F91" s="86">
        <f>IF('Medical equipment-OST'!C99="Да", 1, 0)</f>
        <v>0</v>
      </c>
      <c r="G91" s="86">
        <f>IF('Medical equipment-OST'!D99="Да", 1, 0)</f>
        <v>0</v>
      </c>
      <c r="H91" s="86">
        <f>IF('Medical equipment-OST'!E99="Да", 1, 0)</f>
        <v>0</v>
      </c>
      <c r="I91" s="86">
        <f t="shared" si="0"/>
        <v>0</v>
      </c>
      <c r="J91" s="86">
        <f>IF('Medical equipment-OST'!M99="Да", 'Service providers'!G101, 1)</f>
        <v>1</v>
      </c>
      <c r="K91" s="86" t="str">
        <f>IFERROR(('Medical equipment-OST'!N99*J91)/Q91, "0")</f>
        <v>0</v>
      </c>
      <c r="L91" s="86">
        <f>IF('Medical equipment-OST'!M99="Да", 'Service providers'!H101, 1)</f>
        <v>1</v>
      </c>
      <c r="M91" s="86" t="str">
        <f>IFERROR(('Medical equipment-OST'!O99*L91)/Q91, "0")</f>
        <v>0</v>
      </c>
      <c r="N91" s="86">
        <f>IF('Medical equipment-OST'!J99="Да", 1, 0)</f>
        <v>0</v>
      </c>
      <c r="O91" s="86">
        <f>IF('Medical equipment-OST'!K99="Да", 1, 0)</f>
        <v>0</v>
      </c>
      <c r="P91" s="86">
        <f>IF('Medical equipment-OST'!L99="Да", 1, 0)</f>
        <v>0</v>
      </c>
      <c r="Q91" s="86">
        <f t="shared" si="1"/>
        <v>0</v>
      </c>
      <c r="R91" s="86">
        <f>IF('Medical equipment-OST'!T99="Да", 'Service providers'!G101, 1)</f>
        <v>1</v>
      </c>
      <c r="S91" s="86" t="str">
        <f>IFERROR(('Medical equipment-OST'!U99*R91)/Y91, "0")</f>
        <v>0</v>
      </c>
      <c r="T91" s="86">
        <f>IF('Medical equipment-OST'!T99="Да", 'Service providers'!H101, 1)</f>
        <v>1</v>
      </c>
      <c r="U91" s="86" t="str">
        <f>IFERROR(('Medical equipment-OST'!V99*T91)/Y91, "0")</f>
        <v>0</v>
      </c>
      <c r="V91" s="86">
        <f>IF('Medical equipment-OST'!Q99="Да", 1, 0)</f>
        <v>0</v>
      </c>
      <c r="W91" s="86">
        <f>IF('Medical equipment-OST'!R99="Да", 1, 0)</f>
        <v>0</v>
      </c>
      <c r="X91" s="86">
        <f>IF('Medical equipment-OST'!S99="Да", 1, 0)</f>
        <v>0</v>
      </c>
      <c r="Y91" s="86">
        <f t="shared" si="2"/>
        <v>0</v>
      </c>
      <c r="Z91" s="86">
        <f>IF('Medical equipment-OST'!AA99="Да", 'Service providers'!G101, 1)</f>
        <v>1</v>
      </c>
      <c r="AA91" s="86" t="str">
        <f>IFERROR(('Medical equipment-OST'!AB99*Z91)/AG91, "0")</f>
        <v>0</v>
      </c>
      <c r="AB91" s="86">
        <f>IF('Medical equipment-OST'!AA99="Да", 'Service providers'!H101, 1)</f>
        <v>1</v>
      </c>
      <c r="AC91" s="86" t="str">
        <f>IFERROR(('Medical equipment-OST'!AC99*AB91)/AG91, "0")</f>
        <v>0</v>
      </c>
      <c r="AD91" s="86">
        <f>IF('Medical equipment-OST'!X99="Да", 1, 0)</f>
        <v>0</v>
      </c>
      <c r="AE91" s="86">
        <f>IF('Medical equipment-OST'!Y99="Да", 1, 0)</f>
        <v>0</v>
      </c>
      <c r="AF91" s="86">
        <f>IF('Medical equipment-OST'!Z99="Да", 1, 0)</f>
        <v>0</v>
      </c>
      <c r="AG91" s="86">
        <f t="shared" si="3"/>
        <v>0</v>
      </c>
      <c r="AH91" s="86">
        <f>IF('Medical equipment-OST'!AH99="Да", 'Service providers'!G101, 1)</f>
        <v>1</v>
      </c>
      <c r="AI91" s="86" t="str">
        <f>IFERROR(('Medical equipment-OST'!AI99*AH91)/AO91, "0")</f>
        <v>0</v>
      </c>
      <c r="AJ91" s="86">
        <f>IF('Medical equipment-OST'!AH99="Да", 'Service providers'!H101, 1)</f>
        <v>1</v>
      </c>
      <c r="AK91" s="86" t="str">
        <f>IFERROR(('Medical equipment-OST'!AJ99*AJ91)/AO91, "0")</f>
        <v>0</v>
      </c>
      <c r="AL91" s="86">
        <f>IF('Medical equipment-OST'!AE99="Да", 1, 0)</f>
        <v>0</v>
      </c>
      <c r="AM91" s="86">
        <f>IF('Medical equipment-OST'!AF99="Да", 1, 0)</f>
        <v>0</v>
      </c>
      <c r="AN91" s="86">
        <f>IF('Medical equipment-OST'!AG99="Да", 1, 0)</f>
        <v>0</v>
      </c>
      <c r="AO91" s="86">
        <f t="shared" si="4"/>
        <v>0</v>
      </c>
      <c r="AP91" s="86">
        <f>IF('Medical equipment-OST'!AO99="Да", 'Service providers'!G101, 1)</f>
        <v>1</v>
      </c>
      <c r="AQ91" s="86" t="str">
        <f>IFERROR(('Medical equipment-OST'!AP99*AP91)/AW91, "0")</f>
        <v>0</v>
      </c>
      <c r="AR91" s="86">
        <f>IF('Medical equipment-OST'!AO99="Да", 'Service providers'!H101, 1)</f>
        <v>1</v>
      </c>
      <c r="AS91" s="86" t="str">
        <f>IFERROR(('Medical equipment-OST'!AQ99*AR91)/AW91, "0")</f>
        <v>0</v>
      </c>
      <c r="AT91" s="86">
        <f>IF('Medical equipment-OST'!AL99="Да", 1, 0)</f>
        <v>0</v>
      </c>
      <c r="AU91" s="86">
        <f>IF('Medical equipment-OST'!AM99="Да", 1, 0)</f>
        <v>0</v>
      </c>
      <c r="AV91" s="86">
        <f>IF('Medical equipment-OST'!AN99="Да", 1, 0)</f>
        <v>0</v>
      </c>
      <c r="AW91" s="86">
        <f t="shared" si="5"/>
        <v>0</v>
      </c>
      <c r="AX91" s="86">
        <f>IF('Medical equipment-OST'!AV99="Да", 'Service providers'!G101, 1)</f>
        <v>1</v>
      </c>
      <c r="AY91" s="86" t="str">
        <f>IFERROR(('Medical equipment-OST'!AW99*AX91)/BE91, "0")</f>
        <v>0</v>
      </c>
      <c r="AZ91" s="86">
        <f>IF('Medical equipment-OST'!AV99="Да", 'Service providers'!H101, 1)</f>
        <v>1</v>
      </c>
      <c r="BA91" s="86" t="str">
        <f>IFERROR(('Medical equipment-OST'!AX99*AZ91)/BE91, "0")</f>
        <v>0</v>
      </c>
      <c r="BB91" s="86">
        <f>IF('Medical equipment-OST'!AS99="Да", 1, 0)</f>
        <v>0</v>
      </c>
      <c r="BC91" s="86">
        <f>IF('Medical equipment-OST'!AT99="Да", 1, 0)</f>
        <v>0</v>
      </c>
      <c r="BD91" s="86">
        <f>IF('Medical equipment-OST'!AU99="Да", 1, 0)</f>
        <v>0</v>
      </c>
      <c r="BE91" s="86">
        <f t="shared" si="6"/>
        <v>0</v>
      </c>
      <c r="BF91" s="86">
        <f>IF('Medical equipment-OST'!BC99="Да", 'Service providers'!G101, 1)</f>
        <v>1</v>
      </c>
      <c r="BG91" s="86" t="str">
        <f>IFERROR(('Medical equipment-OST'!BD99*BF91)/BM91, "0")</f>
        <v>0</v>
      </c>
      <c r="BH91" s="86">
        <f>IF('Medical equipment-OST'!BC99="Да", 'Service providers'!H101, 1)</f>
        <v>1</v>
      </c>
      <c r="BI91" s="86" t="str">
        <f>IFERROR(('Medical equipment-OST'!BE99*BH91)/BM91, "0")</f>
        <v>0</v>
      </c>
      <c r="BJ91" s="86">
        <f>IF('Medical equipment-OST'!AZ99="Да", 1, 0)</f>
        <v>0</v>
      </c>
      <c r="BK91" s="86">
        <f>IF('Medical equipment-OST'!BA99="Да", 1, 0)</f>
        <v>0</v>
      </c>
      <c r="BL91" s="86">
        <f>IF('Medical equipment-OST'!BB99="Да", 1, 0)</f>
        <v>0</v>
      </c>
      <c r="BM91" s="86">
        <f t="shared" si="7"/>
        <v>0</v>
      </c>
    </row>
    <row r="92" spans="1:65" x14ac:dyDescent="0.25">
      <c r="A92" s="93" t="str">
        <f>'Service providers'!A102</f>
        <v>Указать название точки 5</v>
      </c>
      <c r="B92" s="86">
        <f>IF('Medical equipment-OST'!F100="Да", 'Service providers'!G102, 1)</f>
        <v>1</v>
      </c>
      <c r="C92" s="86" t="str">
        <f>IFERROR(('Medical equipment-OST'!G100*B92)/I92, "0")</f>
        <v>0</v>
      </c>
      <c r="D92" s="86">
        <f>IF('Medical equipment-OST'!F100="Да", 'Service providers'!H102, 1)</f>
        <v>1</v>
      </c>
      <c r="E92" s="86" t="str">
        <f>IFERROR(('Medical equipment-OST'!H100*D92)/I92, "0")</f>
        <v>0</v>
      </c>
      <c r="F92" s="86">
        <f>IF('Medical equipment-OST'!C100="Да", 1, 0)</f>
        <v>0</v>
      </c>
      <c r="G92" s="86">
        <f>IF('Medical equipment-OST'!D100="Да", 1, 0)</f>
        <v>0</v>
      </c>
      <c r="H92" s="86">
        <f>IF('Medical equipment-OST'!E100="Да", 1, 0)</f>
        <v>0</v>
      </c>
      <c r="I92" s="86">
        <f t="shared" si="0"/>
        <v>0</v>
      </c>
      <c r="J92" s="86">
        <f>IF('Medical equipment-OST'!M100="Да", 'Service providers'!G102, 1)</f>
        <v>1</v>
      </c>
      <c r="K92" s="86" t="str">
        <f>IFERROR(('Medical equipment-OST'!N100*J92)/Q92, "0")</f>
        <v>0</v>
      </c>
      <c r="L92" s="86">
        <f>IF('Medical equipment-OST'!M100="Да", 'Service providers'!H102, 1)</f>
        <v>1</v>
      </c>
      <c r="M92" s="86" t="str">
        <f>IFERROR(('Medical equipment-OST'!O100*L92)/Q92, "0")</f>
        <v>0</v>
      </c>
      <c r="N92" s="86">
        <f>IF('Medical equipment-OST'!J100="Да", 1, 0)</f>
        <v>0</v>
      </c>
      <c r="O92" s="86">
        <f>IF('Medical equipment-OST'!K100="Да", 1, 0)</f>
        <v>0</v>
      </c>
      <c r="P92" s="86">
        <f>IF('Medical equipment-OST'!L100="Да", 1, 0)</f>
        <v>0</v>
      </c>
      <c r="Q92" s="86">
        <f t="shared" si="1"/>
        <v>0</v>
      </c>
      <c r="R92" s="86">
        <f>IF('Medical equipment-OST'!T100="Да", 'Service providers'!G102, 1)</f>
        <v>1</v>
      </c>
      <c r="S92" s="86" t="str">
        <f>IFERROR(('Medical equipment-OST'!U100*R92)/Y92, "0")</f>
        <v>0</v>
      </c>
      <c r="T92" s="86">
        <f>IF('Medical equipment-OST'!T100="Да", 'Service providers'!H102, 1)</f>
        <v>1</v>
      </c>
      <c r="U92" s="86" t="str">
        <f>IFERROR(('Medical equipment-OST'!V100*T92)/Y92, "0")</f>
        <v>0</v>
      </c>
      <c r="V92" s="86">
        <f>IF('Medical equipment-OST'!Q100="Да", 1, 0)</f>
        <v>0</v>
      </c>
      <c r="W92" s="86">
        <f>IF('Medical equipment-OST'!R100="Да", 1, 0)</f>
        <v>0</v>
      </c>
      <c r="X92" s="86">
        <f>IF('Medical equipment-OST'!S100="Да", 1, 0)</f>
        <v>0</v>
      </c>
      <c r="Y92" s="86">
        <f t="shared" si="2"/>
        <v>0</v>
      </c>
      <c r="Z92" s="86">
        <f>IF('Medical equipment-OST'!AA100="Да", 'Service providers'!G102, 1)</f>
        <v>1</v>
      </c>
      <c r="AA92" s="86" t="str">
        <f>IFERROR(('Medical equipment-OST'!AB100*Z92)/AG92, "0")</f>
        <v>0</v>
      </c>
      <c r="AB92" s="86">
        <f>IF('Medical equipment-OST'!AA100="Да", 'Service providers'!H102, 1)</f>
        <v>1</v>
      </c>
      <c r="AC92" s="86" t="str">
        <f>IFERROR(('Medical equipment-OST'!AC100*AB92)/AG92, "0")</f>
        <v>0</v>
      </c>
      <c r="AD92" s="86">
        <f>IF('Medical equipment-OST'!X100="Да", 1, 0)</f>
        <v>0</v>
      </c>
      <c r="AE92" s="86">
        <f>IF('Medical equipment-OST'!Y100="Да", 1, 0)</f>
        <v>0</v>
      </c>
      <c r="AF92" s="86">
        <f>IF('Medical equipment-OST'!Z100="Да", 1, 0)</f>
        <v>0</v>
      </c>
      <c r="AG92" s="86">
        <f t="shared" si="3"/>
        <v>0</v>
      </c>
      <c r="AH92" s="86">
        <f>IF('Medical equipment-OST'!AH100="Да", 'Service providers'!G102, 1)</f>
        <v>1</v>
      </c>
      <c r="AI92" s="86" t="str">
        <f>IFERROR(('Medical equipment-OST'!AI100*AH92)/AO92, "0")</f>
        <v>0</v>
      </c>
      <c r="AJ92" s="86">
        <f>IF('Medical equipment-OST'!AH100="Да", 'Service providers'!H102, 1)</f>
        <v>1</v>
      </c>
      <c r="AK92" s="86" t="str">
        <f>IFERROR(('Medical equipment-OST'!AJ100*AJ92)/AO92, "0")</f>
        <v>0</v>
      </c>
      <c r="AL92" s="86">
        <f>IF('Medical equipment-OST'!AE100="Да", 1, 0)</f>
        <v>0</v>
      </c>
      <c r="AM92" s="86">
        <f>IF('Medical equipment-OST'!AF100="Да", 1, 0)</f>
        <v>0</v>
      </c>
      <c r="AN92" s="86">
        <f>IF('Medical equipment-OST'!AG100="Да", 1, 0)</f>
        <v>0</v>
      </c>
      <c r="AO92" s="86">
        <f t="shared" si="4"/>
        <v>0</v>
      </c>
      <c r="AP92" s="86">
        <f>IF('Medical equipment-OST'!AO100="Да", 'Service providers'!G102, 1)</f>
        <v>1</v>
      </c>
      <c r="AQ92" s="86" t="str">
        <f>IFERROR(('Medical equipment-OST'!AP100*AP92)/AW92, "0")</f>
        <v>0</v>
      </c>
      <c r="AR92" s="86">
        <f>IF('Medical equipment-OST'!AO100="Да", 'Service providers'!H102, 1)</f>
        <v>1</v>
      </c>
      <c r="AS92" s="86" t="str">
        <f>IFERROR(('Medical equipment-OST'!AQ100*AR92)/AW92, "0")</f>
        <v>0</v>
      </c>
      <c r="AT92" s="86">
        <f>IF('Medical equipment-OST'!AL100="Да", 1, 0)</f>
        <v>0</v>
      </c>
      <c r="AU92" s="86">
        <f>IF('Medical equipment-OST'!AM100="Да", 1, 0)</f>
        <v>0</v>
      </c>
      <c r="AV92" s="86">
        <f>IF('Medical equipment-OST'!AN100="Да", 1, 0)</f>
        <v>0</v>
      </c>
      <c r="AW92" s="86">
        <f t="shared" si="5"/>
        <v>0</v>
      </c>
      <c r="AX92" s="86">
        <f>IF('Medical equipment-OST'!AV100="Да", 'Service providers'!G102, 1)</f>
        <v>1</v>
      </c>
      <c r="AY92" s="86" t="str">
        <f>IFERROR(('Medical equipment-OST'!AW100*AX92)/BE92, "0")</f>
        <v>0</v>
      </c>
      <c r="AZ92" s="86">
        <f>IF('Medical equipment-OST'!AV100="Да", 'Service providers'!H102, 1)</f>
        <v>1</v>
      </c>
      <c r="BA92" s="86" t="str">
        <f>IFERROR(('Medical equipment-OST'!AX100*AZ92)/BE92, "0")</f>
        <v>0</v>
      </c>
      <c r="BB92" s="86">
        <f>IF('Medical equipment-OST'!AS100="Да", 1, 0)</f>
        <v>0</v>
      </c>
      <c r="BC92" s="86">
        <f>IF('Medical equipment-OST'!AT100="Да", 1, 0)</f>
        <v>0</v>
      </c>
      <c r="BD92" s="86">
        <f>IF('Medical equipment-OST'!AU100="Да", 1, 0)</f>
        <v>0</v>
      </c>
      <c r="BE92" s="86">
        <f t="shared" si="6"/>
        <v>0</v>
      </c>
      <c r="BF92" s="86">
        <f>IF('Medical equipment-OST'!BC100="Да", 'Service providers'!G102, 1)</f>
        <v>1</v>
      </c>
      <c r="BG92" s="86" t="str">
        <f>IFERROR(('Medical equipment-OST'!BD100*BF92)/BM92, "0")</f>
        <v>0</v>
      </c>
      <c r="BH92" s="86">
        <f>IF('Medical equipment-OST'!BC100="Да", 'Service providers'!H102, 1)</f>
        <v>1</v>
      </c>
      <c r="BI92" s="86" t="str">
        <f>IFERROR(('Medical equipment-OST'!BE100*BH92)/BM92, "0")</f>
        <v>0</v>
      </c>
      <c r="BJ92" s="86">
        <f>IF('Medical equipment-OST'!AZ100="Да", 1, 0)</f>
        <v>0</v>
      </c>
      <c r="BK92" s="86">
        <f>IF('Medical equipment-OST'!BA100="Да", 1, 0)</f>
        <v>0</v>
      </c>
      <c r="BL92" s="86">
        <f>IF('Medical equipment-OST'!BB100="Да", 1, 0)</f>
        <v>0</v>
      </c>
      <c r="BM92" s="86">
        <f t="shared" si="7"/>
        <v>0</v>
      </c>
    </row>
    <row r="93" spans="1:65" x14ac:dyDescent="0.25">
      <c r="A93" s="93" t="str">
        <f>'Service providers'!A103</f>
        <v>Указать название точки 6</v>
      </c>
      <c r="B93" s="86">
        <f>IF('Medical equipment-OST'!F101="Да", 'Service providers'!G103, 1)</f>
        <v>1</v>
      </c>
      <c r="C93" s="86" t="str">
        <f>IFERROR(('Medical equipment-OST'!G101*B93)/I93, "0")</f>
        <v>0</v>
      </c>
      <c r="D93" s="86">
        <f>IF('Medical equipment-OST'!F101="Да", 'Service providers'!H103, 1)</f>
        <v>1</v>
      </c>
      <c r="E93" s="86" t="str">
        <f>IFERROR(('Medical equipment-OST'!H101*D93)/I93, "0")</f>
        <v>0</v>
      </c>
      <c r="F93" s="86">
        <f>IF('Medical equipment-OST'!C101="Да", 1, 0)</f>
        <v>0</v>
      </c>
      <c r="G93" s="86">
        <f>IF('Medical equipment-OST'!D101="Да", 1, 0)</f>
        <v>0</v>
      </c>
      <c r="H93" s="86">
        <f>IF('Medical equipment-OST'!E101="Да", 1, 0)</f>
        <v>0</v>
      </c>
      <c r="I93" s="86">
        <f t="shared" si="0"/>
        <v>0</v>
      </c>
      <c r="J93" s="86">
        <f>IF('Medical equipment-OST'!M101="Да", 'Service providers'!G103, 1)</f>
        <v>1</v>
      </c>
      <c r="K93" s="86" t="str">
        <f>IFERROR(('Medical equipment-OST'!N101*J93)/Q93, "0")</f>
        <v>0</v>
      </c>
      <c r="L93" s="86">
        <f>IF('Medical equipment-OST'!M101="Да", 'Service providers'!H103, 1)</f>
        <v>1</v>
      </c>
      <c r="M93" s="86" t="str">
        <f>IFERROR(('Medical equipment-OST'!O101*L93)/Q93, "0")</f>
        <v>0</v>
      </c>
      <c r="N93" s="86">
        <f>IF('Medical equipment-OST'!J101="Да", 1, 0)</f>
        <v>0</v>
      </c>
      <c r="O93" s="86">
        <f>IF('Medical equipment-OST'!K101="Да", 1, 0)</f>
        <v>0</v>
      </c>
      <c r="P93" s="86">
        <f>IF('Medical equipment-OST'!L101="Да", 1, 0)</f>
        <v>0</v>
      </c>
      <c r="Q93" s="86">
        <f t="shared" si="1"/>
        <v>0</v>
      </c>
      <c r="R93" s="86">
        <f>IF('Medical equipment-OST'!T101="Да", 'Service providers'!G103, 1)</f>
        <v>1</v>
      </c>
      <c r="S93" s="86" t="str">
        <f>IFERROR(('Medical equipment-OST'!U101*R93)/Y93, "0")</f>
        <v>0</v>
      </c>
      <c r="T93" s="86">
        <f>IF('Medical equipment-OST'!T101="Да", 'Service providers'!H103, 1)</f>
        <v>1</v>
      </c>
      <c r="U93" s="86" t="str">
        <f>IFERROR(('Medical equipment-OST'!V101*T93)/Y93, "0")</f>
        <v>0</v>
      </c>
      <c r="V93" s="86">
        <f>IF('Medical equipment-OST'!Q101="Да", 1, 0)</f>
        <v>0</v>
      </c>
      <c r="W93" s="86">
        <f>IF('Medical equipment-OST'!R101="Да", 1, 0)</f>
        <v>0</v>
      </c>
      <c r="X93" s="86">
        <f>IF('Medical equipment-OST'!S101="Да", 1, 0)</f>
        <v>0</v>
      </c>
      <c r="Y93" s="86">
        <f t="shared" si="2"/>
        <v>0</v>
      </c>
      <c r="Z93" s="86">
        <f>IF('Medical equipment-OST'!AA101="Да", 'Service providers'!G103, 1)</f>
        <v>1</v>
      </c>
      <c r="AA93" s="86" t="str">
        <f>IFERROR(('Medical equipment-OST'!AB101*Z93)/AG93, "0")</f>
        <v>0</v>
      </c>
      <c r="AB93" s="86">
        <f>IF('Medical equipment-OST'!AA101="Да", 'Service providers'!H103, 1)</f>
        <v>1</v>
      </c>
      <c r="AC93" s="86" t="str">
        <f>IFERROR(('Medical equipment-OST'!AC101*AB93)/AG93, "0")</f>
        <v>0</v>
      </c>
      <c r="AD93" s="86">
        <f>IF('Medical equipment-OST'!X101="Да", 1, 0)</f>
        <v>0</v>
      </c>
      <c r="AE93" s="86">
        <f>IF('Medical equipment-OST'!Y101="Да", 1, 0)</f>
        <v>0</v>
      </c>
      <c r="AF93" s="86">
        <f>IF('Medical equipment-OST'!Z101="Да", 1, 0)</f>
        <v>0</v>
      </c>
      <c r="AG93" s="86">
        <f t="shared" si="3"/>
        <v>0</v>
      </c>
      <c r="AH93" s="86">
        <f>IF('Medical equipment-OST'!AH101="Да", 'Service providers'!G103, 1)</f>
        <v>1</v>
      </c>
      <c r="AI93" s="86" t="str">
        <f>IFERROR(('Medical equipment-OST'!AI101*AH93)/AO93, "0")</f>
        <v>0</v>
      </c>
      <c r="AJ93" s="86">
        <f>IF('Medical equipment-OST'!AH101="Да", 'Service providers'!H103, 1)</f>
        <v>1</v>
      </c>
      <c r="AK93" s="86" t="str">
        <f>IFERROR(('Medical equipment-OST'!AJ101*AJ93)/AO93, "0")</f>
        <v>0</v>
      </c>
      <c r="AL93" s="86">
        <f>IF('Medical equipment-OST'!AE101="Да", 1, 0)</f>
        <v>0</v>
      </c>
      <c r="AM93" s="86">
        <f>IF('Medical equipment-OST'!AF101="Да", 1, 0)</f>
        <v>0</v>
      </c>
      <c r="AN93" s="86">
        <f>IF('Medical equipment-OST'!AG101="Да", 1, 0)</f>
        <v>0</v>
      </c>
      <c r="AO93" s="86">
        <f t="shared" si="4"/>
        <v>0</v>
      </c>
      <c r="AP93" s="86">
        <f>IF('Medical equipment-OST'!AO101="Да", 'Service providers'!G103, 1)</f>
        <v>1</v>
      </c>
      <c r="AQ93" s="86" t="str">
        <f>IFERROR(('Medical equipment-OST'!AP101*AP93)/AW93, "0")</f>
        <v>0</v>
      </c>
      <c r="AR93" s="86">
        <f>IF('Medical equipment-OST'!AO101="Да", 'Service providers'!H103, 1)</f>
        <v>1</v>
      </c>
      <c r="AS93" s="86" t="str">
        <f>IFERROR(('Medical equipment-OST'!AQ101*AR93)/AW93, "0")</f>
        <v>0</v>
      </c>
      <c r="AT93" s="86">
        <f>IF('Medical equipment-OST'!AL101="Да", 1, 0)</f>
        <v>0</v>
      </c>
      <c r="AU93" s="86">
        <f>IF('Medical equipment-OST'!AM101="Да", 1, 0)</f>
        <v>0</v>
      </c>
      <c r="AV93" s="86">
        <f>IF('Medical equipment-OST'!AN101="Да", 1, 0)</f>
        <v>0</v>
      </c>
      <c r="AW93" s="86">
        <f t="shared" si="5"/>
        <v>0</v>
      </c>
      <c r="AX93" s="86">
        <f>IF('Medical equipment-OST'!AV101="Да", 'Service providers'!G103, 1)</f>
        <v>1</v>
      </c>
      <c r="AY93" s="86" t="str">
        <f>IFERROR(('Medical equipment-OST'!AW101*AX93)/BE93, "0")</f>
        <v>0</v>
      </c>
      <c r="AZ93" s="86">
        <f>IF('Medical equipment-OST'!AV101="Да", 'Service providers'!H103, 1)</f>
        <v>1</v>
      </c>
      <c r="BA93" s="86" t="str">
        <f>IFERROR(('Medical equipment-OST'!AX101*AZ93)/BE93, "0")</f>
        <v>0</v>
      </c>
      <c r="BB93" s="86">
        <f>IF('Medical equipment-OST'!AS101="Да", 1, 0)</f>
        <v>0</v>
      </c>
      <c r="BC93" s="86">
        <f>IF('Medical equipment-OST'!AT101="Да", 1, 0)</f>
        <v>0</v>
      </c>
      <c r="BD93" s="86">
        <f>IF('Medical equipment-OST'!AU101="Да", 1, 0)</f>
        <v>0</v>
      </c>
      <c r="BE93" s="86">
        <f t="shared" si="6"/>
        <v>0</v>
      </c>
      <c r="BF93" s="86">
        <f>IF('Medical equipment-OST'!BC101="Да", 'Service providers'!G103, 1)</f>
        <v>1</v>
      </c>
      <c r="BG93" s="86" t="str">
        <f>IFERROR(('Medical equipment-OST'!BD101*BF93)/BM93, "0")</f>
        <v>0</v>
      </c>
      <c r="BH93" s="86">
        <f>IF('Medical equipment-OST'!BC101="Да", 'Service providers'!H103, 1)</f>
        <v>1</v>
      </c>
      <c r="BI93" s="86" t="str">
        <f>IFERROR(('Medical equipment-OST'!BE101*BH93)/BM93, "0")</f>
        <v>0</v>
      </c>
      <c r="BJ93" s="86">
        <f>IF('Medical equipment-OST'!AZ101="Да", 1, 0)</f>
        <v>0</v>
      </c>
      <c r="BK93" s="86">
        <f>IF('Medical equipment-OST'!BA101="Да", 1, 0)</f>
        <v>0</v>
      </c>
      <c r="BL93" s="86">
        <f>IF('Medical equipment-OST'!BB101="Да", 1, 0)</f>
        <v>0</v>
      </c>
      <c r="BM93" s="86">
        <f t="shared" si="7"/>
        <v>0</v>
      </c>
    </row>
    <row r="94" spans="1:65" x14ac:dyDescent="0.25">
      <c r="A94" s="93" t="str">
        <f>'Service providers'!A104</f>
        <v>Указать название точки 7</v>
      </c>
      <c r="B94" s="86">
        <f>IF('Medical equipment-OST'!F102="Да", 'Service providers'!G104, 1)</f>
        <v>1</v>
      </c>
      <c r="C94" s="86" t="str">
        <f>IFERROR(('Medical equipment-OST'!G102*B94)/I94, "0")</f>
        <v>0</v>
      </c>
      <c r="D94" s="86">
        <f>IF('Medical equipment-OST'!F102="Да", 'Service providers'!H104, 1)</f>
        <v>1</v>
      </c>
      <c r="E94" s="86" t="str">
        <f>IFERROR(('Medical equipment-OST'!H102*D94)/I94, "0")</f>
        <v>0</v>
      </c>
      <c r="F94" s="86">
        <f>IF('Medical equipment-OST'!C102="Да", 1, 0)</f>
        <v>0</v>
      </c>
      <c r="G94" s="86">
        <f>IF('Medical equipment-OST'!D102="Да", 1, 0)</f>
        <v>0</v>
      </c>
      <c r="H94" s="86">
        <f>IF('Medical equipment-OST'!E102="Да", 1, 0)</f>
        <v>0</v>
      </c>
      <c r="I94" s="86">
        <f t="shared" si="0"/>
        <v>0</v>
      </c>
      <c r="J94" s="86">
        <f>IF('Medical equipment-OST'!M102="Да", 'Service providers'!G104, 1)</f>
        <v>1</v>
      </c>
      <c r="K94" s="86" t="str">
        <f>IFERROR(('Medical equipment-OST'!N102*J94)/Q94, "0")</f>
        <v>0</v>
      </c>
      <c r="L94" s="86">
        <f>IF('Medical equipment-OST'!M102="Да", 'Service providers'!H104, 1)</f>
        <v>1</v>
      </c>
      <c r="M94" s="86" t="str">
        <f>IFERROR(('Medical equipment-OST'!O102*L94)/Q94, "0")</f>
        <v>0</v>
      </c>
      <c r="N94" s="86">
        <f>IF('Medical equipment-OST'!J102="Да", 1, 0)</f>
        <v>0</v>
      </c>
      <c r="O94" s="86">
        <f>IF('Medical equipment-OST'!K102="Да", 1, 0)</f>
        <v>0</v>
      </c>
      <c r="P94" s="86">
        <f>IF('Medical equipment-OST'!L102="Да", 1, 0)</f>
        <v>0</v>
      </c>
      <c r="Q94" s="86">
        <f t="shared" si="1"/>
        <v>0</v>
      </c>
      <c r="R94" s="86">
        <f>IF('Medical equipment-OST'!T102="Да", 'Service providers'!G104, 1)</f>
        <v>1</v>
      </c>
      <c r="S94" s="86" t="str">
        <f>IFERROR(('Medical equipment-OST'!U102*R94)/Y94, "0")</f>
        <v>0</v>
      </c>
      <c r="T94" s="86">
        <f>IF('Medical equipment-OST'!T102="Да", 'Service providers'!H104, 1)</f>
        <v>1</v>
      </c>
      <c r="U94" s="86" t="str">
        <f>IFERROR(('Medical equipment-OST'!V102*T94)/Y94, "0")</f>
        <v>0</v>
      </c>
      <c r="V94" s="86">
        <f>IF('Medical equipment-OST'!Q102="Да", 1, 0)</f>
        <v>0</v>
      </c>
      <c r="W94" s="86">
        <f>IF('Medical equipment-OST'!R102="Да", 1, 0)</f>
        <v>0</v>
      </c>
      <c r="X94" s="86">
        <f>IF('Medical equipment-OST'!S102="Да", 1, 0)</f>
        <v>0</v>
      </c>
      <c r="Y94" s="86">
        <f t="shared" si="2"/>
        <v>0</v>
      </c>
      <c r="Z94" s="86">
        <f>IF('Medical equipment-OST'!AA102="Да", 'Service providers'!G104, 1)</f>
        <v>1</v>
      </c>
      <c r="AA94" s="86" t="str">
        <f>IFERROR(('Medical equipment-OST'!AB102*Z94)/AG94, "0")</f>
        <v>0</v>
      </c>
      <c r="AB94" s="86">
        <f>IF('Medical equipment-OST'!AA102="Да", 'Service providers'!H104, 1)</f>
        <v>1</v>
      </c>
      <c r="AC94" s="86" t="str">
        <f>IFERROR(('Medical equipment-OST'!AC102*AB94)/AG94, "0")</f>
        <v>0</v>
      </c>
      <c r="AD94" s="86">
        <f>IF('Medical equipment-OST'!X102="Да", 1, 0)</f>
        <v>0</v>
      </c>
      <c r="AE94" s="86">
        <f>IF('Medical equipment-OST'!Y102="Да", 1, 0)</f>
        <v>0</v>
      </c>
      <c r="AF94" s="86">
        <f>IF('Medical equipment-OST'!Z102="Да", 1, 0)</f>
        <v>0</v>
      </c>
      <c r="AG94" s="86">
        <f t="shared" si="3"/>
        <v>0</v>
      </c>
      <c r="AH94" s="86">
        <f>IF('Medical equipment-OST'!AH102="Да", 'Service providers'!G104, 1)</f>
        <v>1</v>
      </c>
      <c r="AI94" s="86" t="str">
        <f>IFERROR(('Medical equipment-OST'!AI102*AH94)/AO94, "0")</f>
        <v>0</v>
      </c>
      <c r="AJ94" s="86">
        <f>IF('Medical equipment-OST'!AH102="Да", 'Service providers'!H104, 1)</f>
        <v>1</v>
      </c>
      <c r="AK94" s="86" t="str">
        <f>IFERROR(('Medical equipment-OST'!AJ102*AJ94)/AO94, "0")</f>
        <v>0</v>
      </c>
      <c r="AL94" s="86">
        <f>IF('Medical equipment-OST'!AE102="Да", 1, 0)</f>
        <v>0</v>
      </c>
      <c r="AM94" s="86">
        <f>IF('Medical equipment-OST'!AF102="Да", 1, 0)</f>
        <v>0</v>
      </c>
      <c r="AN94" s="86">
        <f>IF('Medical equipment-OST'!AG102="Да", 1, 0)</f>
        <v>0</v>
      </c>
      <c r="AO94" s="86">
        <f t="shared" si="4"/>
        <v>0</v>
      </c>
      <c r="AP94" s="86">
        <f>IF('Medical equipment-OST'!AO102="Да", 'Service providers'!G104, 1)</f>
        <v>1</v>
      </c>
      <c r="AQ94" s="86" t="str">
        <f>IFERROR(('Medical equipment-OST'!AP102*AP94)/AW94, "0")</f>
        <v>0</v>
      </c>
      <c r="AR94" s="86">
        <f>IF('Medical equipment-OST'!AO102="Да", 'Service providers'!H104, 1)</f>
        <v>1</v>
      </c>
      <c r="AS94" s="86" t="str">
        <f>IFERROR(('Medical equipment-OST'!AQ102*AR94)/AW94, "0")</f>
        <v>0</v>
      </c>
      <c r="AT94" s="86">
        <f>IF('Medical equipment-OST'!AL102="Да", 1, 0)</f>
        <v>0</v>
      </c>
      <c r="AU94" s="86">
        <f>IF('Medical equipment-OST'!AM102="Да", 1, 0)</f>
        <v>0</v>
      </c>
      <c r="AV94" s="86">
        <f>IF('Medical equipment-OST'!AN102="Да", 1, 0)</f>
        <v>0</v>
      </c>
      <c r="AW94" s="86">
        <f t="shared" si="5"/>
        <v>0</v>
      </c>
      <c r="AX94" s="86">
        <f>IF('Medical equipment-OST'!AV102="Да", 'Service providers'!G104, 1)</f>
        <v>1</v>
      </c>
      <c r="AY94" s="86" t="str">
        <f>IFERROR(('Medical equipment-OST'!AW102*AX94)/BE94, "0")</f>
        <v>0</v>
      </c>
      <c r="AZ94" s="86">
        <f>IF('Medical equipment-OST'!AV102="Да", 'Service providers'!H104, 1)</f>
        <v>1</v>
      </c>
      <c r="BA94" s="86" t="str">
        <f>IFERROR(('Medical equipment-OST'!AX102*AZ94)/BE94, "0")</f>
        <v>0</v>
      </c>
      <c r="BB94" s="86">
        <f>IF('Medical equipment-OST'!AS102="Да", 1, 0)</f>
        <v>0</v>
      </c>
      <c r="BC94" s="86">
        <f>IF('Medical equipment-OST'!AT102="Да", 1, 0)</f>
        <v>0</v>
      </c>
      <c r="BD94" s="86">
        <f>IF('Medical equipment-OST'!AU102="Да", 1, 0)</f>
        <v>0</v>
      </c>
      <c r="BE94" s="86">
        <f t="shared" si="6"/>
        <v>0</v>
      </c>
      <c r="BF94" s="86">
        <f>IF('Medical equipment-OST'!BC102="Да", 'Service providers'!G104, 1)</f>
        <v>1</v>
      </c>
      <c r="BG94" s="86" t="str">
        <f>IFERROR(('Medical equipment-OST'!BD102*BF94)/BM94, "0")</f>
        <v>0</v>
      </c>
      <c r="BH94" s="86">
        <f>IF('Medical equipment-OST'!BC102="Да", 'Service providers'!H104, 1)</f>
        <v>1</v>
      </c>
      <c r="BI94" s="86" t="str">
        <f>IFERROR(('Medical equipment-OST'!BE102*BH94)/BM94, "0")</f>
        <v>0</v>
      </c>
      <c r="BJ94" s="86">
        <f>IF('Medical equipment-OST'!AZ102="Да", 1, 0)</f>
        <v>0</v>
      </c>
      <c r="BK94" s="86">
        <f>IF('Medical equipment-OST'!BA102="Да", 1, 0)</f>
        <v>0</v>
      </c>
      <c r="BL94" s="86">
        <f>IF('Medical equipment-OST'!BB102="Да", 1, 0)</f>
        <v>0</v>
      </c>
      <c r="BM94" s="86">
        <f t="shared" si="7"/>
        <v>0</v>
      </c>
    </row>
    <row r="95" spans="1:65" x14ac:dyDescent="0.25">
      <c r="A95" s="93" t="str">
        <f>'Service providers'!A105</f>
        <v>Указать название точки 8</v>
      </c>
      <c r="B95" s="86">
        <f>IF('Medical equipment-OST'!F103="Да", 'Service providers'!G105, 1)</f>
        <v>1</v>
      </c>
      <c r="C95" s="86" t="str">
        <f>IFERROR(('Medical equipment-OST'!G103*B95)/I95, "0")</f>
        <v>0</v>
      </c>
      <c r="D95" s="86">
        <f>IF('Medical equipment-OST'!F103="Да", 'Service providers'!H105, 1)</f>
        <v>1</v>
      </c>
      <c r="E95" s="86" t="str">
        <f>IFERROR(('Medical equipment-OST'!H103*D95)/I95, "0")</f>
        <v>0</v>
      </c>
      <c r="F95" s="86">
        <f>IF('Medical equipment-OST'!C103="Да", 1, 0)</f>
        <v>0</v>
      </c>
      <c r="G95" s="86">
        <f>IF('Medical equipment-OST'!D103="Да", 1, 0)</f>
        <v>0</v>
      </c>
      <c r="H95" s="86">
        <f>IF('Medical equipment-OST'!E103="Да", 1, 0)</f>
        <v>0</v>
      </c>
      <c r="I95" s="86">
        <f t="shared" si="0"/>
        <v>0</v>
      </c>
      <c r="J95" s="86">
        <f>IF('Medical equipment-OST'!M103="Да", 'Service providers'!G105, 1)</f>
        <v>1</v>
      </c>
      <c r="K95" s="86" t="str">
        <f>IFERROR(('Medical equipment-OST'!N103*J95)/Q95, "0")</f>
        <v>0</v>
      </c>
      <c r="L95" s="86">
        <f>IF('Medical equipment-OST'!M103="Да", 'Service providers'!H105, 1)</f>
        <v>1</v>
      </c>
      <c r="M95" s="86" t="str">
        <f>IFERROR(('Medical equipment-OST'!O103*L95)/Q95, "0")</f>
        <v>0</v>
      </c>
      <c r="N95" s="86">
        <f>IF('Medical equipment-OST'!J103="Да", 1, 0)</f>
        <v>0</v>
      </c>
      <c r="O95" s="86">
        <f>IF('Medical equipment-OST'!K103="Да", 1, 0)</f>
        <v>0</v>
      </c>
      <c r="P95" s="86">
        <f>IF('Medical equipment-OST'!L103="Да", 1, 0)</f>
        <v>0</v>
      </c>
      <c r="Q95" s="86">
        <f t="shared" si="1"/>
        <v>0</v>
      </c>
      <c r="R95" s="86">
        <f>IF('Medical equipment-OST'!T103="Да", 'Service providers'!G105, 1)</f>
        <v>1</v>
      </c>
      <c r="S95" s="86" t="str">
        <f>IFERROR(('Medical equipment-OST'!U103*R95)/Y95, "0")</f>
        <v>0</v>
      </c>
      <c r="T95" s="86">
        <f>IF('Medical equipment-OST'!T103="Да", 'Service providers'!H105, 1)</f>
        <v>1</v>
      </c>
      <c r="U95" s="86" t="str">
        <f>IFERROR(('Medical equipment-OST'!V103*T95)/Y95, "0")</f>
        <v>0</v>
      </c>
      <c r="V95" s="86">
        <f>IF('Medical equipment-OST'!Q103="Да", 1, 0)</f>
        <v>0</v>
      </c>
      <c r="W95" s="86">
        <f>IF('Medical equipment-OST'!R103="Да", 1, 0)</f>
        <v>0</v>
      </c>
      <c r="X95" s="86">
        <f>IF('Medical equipment-OST'!S103="Да", 1, 0)</f>
        <v>0</v>
      </c>
      <c r="Y95" s="86">
        <f t="shared" si="2"/>
        <v>0</v>
      </c>
      <c r="Z95" s="86">
        <f>IF('Medical equipment-OST'!AA103="Да", 'Service providers'!G105, 1)</f>
        <v>1</v>
      </c>
      <c r="AA95" s="86" t="str">
        <f>IFERROR(('Medical equipment-OST'!AB103*Z95)/AG95, "0")</f>
        <v>0</v>
      </c>
      <c r="AB95" s="86">
        <f>IF('Medical equipment-OST'!AA103="Да", 'Service providers'!H105, 1)</f>
        <v>1</v>
      </c>
      <c r="AC95" s="86" t="str">
        <f>IFERROR(('Medical equipment-OST'!AC103*AB95)/AG95, "0")</f>
        <v>0</v>
      </c>
      <c r="AD95" s="86">
        <f>IF('Medical equipment-OST'!X103="Да", 1, 0)</f>
        <v>0</v>
      </c>
      <c r="AE95" s="86">
        <f>IF('Medical equipment-OST'!Y103="Да", 1, 0)</f>
        <v>0</v>
      </c>
      <c r="AF95" s="86">
        <f>IF('Medical equipment-OST'!Z103="Да", 1, 0)</f>
        <v>0</v>
      </c>
      <c r="AG95" s="86">
        <f t="shared" si="3"/>
        <v>0</v>
      </c>
      <c r="AH95" s="86">
        <f>IF('Medical equipment-OST'!AH103="Да", 'Service providers'!G105, 1)</f>
        <v>1</v>
      </c>
      <c r="AI95" s="86" t="str">
        <f>IFERROR(('Medical equipment-OST'!AI103*AH95)/AO95, "0")</f>
        <v>0</v>
      </c>
      <c r="AJ95" s="86">
        <f>IF('Medical equipment-OST'!AH103="Да", 'Service providers'!H105, 1)</f>
        <v>1</v>
      </c>
      <c r="AK95" s="86" t="str">
        <f>IFERROR(('Medical equipment-OST'!AJ103*AJ95)/AO95, "0")</f>
        <v>0</v>
      </c>
      <c r="AL95" s="86">
        <f>IF('Medical equipment-OST'!AE103="Да", 1, 0)</f>
        <v>0</v>
      </c>
      <c r="AM95" s="86">
        <f>IF('Medical equipment-OST'!AF103="Да", 1, 0)</f>
        <v>0</v>
      </c>
      <c r="AN95" s="86">
        <f>IF('Medical equipment-OST'!AG103="Да", 1, 0)</f>
        <v>0</v>
      </c>
      <c r="AO95" s="86">
        <f t="shared" si="4"/>
        <v>0</v>
      </c>
      <c r="AP95" s="86">
        <f>IF('Medical equipment-OST'!AO103="Да", 'Service providers'!G105, 1)</f>
        <v>1</v>
      </c>
      <c r="AQ95" s="86" t="str">
        <f>IFERROR(('Medical equipment-OST'!AP103*AP95)/AW95, "0")</f>
        <v>0</v>
      </c>
      <c r="AR95" s="86">
        <f>IF('Medical equipment-OST'!AO103="Да", 'Service providers'!H105, 1)</f>
        <v>1</v>
      </c>
      <c r="AS95" s="86" t="str">
        <f>IFERROR(('Medical equipment-OST'!AQ103*AR95)/AW95, "0")</f>
        <v>0</v>
      </c>
      <c r="AT95" s="86">
        <f>IF('Medical equipment-OST'!AL103="Да", 1, 0)</f>
        <v>0</v>
      </c>
      <c r="AU95" s="86">
        <f>IF('Medical equipment-OST'!AM103="Да", 1, 0)</f>
        <v>0</v>
      </c>
      <c r="AV95" s="86">
        <f>IF('Medical equipment-OST'!AN103="Да", 1, 0)</f>
        <v>0</v>
      </c>
      <c r="AW95" s="86">
        <f t="shared" si="5"/>
        <v>0</v>
      </c>
      <c r="AX95" s="86">
        <f>IF('Medical equipment-OST'!AV103="Да", 'Service providers'!G105, 1)</f>
        <v>1</v>
      </c>
      <c r="AY95" s="86" t="str">
        <f>IFERROR(('Medical equipment-OST'!AW103*AX95)/BE95, "0")</f>
        <v>0</v>
      </c>
      <c r="AZ95" s="86">
        <f>IF('Medical equipment-OST'!AV103="Да", 'Service providers'!H105, 1)</f>
        <v>1</v>
      </c>
      <c r="BA95" s="86" t="str">
        <f>IFERROR(('Medical equipment-OST'!AX103*AZ95)/BE95, "0")</f>
        <v>0</v>
      </c>
      <c r="BB95" s="86">
        <f>IF('Medical equipment-OST'!AS103="Да", 1, 0)</f>
        <v>0</v>
      </c>
      <c r="BC95" s="86">
        <f>IF('Medical equipment-OST'!AT103="Да", 1, 0)</f>
        <v>0</v>
      </c>
      <c r="BD95" s="86">
        <f>IF('Medical equipment-OST'!AU103="Да", 1, 0)</f>
        <v>0</v>
      </c>
      <c r="BE95" s="86">
        <f t="shared" si="6"/>
        <v>0</v>
      </c>
      <c r="BF95" s="86">
        <f>IF('Medical equipment-OST'!BC103="Да", 'Service providers'!G105, 1)</f>
        <v>1</v>
      </c>
      <c r="BG95" s="86" t="str">
        <f>IFERROR(('Medical equipment-OST'!BD103*BF95)/BM95, "0")</f>
        <v>0</v>
      </c>
      <c r="BH95" s="86">
        <f>IF('Medical equipment-OST'!BC103="Да", 'Service providers'!H105, 1)</f>
        <v>1</v>
      </c>
      <c r="BI95" s="86" t="str">
        <f>IFERROR(('Medical equipment-OST'!BE103*BH95)/BM95, "0")</f>
        <v>0</v>
      </c>
      <c r="BJ95" s="86">
        <f>IF('Medical equipment-OST'!AZ103="Да", 1, 0)</f>
        <v>0</v>
      </c>
      <c r="BK95" s="86">
        <f>IF('Medical equipment-OST'!BA103="Да", 1, 0)</f>
        <v>0</v>
      </c>
      <c r="BL95" s="86">
        <f>IF('Medical equipment-OST'!BB103="Да", 1, 0)</f>
        <v>0</v>
      </c>
      <c r="BM95" s="86">
        <f t="shared" si="7"/>
        <v>0</v>
      </c>
    </row>
    <row r="96" spans="1:65" x14ac:dyDescent="0.25">
      <c r="A96" s="93" t="str">
        <f>'Service providers'!A106</f>
        <v>Указать название точки 9</v>
      </c>
      <c r="B96" s="86">
        <f>IF('Medical equipment-OST'!F104="Да", 'Service providers'!G106, 1)</f>
        <v>1</v>
      </c>
      <c r="C96" s="86" t="str">
        <f>IFERROR(('Medical equipment-OST'!G104*B96)/I96, "0")</f>
        <v>0</v>
      </c>
      <c r="D96" s="86">
        <f>IF('Medical equipment-OST'!F104="Да", 'Service providers'!H106, 1)</f>
        <v>1</v>
      </c>
      <c r="E96" s="86" t="str">
        <f>IFERROR(('Medical equipment-OST'!H104*D96)/I96, "0")</f>
        <v>0</v>
      </c>
      <c r="F96" s="86">
        <f>IF('Medical equipment-OST'!C104="Да", 1, 0)</f>
        <v>0</v>
      </c>
      <c r="G96" s="86">
        <f>IF('Medical equipment-OST'!D104="Да", 1, 0)</f>
        <v>0</v>
      </c>
      <c r="H96" s="86">
        <f>IF('Medical equipment-OST'!E104="Да", 1, 0)</f>
        <v>0</v>
      </c>
      <c r="I96" s="86">
        <f t="shared" si="0"/>
        <v>0</v>
      </c>
      <c r="J96" s="86">
        <f>IF('Medical equipment-OST'!M104="Да", 'Service providers'!G106, 1)</f>
        <v>1</v>
      </c>
      <c r="K96" s="86" t="str">
        <f>IFERROR(('Medical equipment-OST'!N104*J96)/Q96, "0")</f>
        <v>0</v>
      </c>
      <c r="L96" s="86">
        <f>IF('Medical equipment-OST'!M104="Да", 'Service providers'!H106, 1)</f>
        <v>1</v>
      </c>
      <c r="M96" s="86" t="str">
        <f>IFERROR(('Medical equipment-OST'!O104*L96)/Q96, "0")</f>
        <v>0</v>
      </c>
      <c r="N96" s="86">
        <f>IF('Medical equipment-OST'!J104="Да", 1, 0)</f>
        <v>0</v>
      </c>
      <c r="O96" s="86">
        <f>IF('Medical equipment-OST'!K104="Да", 1, 0)</f>
        <v>0</v>
      </c>
      <c r="P96" s="86">
        <f>IF('Medical equipment-OST'!L104="Да", 1, 0)</f>
        <v>0</v>
      </c>
      <c r="Q96" s="86">
        <f t="shared" si="1"/>
        <v>0</v>
      </c>
      <c r="R96" s="86">
        <f>IF('Medical equipment-OST'!T104="Да", 'Service providers'!G106, 1)</f>
        <v>1</v>
      </c>
      <c r="S96" s="86" t="str">
        <f>IFERROR(('Medical equipment-OST'!U104*R96)/Y96, "0")</f>
        <v>0</v>
      </c>
      <c r="T96" s="86">
        <f>IF('Medical equipment-OST'!T104="Да", 'Service providers'!H106, 1)</f>
        <v>1</v>
      </c>
      <c r="U96" s="86" t="str">
        <f>IFERROR(('Medical equipment-OST'!V104*T96)/Y96, "0")</f>
        <v>0</v>
      </c>
      <c r="V96" s="86">
        <f>IF('Medical equipment-OST'!Q104="Да", 1, 0)</f>
        <v>0</v>
      </c>
      <c r="W96" s="86">
        <f>IF('Medical equipment-OST'!R104="Да", 1, 0)</f>
        <v>0</v>
      </c>
      <c r="X96" s="86">
        <f>IF('Medical equipment-OST'!S104="Да", 1, 0)</f>
        <v>0</v>
      </c>
      <c r="Y96" s="86">
        <f t="shared" si="2"/>
        <v>0</v>
      </c>
      <c r="Z96" s="86">
        <f>IF('Medical equipment-OST'!AA104="Да", 'Service providers'!G106, 1)</f>
        <v>1</v>
      </c>
      <c r="AA96" s="86" t="str">
        <f>IFERROR(('Medical equipment-OST'!AB104*Z96)/AG96, "0")</f>
        <v>0</v>
      </c>
      <c r="AB96" s="86">
        <f>IF('Medical equipment-OST'!AA104="Да", 'Service providers'!H106, 1)</f>
        <v>1</v>
      </c>
      <c r="AC96" s="86" t="str">
        <f>IFERROR(('Medical equipment-OST'!AC104*AB96)/AG96, "0")</f>
        <v>0</v>
      </c>
      <c r="AD96" s="86">
        <f>IF('Medical equipment-OST'!X104="Да", 1, 0)</f>
        <v>0</v>
      </c>
      <c r="AE96" s="86">
        <f>IF('Medical equipment-OST'!Y104="Да", 1, 0)</f>
        <v>0</v>
      </c>
      <c r="AF96" s="86">
        <f>IF('Medical equipment-OST'!Z104="Да", 1, 0)</f>
        <v>0</v>
      </c>
      <c r="AG96" s="86">
        <f t="shared" si="3"/>
        <v>0</v>
      </c>
      <c r="AH96" s="86">
        <f>IF('Medical equipment-OST'!AH104="Да", 'Service providers'!G106, 1)</f>
        <v>1</v>
      </c>
      <c r="AI96" s="86" t="str">
        <f>IFERROR(('Medical equipment-OST'!AI104*AH96)/AO96, "0")</f>
        <v>0</v>
      </c>
      <c r="AJ96" s="86">
        <f>IF('Medical equipment-OST'!AH104="Да", 'Service providers'!H106, 1)</f>
        <v>1</v>
      </c>
      <c r="AK96" s="86" t="str">
        <f>IFERROR(('Medical equipment-OST'!AJ104*AJ96)/AO96, "0")</f>
        <v>0</v>
      </c>
      <c r="AL96" s="86">
        <f>IF('Medical equipment-OST'!AE104="Да", 1, 0)</f>
        <v>0</v>
      </c>
      <c r="AM96" s="86">
        <f>IF('Medical equipment-OST'!AF104="Да", 1, 0)</f>
        <v>0</v>
      </c>
      <c r="AN96" s="86">
        <f>IF('Medical equipment-OST'!AG104="Да", 1, 0)</f>
        <v>0</v>
      </c>
      <c r="AO96" s="86">
        <f t="shared" si="4"/>
        <v>0</v>
      </c>
      <c r="AP96" s="86">
        <f>IF('Medical equipment-OST'!AO104="Да", 'Service providers'!G106, 1)</f>
        <v>1</v>
      </c>
      <c r="AQ96" s="86" t="str">
        <f>IFERROR(('Medical equipment-OST'!AP104*AP96)/AW96, "0")</f>
        <v>0</v>
      </c>
      <c r="AR96" s="86">
        <f>IF('Medical equipment-OST'!AO104="Да", 'Service providers'!H106, 1)</f>
        <v>1</v>
      </c>
      <c r="AS96" s="86" t="str">
        <f>IFERROR(('Medical equipment-OST'!AQ104*AR96)/AW96, "0")</f>
        <v>0</v>
      </c>
      <c r="AT96" s="86">
        <f>IF('Medical equipment-OST'!AL104="Да", 1, 0)</f>
        <v>0</v>
      </c>
      <c r="AU96" s="86">
        <f>IF('Medical equipment-OST'!AM104="Да", 1, 0)</f>
        <v>0</v>
      </c>
      <c r="AV96" s="86">
        <f>IF('Medical equipment-OST'!AN104="Да", 1, 0)</f>
        <v>0</v>
      </c>
      <c r="AW96" s="86">
        <f t="shared" si="5"/>
        <v>0</v>
      </c>
      <c r="AX96" s="86">
        <f>IF('Medical equipment-OST'!AV104="Да", 'Service providers'!G106, 1)</f>
        <v>1</v>
      </c>
      <c r="AY96" s="86" t="str">
        <f>IFERROR(('Medical equipment-OST'!AW104*AX96)/BE96, "0")</f>
        <v>0</v>
      </c>
      <c r="AZ96" s="86">
        <f>IF('Medical equipment-OST'!AV104="Да", 'Service providers'!H106, 1)</f>
        <v>1</v>
      </c>
      <c r="BA96" s="86" t="str">
        <f>IFERROR(('Medical equipment-OST'!AX104*AZ96)/BE96, "0")</f>
        <v>0</v>
      </c>
      <c r="BB96" s="86">
        <f>IF('Medical equipment-OST'!AS104="Да", 1, 0)</f>
        <v>0</v>
      </c>
      <c r="BC96" s="86">
        <f>IF('Medical equipment-OST'!AT104="Да", 1, 0)</f>
        <v>0</v>
      </c>
      <c r="BD96" s="86">
        <f>IF('Medical equipment-OST'!AU104="Да", 1, 0)</f>
        <v>0</v>
      </c>
      <c r="BE96" s="86">
        <f t="shared" si="6"/>
        <v>0</v>
      </c>
      <c r="BF96" s="86">
        <f>IF('Medical equipment-OST'!BC104="Да", 'Service providers'!G106, 1)</f>
        <v>1</v>
      </c>
      <c r="BG96" s="86" t="str">
        <f>IFERROR(('Medical equipment-OST'!BD104*BF96)/BM96, "0")</f>
        <v>0</v>
      </c>
      <c r="BH96" s="86">
        <f>IF('Medical equipment-OST'!BC104="Да", 'Service providers'!H106, 1)</f>
        <v>1</v>
      </c>
      <c r="BI96" s="86" t="str">
        <f>IFERROR(('Medical equipment-OST'!BE104*BH96)/BM96, "0")</f>
        <v>0</v>
      </c>
      <c r="BJ96" s="86">
        <f>IF('Medical equipment-OST'!AZ104="Да", 1, 0)</f>
        <v>0</v>
      </c>
      <c r="BK96" s="86">
        <f>IF('Medical equipment-OST'!BA104="Да", 1, 0)</f>
        <v>0</v>
      </c>
      <c r="BL96" s="86">
        <f>IF('Medical equipment-OST'!BB104="Да", 1, 0)</f>
        <v>0</v>
      </c>
      <c r="BM96" s="86">
        <f t="shared" si="7"/>
        <v>0</v>
      </c>
    </row>
    <row r="97" spans="1:65" x14ac:dyDescent="0.25">
      <c r="A97" s="93" t="str">
        <f>'Service providers'!A107</f>
        <v>Указать название точки 10</v>
      </c>
      <c r="B97" s="86">
        <f>IF('Medical equipment-OST'!F105="Да", 'Service providers'!G107, 1)</f>
        <v>1</v>
      </c>
      <c r="C97" s="86" t="str">
        <f>IFERROR(('Medical equipment-OST'!G105*B97)/I97, "0")</f>
        <v>0</v>
      </c>
      <c r="D97" s="86">
        <f>IF('Medical equipment-OST'!F105="Да", 'Service providers'!H107, 1)</f>
        <v>1</v>
      </c>
      <c r="E97" s="86" t="str">
        <f>IFERROR(('Medical equipment-OST'!H105*D97)/I97, "0")</f>
        <v>0</v>
      </c>
      <c r="F97" s="86">
        <f>IF('Medical equipment-OST'!C105="Да", 1, 0)</f>
        <v>0</v>
      </c>
      <c r="G97" s="86">
        <f>IF('Medical equipment-OST'!D105="Да", 1, 0)</f>
        <v>0</v>
      </c>
      <c r="H97" s="86">
        <f>IF('Medical equipment-OST'!E105="Да", 1, 0)</f>
        <v>0</v>
      </c>
      <c r="I97" s="86">
        <f t="shared" si="0"/>
        <v>0</v>
      </c>
      <c r="J97" s="86">
        <f>IF('Medical equipment-OST'!M105="Да", 'Service providers'!G107, 1)</f>
        <v>1</v>
      </c>
      <c r="K97" s="86" t="str">
        <f>IFERROR(('Medical equipment-OST'!N105*J97)/Q97, "0")</f>
        <v>0</v>
      </c>
      <c r="L97" s="86">
        <f>IF('Medical equipment-OST'!M105="Да", 'Service providers'!H107, 1)</f>
        <v>1</v>
      </c>
      <c r="M97" s="86" t="str">
        <f>IFERROR(('Medical equipment-OST'!O105*L97)/Q97, "0")</f>
        <v>0</v>
      </c>
      <c r="N97" s="86">
        <f>IF('Medical equipment-OST'!J105="Да", 1, 0)</f>
        <v>0</v>
      </c>
      <c r="O97" s="86">
        <f>IF('Medical equipment-OST'!K105="Да", 1, 0)</f>
        <v>0</v>
      </c>
      <c r="P97" s="86">
        <f>IF('Medical equipment-OST'!L105="Да", 1, 0)</f>
        <v>0</v>
      </c>
      <c r="Q97" s="86">
        <f t="shared" si="1"/>
        <v>0</v>
      </c>
      <c r="R97" s="86">
        <f>IF('Medical equipment-OST'!T105="Да", 'Service providers'!G107, 1)</f>
        <v>1</v>
      </c>
      <c r="S97" s="86" t="str">
        <f>IFERROR(('Medical equipment-OST'!U105*R97)/Y97, "0")</f>
        <v>0</v>
      </c>
      <c r="T97" s="86">
        <f>IF('Medical equipment-OST'!T105="Да", 'Service providers'!H107, 1)</f>
        <v>1</v>
      </c>
      <c r="U97" s="86" t="str">
        <f>IFERROR(('Medical equipment-OST'!V105*T97)/Y97, "0")</f>
        <v>0</v>
      </c>
      <c r="V97" s="86">
        <f>IF('Medical equipment-OST'!Q105="Да", 1, 0)</f>
        <v>0</v>
      </c>
      <c r="W97" s="86">
        <f>IF('Medical equipment-OST'!R105="Да", 1, 0)</f>
        <v>0</v>
      </c>
      <c r="X97" s="86">
        <f>IF('Medical equipment-OST'!S105="Да", 1, 0)</f>
        <v>0</v>
      </c>
      <c r="Y97" s="86">
        <f t="shared" si="2"/>
        <v>0</v>
      </c>
      <c r="Z97" s="86">
        <f>IF('Medical equipment-OST'!AA105="Да", 'Service providers'!G107, 1)</f>
        <v>1</v>
      </c>
      <c r="AA97" s="86" t="str">
        <f>IFERROR(('Medical equipment-OST'!AB105*Z97)/AG97, "0")</f>
        <v>0</v>
      </c>
      <c r="AB97" s="86">
        <f>IF('Medical equipment-OST'!AA105="Да", 'Service providers'!H107, 1)</f>
        <v>1</v>
      </c>
      <c r="AC97" s="86" t="str">
        <f>IFERROR(('Medical equipment-OST'!AC105*AB97)/AG97, "0")</f>
        <v>0</v>
      </c>
      <c r="AD97" s="86">
        <f>IF('Medical equipment-OST'!X105="Да", 1, 0)</f>
        <v>0</v>
      </c>
      <c r="AE97" s="86">
        <f>IF('Medical equipment-OST'!Y105="Да", 1, 0)</f>
        <v>0</v>
      </c>
      <c r="AF97" s="86">
        <f>IF('Medical equipment-OST'!Z105="Да", 1, 0)</f>
        <v>0</v>
      </c>
      <c r="AG97" s="86">
        <f t="shared" si="3"/>
        <v>0</v>
      </c>
      <c r="AH97" s="86">
        <f>IF('Medical equipment-OST'!AH105="Да", 'Service providers'!G107, 1)</f>
        <v>1</v>
      </c>
      <c r="AI97" s="86" t="str">
        <f>IFERROR(('Medical equipment-OST'!AI105*AH97)/AO97, "0")</f>
        <v>0</v>
      </c>
      <c r="AJ97" s="86">
        <f>IF('Medical equipment-OST'!AH105="Да", 'Service providers'!H107, 1)</f>
        <v>1</v>
      </c>
      <c r="AK97" s="86" t="str">
        <f>IFERROR(('Medical equipment-OST'!AJ105*AJ97)/AO97, "0")</f>
        <v>0</v>
      </c>
      <c r="AL97" s="86">
        <f>IF('Medical equipment-OST'!AE105="Да", 1, 0)</f>
        <v>0</v>
      </c>
      <c r="AM97" s="86">
        <f>IF('Medical equipment-OST'!AF105="Да", 1, 0)</f>
        <v>0</v>
      </c>
      <c r="AN97" s="86">
        <f>IF('Medical equipment-OST'!AG105="Да", 1, 0)</f>
        <v>0</v>
      </c>
      <c r="AO97" s="86">
        <f t="shared" si="4"/>
        <v>0</v>
      </c>
      <c r="AP97" s="86">
        <f>IF('Medical equipment-OST'!AO105="Да", 'Service providers'!G107, 1)</f>
        <v>1</v>
      </c>
      <c r="AQ97" s="86" t="str">
        <f>IFERROR(('Medical equipment-OST'!AP105*AP97)/AW97, "0")</f>
        <v>0</v>
      </c>
      <c r="AR97" s="86">
        <f>IF('Medical equipment-OST'!AO105="Да", 'Service providers'!H107, 1)</f>
        <v>1</v>
      </c>
      <c r="AS97" s="86" t="str">
        <f>IFERROR(('Medical equipment-OST'!AQ105*AR97)/AW97, "0")</f>
        <v>0</v>
      </c>
      <c r="AT97" s="86">
        <f>IF('Medical equipment-OST'!AL105="Да", 1, 0)</f>
        <v>0</v>
      </c>
      <c r="AU97" s="86">
        <f>IF('Medical equipment-OST'!AM105="Да", 1, 0)</f>
        <v>0</v>
      </c>
      <c r="AV97" s="86">
        <f>IF('Medical equipment-OST'!AN105="Да", 1, 0)</f>
        <v>0</v>
      </c>
      <c r="AW97" s="86">
        <f t="shared" si="5"/>
        <v>0</v>
      </c>
      <c r="AX97" s="86">
        <f>IF('Medical equipment-OST'!AV105="Да", 'Service providers'!G107, 1)</f>
        <v>1</v>
      </c>
      <c r="AY97" s="86" t="str">
        <f>IFERROR(('Medical equipment-OST'!AW105*AX97)/BE97, "0")</f>
        <v>0</v>
      </c>
      <c r="AZ97" s="86">
        <f>IF('Medical equipment-OST'!AV105="Да", 'Service providers'!H107, 1)</f>
        <v>1</v>
      </c>
      <c r="BA97" s="86" t="str">
        <f>IFERROR(('Medical equipment-OST'!AX105*AZ97)/BE97, "0")</f>
        <v>0</v>
      </c>
      <c r="BB97" s="86">
        <f>IF('Medical equipment-OST'!AS105="Да", 1, 0)</f>
        <v>0</v>
      </c>
      <c r="BC97" s="86">
        <f>IF('Medical equipment-OST'!AT105="Да", 1, 0)</f>
        <v>0</v>
      </c>
      <c r="BD97" s="86">
        <f>IF('Medical equipment-OST'!AU105="Да", 1, 0)</f>
        <v>0</v>
      </c>
      <c r="BE97" s="86">
        <f t="shared" si="6"/>
        <v>0</v>
      </c>
      <c r="BF97" s="86">
        <f>IF('Medical equipment-OST'!BC105="Да", 'Service providers'!G107, 1)</f>
        <v>1</v>
      </c>
      <c r="BG97" s="86" t="str">
        <f>IFERROR(('Medical equipment-OST'!BD105*BF97)/BM97, "0")</f>
        <v>0</v>
      </c>
      <c r="BH97" s="86">
        <f>IF('Medical equipment-OST'!BC105="Да", 'Service providers'!H107, 1)</f>
        <v>1</v>
      </c>
      <c r="BI97" s="86" t="str">
        <f>IFERROR(('Medical equipment-OST'!BE105*BH97)/BM97, "0")</f>
        <v>0</v>
      </c>
      <c r="BJ97" s="86">
        <f>IF('Medical equipment-OST'!AZ105="Да", 1, 0)</f>
        <v>0</v>
      </c>
      <c r="BK97" s="86">
        <f>IF('Medical equipment-OST'!BA105="Да", 1, 0)</f>
        <v>0</v>
      </c>
      <c r="BL97" s="86">
        <f>IF('Medical equipment-OST'!BB105="Да", 1, 0)</f>
        <v>0</v>
      </c>
      <c r="BM97" s="86">
        <f t="shared" si="7"/>
        <v>0</v>
      </c>
    </row>
    <row r="98" spans="1:65" x14ac:dyDescent="0.25">
      <c r="A98" s="93" t="str">
        <f>'Service providers'!A108</f>
        <v>Указать название точки 11</v>
      </c>
      <c r="B98" s="86">
        <f>IF('Medical equipment-OST'!F106="Да", 'Service providers'!G108, 1)</f>
        <v>1</v>
      </c>
      <c r="C98" s="86" t="str">
        <f>IFERROR(('Medical equipment-OST'!G106*B98)/I98, "0")</f>
        <v>0</v>
      </c>
      <c r="D98" s="86">
        <f>IF('Medical equipment-OST'!F106="Да", 'Service providers'!H108, 1)</f>
        <v>1</v>
      </c>
      <c r="E98" s="86" t="str">
        <f>IFERROR(('Medical equipment-OST'!H106*D98)/I98, "0")</f>
        <v>0</v>
      </c>
      <c r="F98" s="86">
        <f>IF('Medical equipment-OST'!C106="Да", 1, 0)</f>
        <v>0</v>
      </c>
      <c r="G98" s="86">
        <f>IF('Medical equipment-OST'!D106="Да", 1, 0)</f>
        <v>0</v>
      </c>
      <c r="H98" s="86">
        <f>IF('Medical equipment-OST'!E106="Да", 1, 0)</f>
        <v>0</v>
      </c>
      <c r="I98" s="86">
        <f t="shared" si="0"/>
        <v>0</v>
      </c>
      <c r="J98" s="86">
        <f>IF('Medical equipment-OST'!M106="Да", 'Service providers'!G108, 1)</f>
        <v>1</v>
      </c>
      <c r="K98" s="86" t="str">
        <f>IFERROR(('Medical equipment-OST'!N106*J98)/Q98, "0")</f>
        <v>0</v>
      </c>
      <c r="L98" s="86">
        <f>IF('Medical equipment-OST'!M106="Да", 'Service providers'!H108, 1)</f>
        <v>1</v>
      </c>
      <c r="M98" s="86" t="str">
        <f>IFERROR(('Medical equipment-OST'!O106*L98)/Q98, "0")</f>
        <v>0</v>
      </c>
      <c r="N98" s="86">
        <f>IF('Medical equipment-OST'!J106="Да", 1, 0)</f>
        <v>0</v>
      </c>
      <c r="O98" s="86">
        <f>IF('Medical equipment-OST'!K106="Да", 1, 0)</f>
        <v>0</v>
      </c>
      <c r="P98" s="86">
        <f>IF('Medical equipment-OST'!L106="Да", 1, 0)</f>
        <v>0</v>
      </c>
      <c r="Q98" s="86">
        <f t="shared" si="1"/>
        <v>0</v>
      </c>
      <c r="R98" s="86">
        <f>IF('Medical equipment-OST'!T106="Да", 'Service providers'!G108, 1)</f>
        <v>1</v>
      </c>
      <c r="S98" s="86" t="str">
        <f>IFERROR(('Medical equipment-OST'!U106*R98)/Y98, "0")</f>
        <v>0</v>
      </c>
      <c r="T98" s="86">
        <f>IF('Medical equipment-OST'!T106="Да", 'Service providers'!H108, 1)</f>
        <v>1</v>
      </c>
      <c r="U98" s="86" t="str">
        <f>IFERROR(('Medical equipment-OST'!V106*T98)/Y98, "0")</f>
        <v>0</v>
      </c>
      <c r="V98" s="86">
        <f>IF('Medical equipment-OST'!Q106="Да", 1, 0)</f>
        <v>0</v>
      </c>
      <c r="W98" s="86">
        <f>IF('Medical equipment-OST'!R106="Да", 1, 0)</f>
        <v>0</v>
      </c>
      <c r="X98" s="86">
        <f>IF('Medical equipment-OST'!S106="Да", 1, 0)</f>
        <v>0</v>
      </c>
      <c r="Y98" s="86">
        <f t="shared" si="2"/>
        <v>0</v>
      </c>
      <c r="Z98" s="86">
        <f>IF('Medical equipment-OST'!AA106="Да", 'Service providers'!G108, 1)</f>
        <v>1</v>
      </c>
      <c r="AA98" s="86" t="str">
        <f>IFERROR(('Medical equipment-OST'!AB106*Z98)/AG98, "0")</f>
        <v>0</v>
      </c>
      <c r="AB98" s="86">
        <f>IF('Medical equipment-OST'!AA106="Да", 'Service providers'!H108, 1)</f>
        <v>1</v>
      </c>
      <c r="AC98" s="86" t="str">
        <f>IFERROR(('Medical equipment-OST'!AC106*AB98)/AG98, "0")</f>
        <v>0</v>
      </c>
      <c r="AD98" s="86">
        <f>IF('Medical equipment-OST'!X106="Да", 1, 0)</f>
        <v>0</v>
      </c>
      <c r="AE98" s="86">
        <f>IF('Medical equipment-OST'!Y106="Да", 1, 0)</f>
        <v>0</v>
      </c>
      <c r="AF98" s="86">
        <f>IF('Medical equipment-OST'!Z106="Да", 1, 0)</f>
        <v>0</v>
      </c>
      <c r="AG98" s="86">
        <f t="shared" si="3"/>
        <v>0</v>
      </c>
      <c r="AH98" s="86">
        <f>IF('Medical equipment-OST'!AH106="Да", 'Service providers'!G108, 1)</f>
        <v>1</v>
      </c>
      <c r="AI98" s="86" t="str">
        <f>IFERROR(('Medical equipment-OST'!AI106*AH98)/AO98, "0")</f>
        <v>0</v>
      </c>
      <c r="AJ98" s="86">
        <f>IF('Medical equipment-OST'!AH106="Да", 'Service providers'!H108, 1)</f>
        <v>1</v>
      </c>
      <c r="AK98" s="86" t="str">
        <f>IFERROR(('Medical equipment-OST'!AJ106*AJ98)/AO98, "0")</f>
        <v>0</v>
      </c>
      <c r="AL98" s="86">
        <f>IF('Medical equipment-OST'!AE106="Да", 1, 0)</f>
        <v>0</v>
      </c>
      <c r="AM98" s="86">
        <f>IF('Medical equipment-OST'!AF106="Да", 1, 0)</f>
        <v>0</v>
      </c>
      <c r="AN98" s="86">
        <f>IF('Medical equipment-OST'!AG106="Да", 1, 0)</f>
        <v>0</v>
      </c>
      <c r="AO98" s="86">
        <f t="shared" si="4"/>
        <v>0</v>
      </c>
      <c r="AP98" s="86">
        <f>IF('Medical equipment-OST'!AO106="Да", 'Service providers'!G108, 1)</f>
        <v>1</v>
      </c>
      <c r="AQ98" s="86" t="str">
        <f>IFERROR(('Medical equipment-OST'!AP106*AP98)/AW98, "0")</f>
        <v>0</v>
      </c>
      <c r="AR98" s="86">
        <f>IF('Medical equipment-OST'!AO106="Да", 'Service providers'!H108, 1)</f>
        <v>1</v>
      </c>
      <c r="AS98" s="86" t="str">
        <f>IFERROR(('Medical equipment-OST'!AQ106*AR98)/AW98, "0")</f>
        <v>0</v>
      </c>
      <c r="AT98" s="86">
        <f>IF('Medical equipment-OST'!AL106="Да", 1, 0)</f>
        <v>0</v>
      </c>
      <c r="AU98" s="86">
        <f>IF('Medical equipment-OST'!AM106="Да", 1, 0)</f>
        <v>0</v>
      </c>
      <c r="AV98" s="86">
        <f>IF('Medical equipment-OST'!AN106="Да", 1, 0)</f>
        <v>0</v>
      </c>
      <c r="AW98" s="86">
        <f t="shared" si="5"/>
        <v>0</v>
      </c>
      <c r="AX98" s="86">
        <f>IF('Medical equipment-OST'!AV106="Да", 'Service providers'!G108, 1)</f>
        <v>1</v>
      </c>
      <c r="AY98" s="86" t="str">
        <f>IFERROR(('Medical equipment-OST'!AW106*AX98)/BE98, "0")</f>
        <v>0</v>
      </c>
      <c r="AZ98" s="86">
        <f>IF('Medical equipment-OST'!AV106="Да", 'Service providers'!H108, 1)</f>
        <v>1</v>
      </c>
      <c r="BA98" s="86" t="str">
        <f>IFERROR(('Medical equipment-OST'!AX106*AZ98)/BE98, "0")</f>
        <v>0</v>
      </c>
      <c r="BB98" s="86">
        <f>IF('Medical equipment-OST'!AS106="Да", 1, 0)</f>
        <v>0</v>
      </c>
      <c r="BC98" s="86">
        <f>IF('Medical equipment-OST'!AT106="Да", 1, 0)</f>
        <v>0</v>
      </c>
      <c r="BD98" s="86">
        <f>IF('Medical equipment-OST'!AU106="Да", 1, 0)</f>
        <v>0</v>
      </c>
      <c r="BE98" s="86">
        <f t="shared" si="6"/>
        <v>0</v>
      </c>
      <c r="BF98" s="86">
        <f>IF('Medical equipment-OST'!BC106="Да", 'Service providers'!G108, 1)</f>
        <v>1</v>
      </c>
      <c r="BG98" s="86" t="str">
        <f>IFERROR(('Medical equipment-OST'!BD106*BF98)/BM98, "0")</f>
        <v>0</v>
      </c>
      <c r="BH98" s="86">
        <f>IF('Medical equipment-OST'!BC106="Да", 'Service providers'!H108, 1)</f>
        <v>1</v>
      </c>
      <c r="BI98" s="86" t="str">
        <f>IFERROR(('Medical equipment-OST'!BE106*BH98)/BM98, "0")</f>
        <v>0</v>
      </c>
      <c r="BJ98" s="86">
        <f>IF('Medical equipment-OST'!AZ106="Да", 1, 0)</f>
        <v>0</v>
      </c>
      <c r="BK98" s="86">
        <f>IF('Medical equipment-OST'!BA106="Да", 1, 0)</f>
        <v>0</v>
      </c>
      <c r="BL98" s="86">
        <f>IF('Medical equipment-OST'!BB106="Да", 1, 0)</f>
        <v>0</v>
      </c>
      <c r="BM98" s="86">
        <f t="shared" si="7"/>
        <v>0</v>
      </c>
    </row>
    <row r="99" spans="1:65" x14ac:dyDescent="0.25">
      <c r="A99" s="93" t="str">
        <f>'Service providers'!A109</f>
        <v>Указать название точки 12</v>
      </c>
      <c r="B99" s="86">
        <f>IF('Medical equipment-OST'!F107="Да", 'Service providers'!G109, 1)</f>
        <v>1</v>
      </c>
      <c r="C99" s="86" t="str">
        <f>IFERROR(('Medical equipment-OST'!G107*B99)/I99, "0")</f>
        <v>0</v>
      </c>
      <c r="D99" s="86">
        <f>IF('Medical equipment-OST'!F107="Да", 'Service providers'!H109, 1)</f>
        <v>1</v>
      </c>
      <c r="E99" s="86" t="str">
        <f>IFERROR(('Medical equipment-OST'!H107*D99)/I99, "0")</f>
        <v>0</v>
      </c>
      <c r="F99" s="86">
        <f>IF('Medical equipment-OST'!C107="Да", 1, 0)</f>
        <v>0</v>
      </c>
      <c r="G99" s="86">
        <f>IF('Medical equipment-OST'!D107="Да", 1, 0)</f>
        <v>0</v>
      </c>
      <c r="H99" s="86">
        <f>IF('Medical equipment-OST'!E107="Да", 1, 0)</f>
        <v>0</v>
      </c>
      <c r="I99" s="86">
        <f t="shared" si="0"/>
        <v>0</v>
      </c>
      <c r="J99" s="86">
        <f>IF('Medical equipment-OST'!M107="Да", 'Service providers'!G109, 1)</f>
        <v>1</v>
      </c>
      <c r="K99" s="86" t="str">
        <f>IFERROR(('Medical equipment-OST'!N107*J99)/Q99, "0")</f>
        <v>0</v>
      </c>
      <c r="L99" s="86">
        <f>IF('Medical equipment-OST'!M107="Да", 'Service providers'!H109, 1)</f>
        <v>1</v>
      </c>
      <c r="M99" s="86" t="str">
        <f>IFERROR(('Medical equipment-OST'!O107*L99)/Q99, "0")</f>
        <v>0</v>
      </c>
      <c r="N99" s="86">
        <f>IF('Medical equipment-OST'!J107="Да", 1, 0)</f>
        <v>0</v>
      </c>
      <c r="O99" s="86">
        <f>IF('Medical equipment-OST'!K107="Да", 1, 0)</f>
        <v>0</v>
      </c>
      <c r="P99" s="86">
        <f>IF('Medical equipment-OST'!L107="Да", 1, 0)</f>
        <v>0</v>
      </c>
      <c r="Q99" s="86">
        <f t="shared" si="1"/>
        <v>0</v>
      </c>
      <c r="R99" s="86">
        <f>IF('Medical equipment-OST'!T107="Да", 'Service providers'!G109, 1)</f>
        <v>1</v>
      </c>
      <c r="S99" s="86" t="str">
        <f>IFERROR(('Medical equipment-OST'!U107*R99)/Y99, "0")</f>
        <v>0</v>
      </c>
      <c r="T99" s="86">
        <f>IF('Medical equipment-OST'!T107="Да", 'Service providers'!H109, 1)</f>
        <v>1</v>
      </c>
      <c r="U99" s="86" t="str">
        <f>IFERROR(('Medical equipment-OST'!V107*T99)/Y99, "0")</f>
        <v>0</v>
      </c>
      <c r="V99" s="86">
        <f>IF('Medical equipment-OST'!Q107="Да", 1, 0)</f>
        <v>0</v>
      </c>
      <c r="W99" s="86">
        <f>IF('Medical equipment-OST'!R107="Да", 1, 0)</f>
        <v>0</v>
      </c>
      <c r="X99" s="86">
        <f>IF('Medical equipment-OST'!S107="Да", 1, 0)</f>
        <v>0</v>
      </c>
      <c r="Y99" s="86">
        <f t="shared" si="2"/>
        <v>0</v>
      </c>
      <c r="Z99" s="86">
        <f>IF('Medical equipment-OST'!AA107="Да", 'Service providers'!G109, 1)</f>
        <v>1</v>
      </c>
      <c r="AA99" s="86" t="str">
        <f>IFERROR(('Medical equipment-OST'!AB107*Z99)/AG99, "0")</f>
        <v>0</v>
      </c>
      <c r="AB99" s="86">
        <f>IF('Medical equipment-OST'!AA107="Да", 'Service providers'!H109, 1)</f>
        <v>1</v>
      </c>
      <c r="AC99" s="86" t="str">
        <f>IFERROR(('Medical equipment-OST'!AC107*AB99)/AG99, "0")</f>
        <v>0</v>
      </c>
      <c r="AD99" s="86">
        <f>IF('Medical equipment-OST'!X107="Да", 1, 0)</f>
        <v>0</v>
      </c>
      <c r="AE99" s="86">
        <f>IF('Medical equipment-OST'!Y107="Да", 1, 0)</f>
        <v>0</v>
      </c>
      <c r="AF99" s="86">
        <f>IF('Medical equipment-OST'!Z107="Да", 1, 0)</f>
        <v>0</v>
      </c>
      <c r="AG99" s="86">
        <f t="shared" si="3"/>
        <v>0</v>
      </c>
      <c r="AH99" s="86">
        <f>IF('Medical equipment-OST'!AH107="Да", 'Service providers'!G109, 1)</f>
        <v>1</v>
      </c>
      <c r="AI99" s="86" t="str">
        <f>IFERROR(('Medical equipment-OST'!AI107*AH99)/AO99, "0")</f>
        <v>0</v>
      </c>
      <c r="AJ99" s="86">
        <f>IF('Medical equipment-OST'!AH107="Да", 'Service providers'!H109, 1)</f>
        <v>1</v>
      </c>
      <c r="AK99" s="86" t="str">
        <f>IFERROR(('Medical equipment-OST'!AJ107*AJ99)/AO99, "0")</f>
        <v>0</v>
      </c>
      <c r="AL99" s="86">
        <f>IF('Medical equipment-OST'!AE107="Да", 1, 0)</f>
        <v>0</v>
      </c>
      <c r="AM99" s="86">
        <f>IF('Medical equipment-OST'!AF107="Да", 1, 0)</f>
        <v>0</v>
      </c>
      <c r="AN99" s="86">
        <f>IF('Medical equipment-OST'!AG107="Да", 1, 0)</f>
        <v>0</v>
      </c>
      <c r="AO99" s="86">
        <f t="shared" si="4"/>
        <v>0</v>
      </c>
      <c r="AP99" s="86">
        <f>IF('Medical equipment-OST'!AO107="Да", 'Service providers'!G109, 1)</f>
        <v>1</v>
      </c>
      <c r="AQ99" s="86" t="str">
        <f>IFERROR(('Medical equipment-OST'!AP107*AP99)/AW99, "0")</f>
        <v>0</v>
      </c>
      <c r="AR99" s="86">
        <f>IF('Medical equipment-OST'!AO107="Да", 'Service providers'!H109, 1)</f>
        <v>1</v>
      </c>
      <c r="AS99" s="86" t="str">
        <f>IFERROR(('Medical equipment-OST'!AQ107*AR99)/AW99, "0")</f>
        <v>0</v>
      </c>
      <c r="AT99" s="86">
        <f>IF('Medical equipment-OST'!AL107="Да", 1, 0)</f>
        <v>0</v>
      </c>
      <c r="AU99" s="86">
        <f>IF('Medical equipment-OST'!AM107="Да", 1, 0)</f>
        <v>0</v>
      </c>
      <c r="AV99" s="86">
        <f>IF('Medical equipment-OST'!AN107="Да", 1, 0)</f>
        <v>0</v>
      </c>
      <c r="AW99" s="86">
        <f t="shared" si="5"/>
        <v>0</v>
      </c>
      <c r="AX99" s="86">
        <f>IF('Medical equipment-OST'!AV107="Да", 'Service providers'!G109, 1)</f>
        <v>1</v>
      </c>
      <c r="AY99" s="86" t="str">
        <f>IFERROR(('Medical equipment-OST'!AW107*AX99)/BE99, "0")</f>
        <v>0</v>
      </c>
      <c r="AZ99" s="86">
        <f>IF('Medical equipment-OST'!AV107="Да", 'Service providers'!H109, 1)</f>
        <v>1</v>
      </c>
      <c r="BA99" s="86" t="str">
        <f>IFERROR(('Medical equipment-OST'!AX107*AZ99)/BE99, "0")</f>
        <v>0</v>
      </c>
      <c r="BB99" s="86">
        <f>IF('Medical equipment-OST'!AS107="Да", 1, 0)</f>
        <v>0</v>
      </c>
      <c r="BC99" s="86">
        <f>IF('Medical equipment-OST'!AT107="Да", 1, 0)</f>
        <v>0</v>
      </c>
      <c r="BD99" s="86">
        <f>IF('Medical equipment-OST'!AU107="Да", 1, 0)</f>
        <v>0</v>
      </c>
      <c r="BE99" s="86">
        <f t="shared" si="6"/>
        <v>0</v>
      </c>
      <c r="BF99" s="86">
        <f>IF('Medical equipment-OST'!BC107="Да", 'Service providers'!G109, 1)</f>
        <v>1</v>
      </c>
      <c r="BG99" s="86" t="str">
        <f>IFERROR(('Medical equipment-OST'!BD107*BF99)/BM99, "0")</f>
        <v>0</v>
      </c>
      <c r="BH99" s="86">
        <f>IF('Medical equipment-OST'!BC107="Да", 'Service providers'!H109, 1)</f>
        <v>1</v>
      </c>
      <c r="BI99" s="86" t="str">
        <f>IFERROR(('Medical equipment-OST'!BE107*BH99)/BM99, "0")</f>
        <v>0</v>
      </c>
      <c r="BJ99" s="86">
        <f>IF('Medical equipment-OST'!AZ107="Да", 1, 0)</f>
        <v>0</v>
      </c>
      <c r="BK99" s="86">
        <f>IF('Medical equipment-OST'!BA107="Да", 1, 0)</f>
        <v>0</v>
      </c>
      <c r="BL99" s="86">
        <f>IF('Medical equipment-OST'!BB107="Да", 1, 0)</f>
        <v>0</v>
      </c>
      <c r="BM99" s="86">
        <f t="shared" si="7"/>
        <v>0</v>
      </c>
    </row>
    <row r="100" spans="1:65" x14ac:dyDescent="0.25">
      <c r="A100" s="93" t="str">
        <f>'Service providers'!A110</f>
        <v>Указать название точки 13</v>
      </c>
      <c r="B100" s="86">
        <f>IF('Medical equipment-OST'!F108="Да", 'Service providers'!G110, 1)</f>
        <v>1</v>
      </c>
      <c r="C100" s="86" t="str">
        <f>IFERROR(('Medical equipment-OST'!G108*B100)/I100, "0")</f>
        <v>0</v>
      </c>
      <c r="D100" s="86">
        <f>IF('Medical equipment-OST'!F108="Да", 'Service providers'!H110, 1)</f>
        <v>1</v>
      </c>
      <c r="E100" s="86" t="str">
        <f>IFERROR(('Medical equipment-OST'!H108*D100)/I100, "0")</f>
        <v>0</v>
      </c>
      <c r="F100" s="86">
        <f>IF('Medical equipment-OST'!C108="Да", 1, 0)</f>
        <v>0</v>
      </c>
      <c r="G100" s="86">
        <f>IF('Medical equipment-OST'!D108="Да", 1, 0)</f>
        <v>0</v>
      </c>
      <c r="H100" s="86">
        <f>IF('Medical equipment-OST'!E108="Да", 1, 0)</f>
        <v>0</v>
      </c>
      <c r="I100" s="86">
        <f t="shared" si="0"/>
        <v>0</v>
      </c>
      <c r="J100" s="86">
        <f>IF('Medical equipment-OST'!M108="Да", 'Service providers'!G110, 1)</f>
        <v>1</v>
      </c>
      <c r="K100" s="86" t="str">
        <f>IFERROR(('Medical equipment-OST'!N108*J100)/Q100, "0")</f>
        <v>0</v>
      </c>
      <c r="L100" s="86">
        <f>IF('Medical equipment-OST'!M108="Да", 'Service providers'!H110, 1)</f>
        <v>1</v>
      </c>
      <c r="M100" s="86" t="str">
        <f>IFERROR(('Medical equipment-OST'!O108*L100)/Q100, "0")</f>
        <v>0</v>
      </c>
      <c r="N100" s="86">
        <f>IF('Medical equipment-OST'!J108="Да", 1, 0)</f>
        <v>0</v>
      </c>
      <c r="O100" s="86">
        <f>IF('Medical equipment-OST'!K108="Да", 1, 0)</f>
        <v>0</v>
      </c>
      <c r="P100" s="86">
        <f>IF('Medical equipment-OST'!L108="Да", 1, 0)</f>
        <v>0</v>
      </c>
      <c r="Q100" s="86">
        <f t="shared" si="1"/>
        <v>0</v>
      </c>
      <c r="R100" s="86">
        <f>IF('Medical equipment-OST'!T108="Да", 'Service providers'!G110, 1)</f>
        <v>1</v>
      </c>
      <c r="S100" s="86" t="str">
        <f>IFERROR(('Medical equipment-OST'!U108*R100)/Y100, "0")</f>
        <v>0</v>
      </c>
      <c r="T100" s="86">
        <f>IF('Medical equipment-OST'!T108="Да", 'Service providers'!H110, 1)</f>
        <v>1</v>
      </c>
      <c r="U100" s="86" t="str">
        <f>IFERROR(('Medical equipment-OST'!V108*T100)/Y100, "0")</f>
        <v>0</v>
      </c>
      <c r="V100" s="86">
        <f>IF('Medical equipment-OST'!Q108="Да", 1, 0)</f>
        <v>0</v>
      </c>
      <c r="W100" s="86">
        <f>IF('Medical equipment-OST'!R108="Да", 1, 0)</f>
        <v>0</v>
      </c>
      <c r="X100" s="86">
        <f>IF('Medical equipment-OST'!S108="Да", 1, 0)</f>
        <v>0</v>
      </c>
      <c r="Y100" s="86">
        <f t="shared" si="2"/>
        <v>0</v>
      </c>
      <c r="Z100" s="86">
        <f>IF('Medical equipment-OST'!AA108="Да", 'Service providers'!G110, 1)</f>
        <v>1</v>
      </c>
      <c r="AA100" s="86" t="str">
        <f>IFERROR(('Medical equipment-OST'!AB108*Z100)/AG100, "0")</f>
        <v>0</v>
      </c>
      <c r="AB100" s="86">
        <f>IF('Medical equipment-OST'!AA108="Да", 'Service providers'!H110, 1)</f>
        <v>1</v>
      </c>
      <c r="AC100" s="86" t="str">
        <f>IFERROR(('Medical equipment-OST'!AC108*AB100)/AG100, "0")</f>
        <v>0</v>
      </c>
      <c r="AD100" s="86">
        <f>IF('Medical equipment-OST'!X108="Да", 1, 0)</f>
        <v>0</v>
      </c>
      <c r="AE100" s="86">
        <f>IF('Medical equipment-OST'!Y108="Да", 1, 0)</f>
        <v>0</v>
      </c>
      <c r="AF100" s="86">
        <f>IF('Medical equipment-OST'!Z108="Да", 1, 0)</f>
        <v>0</v>
      </c>
      <c r="AG100" s="86">
        <f t="shared" si="3"/>
        <v>0</v>
      </c>
      <c r="AH100" s="86">
        <f>IF('Medical equipment-OST'!AH108="Да", 'Service providers'!G110, 1)</f>
        <v>1</v>
      </c>
      <c r="AI100" s="86" t="str">
        <f>IFERROR(('Medical equipment-OST'!AI108*AH100)/AO100, "0")</f>
        <v>0</v>
      </c>
      <c r="AJ100" s="86">
        <f>IF('Medical equipment-OST'!AH108="Да", 'Service providers'!H110, 1)</f>
        <v>1</v>
      </c>
      <c r="AK100" s="86" t="str">
        <f>IFERROR(('Medical equipment-OST'!AJ108*AJ100)/AO100, "0")</f>
        <v>0</v>
      </c>
      <c r="AL100" s="86">
        <f>IF('Medical equipment-OST'!AE108="Да", 1, 0)</f>
        <v>0</v>
      </c>
      <c r="AM100" s="86">
        <f>IF('Medical equipment-OST'!AF108="Да", 1, 0)</f>
        <v>0</v>
      </c>
      <c r="AN100" s="86">
        <f>IF('Medical equipment-OST'!AG108="Да", 1, 0)</f>
        <v>0</v>
      </c>
      <c r="AO100" s="86">
        <f t="shared" si="4"/>
        <v>0</v>
      </c>
      <c r="AP100" s="86">
        <f>IF('Medical equipment-OST'!AO108="Да", 'Service providers'!G110, 1)</f>
        <v>1</v>
      </c>
      <c r="AQ100" s="86" t="str">
        <f>IFERROR(('Medical equipment-OST'!AP108*AP100)/AW100, "0")</f>
        <v>0</v>
      </c>
      <c r="AR100" s="86">
        <f>IF('Medical equipment-OST'!AO108="Да", 'Service providers'!H110, 1)</f>
        <v>1</v>
      </c>
      <c r="AS100" s="86" t="str">
        <f>IFERROR(('Medical equipment-OST'!AQ108*AR100)/AW100, "0")</f>
        <v>0</v>
      </c>
      <c r="AT100" s="86">
        <f>IF('Medical equipment-OST'!AL108="Да", 1, 0)</f>
        <v>0</v>
      </c>
      <c r="AU100" s="86">
        <f>IF('Medical equipment-OST'!AM108="Да", 1, 0)</f>
        <v>0</v>
      </c>
      <c r="AV100" s="86">
        <f>IF('Medical equipment-OST'!AN108="Да", 1, 0)</f>
        <v>0</v>
      </c>
      <c r="AW100" s="86">
        <f t="shared" si="5"/>
        <v>0</v>
      </c>
      <c r="AX100" s="86">
        <f>IF('Medical equipment-OST'!AV108="Да", 'Service providers'!G110, 1)</f>
        <v>1</v>
      </c>
      <c r="AY100" s="86" t="str">
        <f>IFERROR(('Medical equipment-OST'!AW108*AX100)/BE100, "0")</f>
        <v>0</v>
      </c>
      <c r="AZ100" s="86">
        <f>IF('Medical equipment-OST'!AV108="Да", 'Service providers'!H110, 1)</f>
        <v>1</v>
      </c>
      <c r="BA100" s="86" t="str">
        <f>IFERROR(('Medical equipment-OST'!AX108*AZ100)/BE100, "0")</f>
        <v>0</v>
      </c>
      <c r="BB100" s="86">
        <f>IF('Medical equipment-OST'!AS108="Да", 1, 0)</f>
        <v>0</v>
      </c>
      <c r="BC100" s="86">
        <f>IF('Medical equipment-OST'!AT108="Да", 1, 0)</f>
        <v>0</v>
      </c>
      <c r="BD100" s="86">
        <f>IF('Medical equipment-OST'!AU108="Да", 1, 0)</f>
        <v>0</v>
      </c>
      <c r="BE100" s="86">
        <f t="shared" si="6"/>
        <v>0</v>
      </c>
      <c r="BF100" s="86">
        <f>IF('Medical equipment-OST'!BC108="Да", 'Service providers'!G110, 1)</f>
        <v>1</v>
      </c>
      <c r="BG100" s="86" t="str">
        <f>IFERROR(('Medical equipment-OST'!BD108*BF100)/BM100, "0")</f>
        <v>0</v>
      </c>
      <c r="BH100" s="86">
        <f>IF('Medical equipment-OST'!BC108="Да", 'Service providers'!H110, 1)</f>
        <v>1</v>
      </c>
      <c r="BI100" s="86" t="str">
        <f>IFERROR(('Medical equipment-OST'!BE108*BH100)/BM100, "0")</f>
        <v>0</v>
      </c>
      <c r="BJ100" s="86">
        <f>IF('Medical equipment-OST'!AZ108="Да", 1, 0)</f>
        <v>0</v>
      </c>
      <c r="BK100" s="86">
        <f>IF('Medical equipment-OST'!BA108="Да", 1, 0)</f>
        <v>0</v>
      </c>
      <c r="BL100" s="86">
        <f>IF('Medical equipment-OST'!BB108="Да", 1, 0)</f>
        <v>0</v>
      </c>
      <c r="BM100" s="86">
        <f t="shared" si="7"/>
        <v>0</v>
      </c>
    </row>
    <row r="101" spans="1:65" x14ac:dyDescent="0.25">
      <c r="A101" s="93" t="str">
        <f>'Service providers'!A111</f>
        <v>Указать название точки 14</v>
      </c>
      <c r="B101" s="86">
        <f>IF('Medical equipment-OST'!F109="Да", 'Service providers'!G111, 1)</f>
        <v>1</v>
      </c>
      <c r="C101" s="86" t="str">
        <f>IFERROR(('Medical equipment-OST'!G109*B101)/I101, "0")</f>
        <v>0</v>
      </c>
      <c r="D101" s="86">
        <f>IF('Medical equipment-OST'!F109="Да", 'Service providers'!H111, 1)</f>
        <v>1</v>
      </c>
      <c r="E101" s="86" t="str">
        <f>IFERROR(('Medical equipment-OST'!H109*D101)/I101, "0")</f>
        <v>0</v>
      </c>
      <c r="F101" s="86">
        <f>IF('Medical equipment-OST'!C109="Да", 1, 0)</f>
        <v>0</v>
      </c>
      <c r="G101" s="86">
        <f>IF('Medical equipment-OST'!D109="Да", 1, 0)</f>
        <v>0</v>
      </c>
      <c r="H101" s="86">
        <f>IF('Medical equipment-OST'!E109="Да", 1, 0)</f>
        <v>0</v>
      </c>
      <c r="I101" s="86">
        <f t="shared" si="0"/>
        <v>0</v>
      </c>
      <c r="J101" s="86">
        <f>IF('Medical equipment-OST'!M109="Да", 'Service providers'!G111, 1)</f>
        <v>1</v>
      </c>
      <c r="K101" s="86" t="str">
        <f>IFERROR(('Medical equipment-OST'!N109*J101)/Q101, "0")</f>
        <v>0</v>
      </c>
      <c r="L101" s="86">
        <f>IF('Medical equipment-OST'!M109="Да", 'Service providers'!H111, 1)</f>
        <v>1</v>
      </c>
      <c r="M101" s="86" t="str">
        <f>IFERROR(('Medical equipment-OST'!O109*L101)/Q101, "0")</f>
        <v>0</v>
      </c>
      <c r="N101" s="86">
        <f>IF('Medical equipment-OST'!J109="Да", 1, 0)</f>
        <v>0</v>
      </c>
      <c r="O101" s="86">
        <f>IF('Medical equipment-OST'!K109="Да", 1, 0)</f>
        <v>0</v>
      </c>
      <c r="P101" s="86">
        <f>IF('Medical equipment-OST'!L109="Да", 1, 0)</f>
        <v>0</v>
      </c>
      <c r="Q101" s="86">
        <f t="shared" si="1"/>
        <v>0</v>
      </c>
      <c r="R101" s="86">
        <f>IF('Medical equipment-OST'!T109="Да", 'Service providers'!G111, 1)</f>
        <v>1</v>
      </c>
      <c r="S101" s="86" t="str">
        <f>IFERROR(('Medical equipment-OST'!U109*R101)/Y101, "0")</f>
        <v>0</v>
      </c>
      <c r="T101" s="86">
        <f>IF('Medical equipment-OST'!T109="Да", 'Service providers'!H111, 1)</f>
        <v>1</v>
      </c>
      <c r="U101" s="86" t="str">
        <f>IFERROR(('Medical equipment-OST'!V109*T101)/Y101, "0")</f>
        <v>0</v>
      </c>
      <c r="V101" s="86">
        <f>IF('Medical equipment-OST'!Q109="Да", 1, 0)</f>
        <v>0</v>
      </c>
      <c r="W101" s="86">
        <f>IF('Medical equipment-OST'!R109="Да", 1, 0)</f>
        <v>0</v>
      </c>
      <c r="X101" s="86">
        <f>IF('Medical equipment-OST'!S109="Да", 1, 0)</f>
        <v>0</v>
      </c>
      <c r="Y101" s="86">
        <f t="shared" si="2"/>
        <v>0</v>
      </c>
      <c r="Z101" s="86">
        <f>IF('Medical equipment-OST'!AA109="Да", 'Service providers'!G111, 1)</f>
        <v>1</v>
      </c>
      <c r="AA101" s="86" t="str">
        <f>IFERROR(('Medical equipment-OST'!AB109*Z101)/AG101, "0")</f>
        <v>0</v>
      </c>
      <c r="AB101" s="86">
        <f>IF('Medical equipment-OST'!AA109="Да", 'Service providers'!H111, 1)</f>
        <v>1</v>
      </c>
      <c r="AC101" s="86" t="str">
        <f>IFERROR(('Medical equipment-OST'!AC109*AB101)/AG101, "0")</f>
        <v>0</v>
      </c>
      <c r="AD101" s="86">
        <f>IF('Medical equipment-OST'!X109="Да", 1, 0)</f>
        <v>0</v>
      </c>
      <c r="AE101" s="86">
        <f>IF('Medical equipment-OST'!Y109="Да", 1, 0)</f>
        <v>0</v>
      </c>
      <c r="AF101" s="86">
        <f>IF('Medical equipment-OST'!Z109="Да", 1, 0)</f>
        <v>0</v>
      </c>
      <c r="AG101" s="86">
        <f t="shared" si="3"/>
        <v>0</v>
      </c>
      <c r="AH101" s="86">
        <f>IF('Medical equipment-OST'!AH109="Да", 'Service providers'!G111, 1)</f>
        <v>1</v>
      </c>
      <c r="AI101" s="86" t="str">
        <f>IFERROR(('Medical equipment-OST'!AI109*AH101)/AO101, "0")</f>
        <v>0</v>
      </c>
      <c r="AJ101" s="86">
        <f>IF('Medical equipment-OST'!AH109="Да", 'Service providers'!H111, 1)</f>
        <v>1</v>
      </c>
      <c r="AK101" s="86" t="str">
        <f>IFERROR(('Medical equipment-OST'!AJ109*AJ101)/AO101, "0")</f>
        <v>0</v>
      </c>
      <c r="AL101" s="86">
        <f>IF('Medical equipment-OST'!AE109="Да", 1, 0)</f>
        <v>0</v>
      </c>
      <c r="AM101" s="86">
        <f>IF('Medical equipment-OST'!AF109="Да", 1, 0)</f>
        <v>0</v>
      </c>
      <c r="AN101" s="86">
        <f>IF('Medical equipment-OST'!AG109="Да", 1, 0)</f>
        <v>0</v>
      </c>
      <c r="AO101" s="86">
        <f t="shared" si="4"/>
        <v>0</v>
      </c>
      <c r="AP101" s="86">
        <f>IF('Medical equipment-OST'!AO109="Да", 'Service providers'!G111, 1)</f>
        <v>1</v>
      </c>
      <c r="AQ101" s="86" t="str">
        <f>IFERROR(('Medical equipment-OST'!AP109*AP101)/AW101, "0")</f>
        <v>0</v>
      </c>
      <c r="AR101" s="86">
        <f>IF('Medical equipment-OST'!AO109="Да", 'Service providers'!H111, 1)</f>
        <v>1</v>
      </c>
      <c r="AS101" s="86" t="str">
        <f>IFERROR(('Medical equipment-OST'!AQ109*AR101)/AW101, "0")</f>
        <v>0</v>
      </c>
      <c r="AT101" s="86">
        <f>IF('Medical equipment-OST'!AL109="Да", 1, 0)</f>
        <v>0</v>
      </c>
      <c r="AU101" s="86">
        <f>IF('Medical equipment-OST'!AM109="Да", 1, 0)</f>
        <v>0</v>
      </c>
      <c r="AV101" s="86">
        <f>IF('Medical equipment-OST'!AN109="Да", 1, 0)</f>
        <v>0</v>
      </c>
      <c r="AW101" s="86">
        <f t="shared" si="5"/>
        <v>0</v>
      </c>
      <c r="AX101" s="86">
        <f>IF('Medical equipment-OST'!AV109="Да", 'Service providers'!G111, 1)</f>
        <v>1</v>
      </c>
      <c r="AY101" s="86" t="str">
        <f>IFERROR(('Medical equipment-OST'!AW109*AX101)/BE101, "0")</f>
        <v>0</v>
      </c>
      <c r="AZ101" s="86">
        <f>IF('Medical equipment-OST'!AV109="Да", 'Service providers'!H111, 1)</f>
        <v>1</v>
      </c>
      <c r="BA101" s="86" t="str">
        <f>IFERROR(('Medical equipment-OST'!AX109*AZ101)/BE101, "0")</f>
        <v>0</v>
      </c>
      <c r="BB101" s="86">
        <f>IF('Medical equipment-OST'!AS109="Да", 1, 0)</f>
        <v>0</v>
      </c>
      <c r="BC101" s="86">
        <f>IF('Medical equipment-OST'!AT109="Да", 1, 0)</f>
        <v>0</v>
      </c>
      <c r="BD101" s="86">
        <f>IF('Medical equipment-OST'!AU109="Да", 1, 0)</f>
        <v>0</v>
      </c>
      <c r="BE101" s="86">
        <f t="shared" si="6"/>
        <v>0</v>
      </c>
      <c r="BF101" s="86">
        <f>IF('Medical equipment-OST'!BC109="Да", 'Service providers'!G111, 1)</f>
        <v>1</v>
      </c>
      <c r="BG101" s="86" t="str">
        <f>IFERROR(('Medical equipment-OST'!BD109*BF101)/BM101, "0")</f>
        <v>0</v>
      </c>
      <c r="BH101" s="86">
        <f>IF('Medical equipment-OST'!BC109="Да", 'Service providers'!H111, 1)</f>
        <v>1</v>
      </c>
      <c r="BI101" s="86" t="str">
        <f>IFERROR(('Medical equipment-OST'!BE109*BH101)/BM101, "0")</f>
        <v>0</v>
      </c>
      <c r="BJ101" s="86">
        <f>IF('Medical equipment-OST'!AZ109="Да", 1, 0)</f>
        <v>0</v>
      </c>
      <c r="BK101" s="86">
        <f>IF('Medical equipment-OST'!BA109="Да", 1, 0)</f>
        <v>0</v>
      </c>
      <c r="BL101" s="86">
        <f>IF('Medical equipment-OST'!BB109="Да", 1, 0)</f>
        <v>0</v>
      </c>
      <c r="BM101" s="86">
        <f t="shared" si="7"/>
        <v>0</v>
      </c>
    </row>
    <row r="102" spans="1:65" x14ac:dyDescent="0.25">
      <c r="A102" s="93" t="str">
        <f>'Service providers'!A112</f>
        <v>Указать название точки 15</v>
      </c>
      <c r="B102" s="86">
        <f>IF('Medical equipment-OST'!F110="Да", 'Service providers'!G112, 1)</f>
        <v>1</v>
      </c>
      <c r="C102" s="86" t="str">
        <f>IFERROR(('Medical equipment-OST'!G110*B102)/I102, "0")</f>
        <v>0</v>
      </c>
      <c r="D102" s="86">
        <f>IF('Medical equipment-OST'!F110="Да", 'Service providers'!H112, 1)</f>
        <v>1</v>
      </c>
      <c r="E102" s="86" t="str">
        <f>IFERROR(('Medical equipment-OST'!H110*D102)/I102, "0")</f>
        <v>0</v>
      </c>
      <c r="F102" s="86">
        <f>IF('Medical equipment-OST'!C110="Да", 1, 0)</f>
        <v>0</v>
      </c>
      <c r="G102" s="86">
        <f>IF('Medical equipment-OST'!D110="Да", 1, 0)</f>
        <v>0</v>
      </c>
      <c r="H102" s="86">
        <f>IF('Medical equipment-OST'!E110="Да", 1, 0)</f>
        <v>0</v>
      </c>
      <c r="I102" s="86">
        <f t="shared" si="0"/>
        <v>0</v>
      </c>
      <c r="J102" s="86">
        <f>IF('Medical equipment-OST'!M110="Да", 'Service providers'!G112, 1)</f>
        <v>1</v>
      </c>
      <c r="K102" s="86" t="str">
        <f>IFERROR(('Medical equipment-OST'!N110*J102)/Q102, "0")</f>
        <v>0</v>
      </c>
      <c r="L102" s="86">
        <f>IF('Medical equipment-OST'!M110="Да", 'Service providers'!H112, 1)</f>
        <v>1</v>
      </c>
      <c r="M102" s="86" t="str">
        <f>IFERROR(('Medical equipment-OST'!O110*L102)/Q102, "0")</f>
        <v>0</v>
      </c>
      <c r="N102" s="86">
        <f>IF('Medical equipment-OST'!J110="Да", 1, 0)</f>
        <v>0</v>
      </c>
      <c r="O102" s="86">
        <f>IF('Medical equipment-OST'!K110="Да", 1, 0)</f>
        <v>0</v>
      </c>
      <c r="P102" s="86">
        <f>IF('Medical equipment-OST'!L110="Да", 1, 0)</f>
        <v>0</v>
      </c>
      <c r="Q102" s="86">
        <f t="shared" si="1"/>
        <v>0</v>
      </c>
      <c r="R102" s="86">
        <f>IF('Medical equipment-OST'!T110="Да", 'Service providers'!G112, 1)</f>
        <v>1</v>
      </c>
      <c r="S102" s="86" t="str">
        <f>IFERROR(('Medical equipment-OST'!U110*R102)/Y102, "0")</f>
        <v>0</v>
      </c>
      <c r="T102" s="86">
        <f>IF('Medical equipment-OST'!T110="Да", 'Service providers'!H112, 1)</f>
        <v>1</v>
      </c>
      <c r="U102" s="86" t="str">
        <f>IFERROR(('Medical equipment-OST'!V110*T102)/Y102, "0")</f>
        <v>0</v>
      </c>
      <c r="V102" s="86">
        <f>IF('Medical equipment-OST'!Q110="Да", 1, 0)</f>
        <v>0</v>
      </c>
      <c r="W102" s="86">
        <f>IF('Medical equipment-OST'!R110="Да", 1, 0)</f>
        <v>0</v>
      </c>
      <c r="X102" s="86">
        <f>IF('Medical equipment-OST'!S110="Да", 1, 0)</f>
        <v>0</v>
      </c>
      <c r="Y102" s="86">
        <f t="shared" si="2"/>
        <v>0</v>
      </c>
      <c r="Z102" s="86">
        <f>IF('Medical equipment-OST'!AA110="Да", 'Service providers'!G112, 1)</f>
        <v>1</v>
      </c>
      <c r="AA102" s="86" t="str">
        <f>IFERROR(('Medical equipment-OST'!AB110*Z102)/AG102, "0")</f>
        <v>0</v>
      </c>
      <c r="AB102" s="86">
        <f>IF('Medical equipment-OST'!AA110="Да", 'Service providers'!H112, 1)</f>
        <v>1</v>
      </c>
      <c r="AC102" s="86" t="str">
        <f>IFERROR(('Medical equipment-OST'!AC110*AB102)/AG102, "0")</f>
        <v>0</v>
      </c>
      <c r="AD102" s="86">
        <f>IF('Medical equipment-OST'!X110="Да", 1, 0)</f>
        <v>0</v>
      </c>
      <c r="AE102" s="86">
        <f>IF('Medical equipment-OST'!Y110="Да", 1, 0)</f>
        <v>0</v>
      </c>
      <c r="AF102" s="86">
        <f>IF('Medical equipment-OST'!Z110="Да", 1, 0)</f>
        <v>0</v>
      </c>
      <c r="AG102" s="86">
        <f t="shared" si="3"/>
        <v>0</v>
      </c>
      <c r="AH102" s="86">
        <f>IF('Medical equipment-OST'!AH110="Да", 'Service providers'!G112, 1)</f>
        <v>1</v>
      </c>
      <c r="AI102" s="86" t="str">
        <f>IFERROR(('Medical equipment-OST'!AI110*AH102)/AO102, "0")</f>
        <v>0</v>
      </c>
      <c r="AJ102" s="86">
        <f>IF('Medical equipment-OST'!AH110="Да", 'Service providers'!H112, 1)</f>
        <v>1</v>
      </c>
      <c r="AK102" s="86" t="str">
        <f>IFERROR(('Medical equipment-OST'!AJ110*AJ102)/AO102, "0")</f>
        <v>0</v>
      </c>
      <c r="AL102" s="86">
        <f>IF('Medical equipment-OST'!AE110="Да", 1, 0)</f>
        <v>0</v>
      </c>
      <c r="AM102" s="86">
        <f>IF('Medical equipment-OST'!AF110="Да", 1, 0)</f>
        <v>0</v>
      </c>
      <c r="AN102" s="86">
        <f>IF('Medical equipment-OST'!AG110="Да", 1, 0)</f>
        <v>0</v>
      </c>
      <c r="AO102" s="86">
        <f t="shared" si="4"/>
        <v>0</v>
      </c>
      <c r="AP102" s="86">
        <f>IF('Medical equipment-OST'!AO110="Да", 'Service providers'!G112, 1)</f>
        <v>1</v>
      </c>
      <c r="AQ102" s="86" t="str">
        <f>IFERROR(('Medical equipment-OST'!AP110*AP102)/AW102, "0")</f>
        <v>0</v>
      </c>
      <c r="AR102" s="86">
        <f>IF('Medical equipment-OST'!AO110="Да", 'Service providers'!H112, 1)</f>
        <v>1</v>
      </c>
      <c r="AS102" s="86" t="str">
        <f>IFERROR(('Medical equipment-OST'!AQ110*AR102)/AW102, "0")</f>
        <v>0</v>
      </c>
      <c r="AT102" s="86">
        <f>IF('Medical equipment-OST'!AL110="Да", 1, 0)</f>
        <v>0</v>
      </c>
      <c r="AU102" s="86">
        <f>IF('Medical equipment-OST'!AM110="Да", 1, 0)</f>
        <v>0</v>
      </c>
      <c r="AV102" s="86">
        <f>IF('Medical equipment-OST'!AN110="Да", 1, 0)</f>
        <v>0</v>
      </c>
      <c r="AW102" s="86">
        <f t="shared" si="5"/>
        <v>0</v>
      </c>
      <c r="AX102" s="86">
        <f>IF('Medical equipment-OST'!AV110="Да", 'Service providers'!G112, 1)</f>
        <v>1</v>
      </c>
      <c r="AY102" s="86" t="str">
        <f>IFERROR(('Medical equipment-OST'!AW110*AX102)/BE102, "0")</f>
        <v>0</v>
      </c>
      <c r="AZ102" s="86">
        <f>IF('Medical equipment-OST'!AV110="Да", 'Service providers'!H112, 1)</f>
        <v>1</v>
      </c>
      <c r="BA102" s="86" t="str">
        <f>IFERROR(('Medical equipment-OST'!AX110*AZ102)/BE102, "0")</f>
        <v>0</v>
      </c>
      <c r="BB102" s="86">
        <f>IF('Medical equipment-OST'!AS110="Да", 1, 0)</f>
        <v>0</v>
      </c>
      <c r="BC102" s="86">
        <f>IF('Medical equipment-OST'!AT110="Да", 1, 0)</f>
        <v>0</v>
      </c>
      <c r="BD102" s="86">
        <f>IF('Medical equipment-OST'!AU110="Да", 1, 0)</f>
        <v>0</v>
      </c>
      <c r="BE102" s="86">
        <f t="shared" si="6"/>
        <v>0</v>
      </c>
      <c r="BF102" s="86">
        <f>IF('Medical equipment-OST'!BC110="Да", 'Service providers'!G112, 1)</f>
        <v>1</v>
      </c>
      <c r="BG102" s="86" t="str">
        <f>IFERROR(('Medical equipment-OST'!BD110*BF102)/BM102, "0")</f>
        <v>0</v>
      </c>
      <c r="BH102" s="86">
        <f>IF('Medical equipment-OST'!BC110="Да", 'Service providers'!H112, 1)</f>
        <v>1</v>
      </c>
      <c r="BI102" s="86" t="str">
        <f>IFERROR(('Medical equipment-OST'!BE110*BH102)/BM102, "0")</f>
        <v>0</v>
      </c>
      <c r="BJ102" s="86">
        <f>IF('Medical equipment-OST'!AZ110="Да", 1, 0)</f>
        <v>0</v>
      </c>
      <c r="BK102" s="86">
        <f>IF('Medical equipment-OST'!BA110="Да", 1, 0)</f>
        <v>0</v>
      </c>
      <c r="BL102" s="86">
        <f>IF('Medical equipment-OST'!BB110="Да", 1, 0)</f>
        <v>0</v>
      </c>
      <c r="BM102" s="86">
        <f t="shared" si="7"/>
        <v>0</v>
      </c>
    </row>
    <row r="103" spans="1:65" x14ac:dyDescent="0.25">
      <c r="A103" s="93" t="str">
        <f>'Service providers'!A113</f>
        <v>Указать название точки 16</v>
      </c>
      <c r="B103" s="86">
        <f>IF('Medical equipment-OST'!F111="Да", 'Service providers'!G113, 1)</f>
        <v>1</v>
      </c>
      <c r="C103" s="86" t="str">
        <f>IFERROR(('Medical equipment-OST'!G111*B103)/I103, "0")</f>
        <v>0</v>
      </c>
      <c r="D103" s="86">
        <f>IF('Medical equipment-OST'!F111="Да", 'Service providers'!H113, 1)</f>
        <v>1</v>
      </c>
      <c r="E103" s="86" t="str">
        <f>IFERROR(('Medical equipment-OST'!H111*D103)/I103, "0")</f>
        <v>0</v>
      </c>
      <c r="F103" s="86">
        <f>IF('Medical equipment-OST'!C111="Да", 1, 0)</f>
        <v>0</v>
      </c>
      <c r="G103" s="86">
        <f>IF('Medical equipment-OST'!D111="Да", 1, 0)</f>
        <v>0</v>
      </c>
      <c r="H103" s="86">
        <f>IF('Medical equipment-OST'!E111="Да", 1, 0)</f>
        <v>0</v>
      </c>
      <c r="I103" s="86">
        <f t="shared" si="0"/>
        <v>0</v>
      </c>
      <c r="J103" s="86">
        <f>IF('Medical equipment-OST'!M111="Да", 'Service providers'!G113, 1)</f>
        <v>1</v>
      </c>
      <c r="K103" s="86" t="str">
        <f>IFERROR(('Medical equipment-OST'!N111*J103)/Q103, "0")</f>
        <v>0</v>
      </c>
      <c r="L103" s="86">
        <f>IF('Medical equipment-OST'!M111="Да", 'Service providers'!H113, 1)</f>
        <v>1</v>
      </c>
      <c r="M103" s="86" t="str">
        <f>IFERROR(('Medical equipment-OST'!O111*L103)/Q103, "0")</f>
        <v>0</v>
      </c>
      <c r="N103" s="86">
        <f>IF('Medical equipment-OST'!J111="Да", 1, 0)</f>
        <v>0</v>
      </c>
      <c r="O103" s="86">
        <f>IF('Medical equipment-OST'!K111="Да", 1, 0)</f>
        <v>0</v>
      </c>
      <c r="P103" s="86">
        <f>IF('Medical equipment-OST'!L111="Да", 1, 0)</f>
        <v>0</v>
      </c>
      <c r="Q103" s="86">
        <f t="shared" si="1"/>
        <v>0</v>
      </c>
      <c r="R103" s="86">
        <f>IF('Medical equipment-OST'!T111="Да", 'Service providers'!G113, 1)</f>
        <v>1</v>
      </c>
      <c r="S103" s="86" t="str">
        <f>IFERROR(('Medical equipment-OST'!U111*R103)/Y103, "0")</f>
        <v>0</v>
      </c>
      <c r="T103" s="86">
        <f>IF('Medical equipment-OST'!T111="Да", 'Service providers'!H113, 1)</f>
        <v>1</v>
      </c>
      <c r="U103" s="86" t="str">
        <f>IFERROR(('Medical equipment-OST'!V111*T103)/Y103, "0")</f>
        <v>0</v>
      </c>
      <c r="V103" s="86">
        <f>IF('Medical equipment-OST'!Q111="Да", 1, 0)</f>
        <v>0</v>
      </c>
      <c r="W103" s="86">
        <f>IF('Medical equipment-OST'!R111="Да", 1, 0)</f>
        <v>0</v>
      </c>
      <c r="X103" s="86">
        <f>IF('Medical equipment-OST'!S111="Да", 1, 0)</f>
        <v>0</v>
      </c>
      <c r="Y103" s="86">
        <f t="shared" si="2"/>
        <v>0</v>
      </c>
      <c r="Z103" s="86">
        <f>IF('Medical equipment-OST'!AA111="Да", 'Service providers'!G113, 1)</f>
        <v>1</v>
      </c>
      <c r="AA103" s="86" t="str">
        <f>IFERROR(('Medical equipment-OST'!AB111*Z103)/AG103, "0")</f>
        <v>0</v>
      </c>
      <c r="AB103" s="86">
        <f>IF('Medical equipment-OST'!AA111="Да", 'Service providers'!H113, 1)</f>
        <v>1</v>
      </c>
      <c r="AC103" s="86" t="str">
        <f>IFERROR(('Medical equipment-OST'!AC111*AB103)/AG103, "0")</f>
        <v>0</v>
      </c>
      <c r="AD103" s="86">
        <f>IF('Medical equipment-OST'!X111="Да", 1, 0)</f>
        <v>0</v>
      </c>
      <c r="AE103" s="86">
        <f>IF('Medical equipment-OST'!Y111="Да", 1, 0)</f>
        <v>0</v>
      </c>
      <c r="AF103" s="86">
        <f>IF('Medical equipment-OST'!Z111="Да", 1, 0)</f>
        <v>0</v>
      </c>
      <c r="AG103" s="86">
        <f t="shared" si="3"/>
        <v>0</v>
      </c>
      <c r="AH103" s="86">
        <f>IF('Medical equipment-OST'!AH111="Да", 'Service providers'!G113, 1)</f>
        <v>1</v>
      </c>
      <c r="AI103" s="86" t="str">
        <f>IFERROR(('Medical equipment-OST'!AI111*AH103)/AO103, "0")</f>
        <v>0</v>
      </c>
      <c r="AJ103" s="86">
        <f>IF('Medical equipment-OST'!AH111="Да", 'Service providers'!H113, 1)</f>
        <v>1</v>
      </c>
      <c r="AK103" s="86" t="str">
        <f>IFERROR(('Medical equipment-OST'!AJ111*AJ103)/AO103, "0")</f>
        <v>0</v>
      </c>
      <c r="AL103" s="86">
        <f>IF('Medical equipment-OST'!AE111="Да", 1, 0)</f>
        <v>0</v>
      </c>
      <c r="AM103" s="86">
        <f>IF('Medical equipment-OST'!AF111="Да", 1, 0)</f>
        <v>0</v>
      </c>
      <c r="AN103" s="86">
        <f>IF('Medical equipment-OST'!AG111="Да", 1, 0)</f>
        <v>0</v>
      </c>
      <c r="AO103" s="86">
        <f t="shared" si="4"/>
        <v>0</v>
      </c>
      <c r="AP103" s="86">
        <f>IF('Medical equipment-OST'!AO111="Да", 'Service providers'!G113, 1)</f>
        <v>1</v>
      </c>
      <c r="AQ103" s="86" t="str">
        <f>IFERROR(('Medical equipment-OST'!AP111*AP103)/AW103, "0")</f>
        <v>0</v>
      </c>
      <c r="AR103" s="86">
        <f>IF('Medical equipment-OST'!AO111="Да", 'Service providers'!H113, 1)</f>
        <v>1</v>
      </c>
      <c r="AS103" s="86" t="str">
        <f>IFERROR(('Medical equipment-OST'!AQ111*AR103)/AW103, "0")</f>
        <v>0</v>
      </c>
      <c r="AT103" s="86">
        <f>IF('Medical equipment-OST'!AL111="Да", 1, 0)</f>
        <v>0</v>
      </c>
      <c r="AU103" s="86">
        <f>IF('Medical equipment-OST'!AM111="Да", 1, 0)</f>
        <v>0</v>
      </c>
      <c r="AV103" s="86">
        <f>IF('Medical equipment-OST'!AN111="Да", 1, 0)</f>
        <v>0</v>
      </c>
      <c r="AW103" s="86">
        <f t="shared" si="5"/>
        <v>0</v>
      </c>
      <c r="AX103" s="86">
        <f>IF('Medical equipment-OST'!AV111="Да", 'Service providers'!G113, 1)</f>
        <v>1</v>
      </c>
      <c r="AY103" s="86" t="str">
        <f>IFERROR(('Medical equipment-OST'!AW111*AX103)/BE103, "0")</f>
        <v>0</v>
      </c>
      <c r="AZ103" s="86">
        <f>IF('Medical equipment-OST'!AV111="Да", 'Service providers'!H113, 1)</f>
        <v>1</v>
      </c>
      <c r="BA103" s="86" t="str">
        <f>IFERROR(('Medical equipment-OST'!AX111*AZ103)/BE103, "0")</f>
        <v>0</v>
      </c>
      <c r="BB103" s="86">
        <f>IF('Medical equipment-OST'!AS111="Да", 1, 0)</f>
        <v>0</v>
      </c>
      <c r="BC103" s="86">
        <f>IF('Medical equipment-OST'!AT111="Да", 1, 0)</f>
        <v>0</v>
      </c>
      <c r="BD103" s="86">
        <f>IF('Medical equipment-OST'!AU111="Да", 1, 0)</f>
        <v>0</v>
      </c>
      <c r="BE103" s="86">
        <f t="shared" si="6"/>
        <v>0</v>
      </c>
      <c r="BF103" s="86">
        <f>IF('Medical equipment-OST'!BC111="Да", 'Service providers'!G113, 1)</f>
        <v>1</v>
      </c>
      <c r="BG103" s="86" t="str">
        <f>IFERROR(('Medical equipment-OST'!BD111*BF103)/BM103, "0")</f>
        <v>0</v>
      </c>
      <c r="BH103" s="86">
        <f>IF('Medical equipment-OST'!BC111="Да", 'Service providers'!H113, 1)</f>
        <v>1</v>
      </c>
      <c r="BI103" s="86" t="str">
        <f>IFERROR(('Medical equipment-OST'!BE111*BH103)/BM103, "0")</f>
        <v>0</v>
      </c>
      <c r="BJ103" s="86">
        <f>IF('Medical equipment-OST'!AZ111="Да", 1, 0)</f>
        <v>0</v>
      </c>
      <c r="BK103" s="86">
        <f>IF('Medical equipment-OST'!BA111="Да", 1, 0)</f>
        <v>0</v>
      </c>
      <c r="BL103" s="86">
        <f>IF('Medical equipment-OST'!BB111="Да", 1, 0)</f>
        <v>0</v>
      </c>
      <c r="BM103" s="86">
        <f t="shared" si="7"/>
        <v>0</v>
      </c>
    </row>
    <row r="104" spans="1:65" x14ac:dyDescent="0.25">
      <c r="A104" s="93" t="str">
        <f>'Service providers'!A114</f>
        <v>Указать название точки 17</v>
      </c>
      <c r="B104" s="86">
        <f>IF('Medical equipment-OST'!F112="Да", 'Service providers'!G114, 1)</f>
        <v>1</v>
      </c>
      <c r="C104" s="86" t="str">
        <f>IFERROR(('Medical equipment-OST'!G112*B104)/I104, "0")</f>
        <v>0</v>
      </c>
      <c r="D104" s="86">
        <f>IF('Medical equipment-OST'!F112="Да", 'Service providers'!H114, 1)</f>
        <v>1</v>
      </c>
      <c r="E104" s="86" t="str">
        <f>IFERROR(('Medical equipment-OST'!H112*D104)/I104, "0")</f>
        <v>0</v>
      </c>
      <c r="F104" s="86">
        <f>IF('Medical equipment-OST'!C112="Да", 1, 0)</f>
        <v>0</v>
      </c>
      <c r="G104" s="86">
        <f>IF('Medical equipment-OST'!D112="Да", 1, 0)</f>
        <v>0</v>
      </c>
      <c r="H104" s="86">
        <f>IF('Medical equipment-OST'!E112="Да", 1, 0)</f>
        <v>0</v>
      </c>
      <c r="I104" s="86">
        <f t="shared" si="0"/>
        <v>0</v>
      </c>
      <c r="J104" s="86">
        <f>IF('Medical equipment-OST'!M112="Да", 'Service providers'!G114, 1)</f>
        <v>1</v>
      </c>
      <c r="K104" s="86" t="str">
        <f>IFERROR(('Medical equipment-OST'!N112*J104)/Q104, "0")</f>
        <v>0</v>
      </c>
      <c r="L104" s="86">
        <f>IF('Medical equipment-OST'!M112="Да", 'Service providers'!H114, 1)</f>
        <v>1</v>
      </c>
      <c r="M104" s="86" t="str">
        <f>IFERROR(('Medical equipment-OST'!O112*L104)/Q104, "0")</f>
        <v>0</v>
      </c>
      <c r="N104" s="86">
        <f>IF('Medical equipment-OST'!J112="Да", 1, 0)</f>
        <v>0</v>
      </c>
      <c r="O104" s="86">
        <f>IF('Medical equipment-OST'!K112="Да", 1, 0)</f>
        <v>0</v>
      </c>
      <c r="P104" s="86">
        <f>IF('Medical equipment-OST'!L112="Да", 1, 0)</f>
        <v>0</v>
      </c>
      <c r="Q104" s="86">
        <f t="shared" si="1"/>
        <v>0</v>
      </c>
      <c r="R104" s="86">
        <f>IF('Medical equipment-OST'!T112="Да", 'Service providers'!G114, 1)</f>
        <v>1</v>
      </c>
      <c r="S104" s="86" t="str">
        <f>IFERROR(('Medical equipment-OST'!U112*R104)/Y104, "0")</f>
        <v>0</v>
      </c>
      <c r="T104" s="86">
        <f>IF('Medical equipment-OST'!T112="Да", 'Service providers'!H114, 1)</f>
        <v>1</v>
      </c>
      <c r="U104" s="86" t="str">
        <f>IFERROR(('Medical equipment-OST'!V112*T104)/Y104, "0")</f>
        <v>0</v>
      </c>
      <c r="V104" s="86">
        <f>IF('Medical equipment-OST'!Q112="Да", 1, 0)</f>
        <v>0</v>
      </c>
      <c r="W104" s="86">
        <f>IF('Medical equipment-OST'!R112="Да", 1, 0)</f>
        <v>0</v>
      </c>
      <c r="X104" s="86">
        <f>IF('Medical equipment-OST'!S112="Да", 1, 0)</f>
        <v>0</v>
      </c>
      <c r="Y104" s="86">
        <f t="shared" si="2"/>
        <v>0</v>
      </c>
      <c r="Z104" s="86">
        <f>IF('Medical equipment-OST'!AA112="Да", 'Service providers'!G114, 1)</f>
        <v>1</v>
      </c>
      <c r="AA104" s="86" t="str">
        <f>IFERROR(('Medical equipment-OST'!AB112*Z104)/AG104, "0")</f>
        <v>0</v>
      </c>
      <c r="AB104" s="86">
        <f>IF('Medical equipment-OST'!AA112="Да", 'Service providers'!H114, 1)</f>
        <v>1</v>
      </c>
      <c r="AC104" s="86" t="str">
        <f>IFERROR(('Medical equipment-OST'!AC112*AB104)/AG104, "0")</f>
        <v>0</v>
      </c>
      <c r="AD104" s="86">
        <f>IF('Medical equipment-OST'!X112="Да", 1, 0)</f>
        <v>0</v>
      </c>
      <c r="AE104" s="86">
        <f>IF('Medical equipment-OST'!Y112="Да", 1, 0)</f>
        <v>0</v>
      </c>
      <c r="AF104" s="86">
        <f>IF('Medical equipment-OST'!Z112="Да", 1, 0)</f>
        <v>0</v>
      </c>
      <c r="AG104" s="86">
        <f t="shared" si="3"/>
        <v>0</v>
      </c>
      <c r="AH104" s="86">
        <f>IF('Medical equipment-OST'!AH112="Да", 'Service providers'!G114, 1)</f>
        <v>1</v>
      </c>
      <c r="AI104" s="86" t="str">
        <f>IFERROR(('Medical equipment-OST'!AI112*AH104)/AO104, "0")</f>
        <v>0</v>
      </c>
      <c r="AJ104" s="86">
        <f>IF('Medical equipment-OST'!AH112="Да", 'Service providers'!H114, 1)</f>
        <v>1</v>
      </c>
      <c r="AK104" s="86" t="str">
        <f>IFERROR(('Medical equipment-OST'!AJ112*AJ104)/AO104, "0")</f>
        <v>0</v>
      </c>
      <c r="AL104" s="86">
        <f>IF('Medical equipment-OST'!AE112="Да", 1, 0)</f>
        <v>0</v>
      </c>
      <c r="AM104" s="86">
        <f>IF('Medical equipment-OST'!AF112="Да", 1, 0)</f>
        <v>0</v>
      </c>
      <c r="AN104" s="86">
        <f>IF('Medical equipment-OST'!AG112="Да", 1, 0)</f>
        <v>0</v>
      </c>
      <c r="AO104" s="86">
        <f t="shared" si="4"/>
        <v>0</v>
      </c>
      <c r="AP104" s="86">
        <f>IF('Medical equipment-OST'!AO112="Да", 'Service providers'!G114, 1)</f>
        <v>1</v>
      </c>
      <c r="AQ104" s="86" t="str">
        <f>IFERROR(('Medical equipment-OST'!AP112*AP104)/AW104, "0")</f>
        <v>0</v>
      </c>
      <c r="AR104" s="86">
        <f>IF('Medical equipment-OST'!AO112="Да", 'Service providers'!H114, 1)</f>
        <v>1</v>
      </c>
      <c r="AS104" s="86" t="str">
        <f>IFERROR(('Medical equipment-OST'!AQ112*AR104)/AW104, "0")</f>
        <v>0</v>
      </c>
      <c r="AT104" s="86">
        <f>IF('Medical equipment-OST'!AL112="Да", 1, 0)</f>
        <v>0</v>
      </c>
      <c r="AU104" s="86">
        <f>IF('Medical equipment-OST'!AM112="Да", 1, 0)</f>
        <v>0</v>
      </c>
      <c r="AV104" s="86">
        <f>IF('Medical equipment-OST'!AN112="Да", 1, 0)</f>
        <v>0</v>
      </c>
      <c r="AW104" s="86">
        <f t="shared" si="5"/>
        <v>0</v>
      </c>
      <c r="AX104" s="86">
        <f>IF('Medical equipment-OST'!AV112="Да", 'Service providers'!G114, 1)</f>
        <v>1</v>
      </c>
      <c r="AY104" s="86" t="str">
        <f>IFERROR(('Medical equipment-OST'!AW112*AX104)/BE104, "0")</f>
        <v>0</v>
      </c>
      <c r="AZ104" s="86">
        <f>IF('Medical equipment-OST'!AV112="Да", 'Service providers'!H114, 1)</f>
        <v>1</v>
      </c>
      <c r="BA104" s="86" t="str">
        <f>IFERROR(('Medical equipment-OST'!AX112*AZ104)/BE104, "0")</f>
        <v>0</v>
      </c>
      <c r="BB104" s="86">
        <f>IF('Medical equipment-OST'!AS112="Да", 1, 0)</f>
        <v>0</v>
      </c>
      <c r="BC104" s="86">
        <f>IF('Medical equipment-OST'!AT112="Да", 1, 0)</f>
        <v>0</v>
      </c>
      <c r="BD104" s="86">
        <f>IF('Medical equipment-OST'!AU112="Да", 1, 0)</f>
        <v>0</v>
      </c>
      <c r="BE104" s="86">
        <f t="shared" si="6"/>
        <v>0</v>
      </c>
      <c r="BF104" s="86">
        <f>IF('Medical equipment-OST'!BC112="Да", 'Service providers'!G114, 1)</f>
        <v>1</v>
      </c>
      <c r="BG104" s="86" t="str">
        <f>IFERROR(('Medical equipment-OST'!BD112*BF104)/BM104, "0")</f>
        <v>0</v>
      </c>
      <c r="BH104" s="86">
        <f>IF('Medical equipment-OST'!BC112="Да", 'Service providers'!H114, 1)</f>
        <v>1</v>
      </c>
      <c r="BI104" s="86" t="str">
        <f>IFERROR(('Medical equipment-OST'!BE112*BH104)/BM104, "0")</f>
        <v>0</v>
      </c>
      <c r="BJ104" s="86">
        <f>IF('Medical equipment-OST'!AZ112="Да", 1, 0)</f>
        <v>0</v>
      </c>
      <c r="BK104" s="86">
        <f>IF('Medical equipment-OST'!BA112="Да", 1, 0)</f>
        <v>0</v>
      </c>
      <c r="BL104" s="86">
        <f>IF('Medical equipment-OST'!BB112="Да", 1, 0)</f>
        <v>0</v>
      </c>
      <c r="BM104" s="86">
        <f t="shared" si="7"/>
        <v>0</v>
      </c>
    </row>
    <row r="105" spans="1:65" x14ac:dyDescent="0.25">
      <c r="A105" s="93" t="str">
        <f>'Service providers'!A115</f>
        <v>Указать название точки 18</v>
      </c>
      <c r="B105" s="86">
        <f>IF('Medical equipment-OST'!F113="Да", 'Service providers'!G115, 1)</f>
        <v>1</v>
      </c>
      <c r="C105" s="86" t="str">
        <f>IFERROR(('Medical equipment-OST'!G113*B105)/I105, "0")</f>
        <v>0</v>
      </c>
      <c r="D105" s="86">
        <f>IF('Medical equipment-OST'!F113="Да", 'Service providers'!H115, 1)</f>
        <v>1</v>
      </c>
      <c r="E105" s="86" t="str">
        <f>IFERROR(('Medical equipment-OST'!H113*D105)/I105, "0")</f>
        <v>0</v>
      </c>
      <c r="F105" s="86">
        <f>IF('Medical equipment-OST'!C113="Да", 1, 0)</f>
        <v>0</v>
      </c>
      <c r="G105" s="86">
        <f>IF('Medical equipment-OST'!D113="Да", 1, 0)</f>
        <v>0</v>
      </c>
      <c r="H105" s="86">
        <f>IF('Medical equipment-OST'!E113="Да", 1, 0)</f>
        <v>0</v>
      </c>
      <c r="I105" s="86">
        <f t="shared" si="0"/>
        <v>0</v>
      </c>
      <c r="J105" s="86">
        <f>IF('Medical equipment-OST'!M113="Да", 'Service providers'!G115, 1)</f>
        <v>1</v>
      </c>
      <c r="K105" s="86" t="str">
        <f>IFERROR(('Medical equipment-OST'!N113*J105)/Q105, "0")</f>
        <v>0</v>
      </c>
      <c r="L105" s="86">
        <f>IF('Medical equipment-OST'!M113="Да", 'Service providers'!H115, 1)</f>
        <v>1</v>
      </c>
      <c r="M105" s="86" t="str">
        <f>IFERROR(('Medical equipment-OST'!O113*L105)/Q105, "0")</f>
        <v>0</v>
      </c>
      <c r="N105" s="86">
        <f>IF('Medical equipment-OST'!J113="Да", 1, 0)</f>
        <v>0</v>
      </c>
      <c r="O105" s="86">
        <f>IF('Medical equipment-OST'!K113="Да", 1, 0)</f>
        <v>0</v>
      </c>
      <c r="P105" s="86">
        <f>IF('Medical equipment-OST'!L113="Да", 1, 0)</f>
        <v>0</v>
      </c>
      <c r="Q105" s="86">
        <f t="shared" si="1"/>
        <v>0</v>
      </c>
      <c r="R105" s="86">
        <f>IF('Medical equipment-OST'!T113="Да", 'Service providers'!G115, 1)</f>
        <v>1</v>
      </c>
      <c r="S105" s="86" t="str">
        <f>IFERROR(('Medical equipment-OST'!U113*R105)/Y105, "0")</f>
        <v>0</v>
      </c>
      <c r="T105" s="86">
        <f>IF('Medical equipment-OST'!T113="Да", 'Service providers'!H115, 1)</f>
        <v>1</v>
      </c>
      <c r="U105" s="86" t="str">
        <f>IFERROR(('Medical equipment-OST'!V113*T105)/Y105, "0")</f>
        <v>0</v>
      </c>
      <c r="V105" s="86">
        <f>IF('Medical equipment-OST'!Q113="Да", 1, 0)</f>
        <v>0</v>
      </c>
      <c r="W105" s="86">
        <f>IF('Medical equipment-OST'!R113="Да", 1, 0)</f>
        <v>0</v>
      </c>
      <c r="X105" s="86">
        <f>IF('Medical equipment-OST'!S113="Да", 1, 0)</f>
        <v>0</v>
      </c>
      <c r="Y105" s="86">
        <f t="shared" si="2"/>
        <v>0</v>
      </c>
      <c r="Z105" s="86">
        <f>IF('Medical equipment-OST'!AA113="Да", 'Service providers'!G115, 1)</f>
        <v>1</v>
      </c>
      <c r="AA105" s="86" t="str">
        <f>IFERROR(('Medical equipment-OST'!AB113*Z105)/AG105, "0")</f>
        <v>0</v>
      </c>
      <c r="AB105" s="86">
        <f>IF('Medical equipment-OST'!AA113="Да", 'Service providers'!H115, 1)</f>
        <v>1</v>
      </c>
      <c r="AC105" s="86" t="str">
        <f>IFERROR(('Medical equipment-OST'!AC113*AB105)/AG105, "0")</f>
        <v>0</v>
      </c>
      <c r="AD105" s="86">
        <f>IF('Medical equipment-OST'!X113="Да", 1, 0)</f>
        <v>0</v>
      </c>
      <c r="AE105" s="86">
        <f>IF('Medical equipment-OST'!Y113="Да", 1, 0)</f>
        <v>0</v>
      </c>
      <c r="AF105" s="86">
        <f>IF('Medical equipment-OST'!Z113="Да", 1, 0)</f>
        <v>0</v>
      </c>
      <c r="AG105" s="86">
        <f t="shared" si="3"/>
        <v>0</v>
      </c>
      <c r="AH105" s="86">
        <f>IF('Medical equipment-OST'!AH113="Да", 'Service providers'!G115, 1)</f>
        <v>1</v>
      </c>
      <c r="AI105" s="86" t="str">
        <f>IFERROR(('Medical equipment-OST'!AI113*AH105)/AO105, "0")</f>
        <v>0</v>
      </c>
      <c r="AJ105" s="86">
        <f>IF('Medical equipment-OST'!AH113="Да", 'Service providers'!H115, 1)</f>
        <v>1</v>
      </c>
      <c r="AK105" s="86" t="str">
        <f>IFERROR(('Medical equipment-OST'!AJ113*AJ105)/AO105, "0")</f>
        <v>0</v>
      </c>
      <c r="AL105" s="86">
        <f>IF('Medical equipment-OST'!AE113="Да", 1, 0)</f>
        <v>0</v>
      </c>
      <c r="AM105" s="86">
        <f>IF('Medical equipment-OST'!AF113="Да", 1, 0)</f>
        <v>0</v>
      </c>
      <c r="AN105" s="86">
        <f>IF('Medical equipment-OST'!AG113="Да", 1, 0)</f>
        <v>0</v>
      </c>
      <c r="AO105" s="86">
        <f t="shared" si="4"/>
        <v>0</v>
      </c>
      <c r="AP105" s="86">
        <f>IF('Medical equipment-OST'!AO113="Да", 'Service providers'!G115, 1)</f>
        <v>1</v>
      </c>
      <c r="AQ105" s="86" t="str">
        <f>IFERROR(('Medical equipment-OST'!AP113*AP105)/AW105, "0")</f>
        <v>0</v>
      </c>
      <c r="AR105" s="86">
        <f>IF('Medical equipment-OST'!AO113="Да", 'Service providers'!H115, 1)</f>
        <v>1</v>
      </c>
      <c r="AS105" s="86" t="str">
        <f>IFERROR(('Medical equipment-OST'!AQ113*AR105)/AW105, "0")</f>
        <v>0</v>
      </c>
      <c r="AT105" s="86">
        <f>IF('Medical equipment-OST'!AL113="Да", 1, 0)</f>
        <v>0</v>
      </c>
      <c r="AU105" s="86">
        <f>IF('Medical equipment-OST'!AM113="Да", 1, 0)</f>
        <v>0</v>
      </c>
      <c r="AV105" s="86">
        <f>IF('Medical equipment-OST'!AN113="Да", 1, 0)</f>
        <v>0</v>
      </c>
      <c r="AW105" s="86">
        <f t="shared" si="5"/>
        <v>0</v>
      </c>
      <c r="AX105" s="86">
        <f>IF('Medical equipment-OST'!AV113="Да", 'Service providers'!G115, 1)</f>
        <v>1</v>
      </c>
      <c r="AY105" s="86" t="str">
        <f>IFERROR(('Medical equipment-OST'!AW113*AX105)/BE105, "0")</f>
        <v>0</v>
      </c>
      <c r="AZ105" s="86">
        <f>IF('Medical equipment-OST'!AV113="Да", 'Service providers'!H115, 1)</f>
        <v>1</v>
      </c>
      <c r="BA105" s="86" t="str">
        <f>IFERROR(('Medical equipment-OST'!AX113*AZ105)/BE105, "0")</f>
        <v>0</v>
      </c>
      <c r="BB105" s="86">
        <f>IF('Medical equipment-OST'!AS113="Да", 1, 0)</f>
        <v>0</v>
      </c>
      <c r="BC105" s="86">
        <f>IF('Medical equipment-OST'!AT113="Да", 1, 0)</f>
        <v>0</v>
      </c>
      <c r="BD105" s="86">
        <f>IF('Medical equipment-OST'!AU113="Да", 1, 0)</f>
        <v>0</v>
      </c>
      <c r="BE105" s="86">
        <f t="shared" si="6"/>
        <v>0</v>
      </c>
      <c r="BF105" s="86">
        <f>IF('Medical equipment-OST'!BC113="Да", 'Service providers'!G115, 1)</f>
        <v>1</v>
      </c>
      <c r="BG105" s="86" t="str">
        <f>IFERROR(('Medical equipment-OST'!BD113*BF105)/BM105, "0")</f>
        <v>0</v>
      </c>
      <c r="BH105" s="86">
        <f>IF('Medical equipment-OST'!BC113="Да", 'Service providers'!H115, 1)</f>
        <v>1</v>
      </c>
      <c r="BI105" s="86" t="str">
        <f>IFERROR(('Medical equipment-OST'!BE113*BH105)/BM105, "0")</f>
        <v>0</v>
      </c>
      <c r="BJ105" s="86">
        <f>IF('Medical equipment-OST'!AZ113="Да", 1, 0)</f>
        <v>0</v>
      </c>
      <c r="BK105" s="86">
        <f>IF('Medical equipment-OST'!BA113="Да", 1, 0)</f>
        <v>0</v>
      </c>
      <c r="BL105" s="86">
        <f>IF('Medical equipment-OST'!BB113="Да", 1, 0)</f>
        <v>0</v>
      </c>
      <c r="BM105" s="86">
        <f t="shared" si="7"/>
        <v>0</v>
      </c>
    </row>
    <row r="106" spans="1:65" x14ac:dyDescent="0.25">
      <c r="A106" s="93" t="str">
        <f>'Service providers'!A116</f>
        <v>Указать название точки 19</v>
      </c>
      <c r="B106" s="86">
        <f>IF('Medical equipment-OST'!F114="Да", 'Service providers'!G116, 1)</f>
        <v>1</v>
      </c>
      <c r="C106" s="86" t="str">
        <f>IFERROR(('Medical equipment-OST'!G114*B106)/I106, "0")</f>
        <v>0</v>
      </c>
      <c r="D106" s="86">
        <f>IF('Medical equipment-OST'!F114="Да", 'Service providers'!H116, 1)</f>
        <v>1</v>
      </c>
      <c r="E106" s="86" t="str">
        <f>IFERROR(('Medical equipment-OST'!H114*D106)/I106, "0")</f>
        <v>0</v>
      </c>
      <c r="F106" s="86">
        <f>IF('Medical equipment-OST'!C114="Да", 1, 0)</f>
        <v>0</v>
      </c>
      <c r="G106" s="86">
        <f>IF('Medical equipment-OST'!D114="Да", 1, 0)</f>
        <v>0</v>
      </c>
      <c r="H106" s="86">
        <f>IF('Medical equipment-OST'!E114="Да", 1, 0)</f>
        <v>0</v>
      </c>
      <c r="I106" s="86">
        <f t="shared" si="0"/>
        <v>0</v>
      </c>
      <c r="J106" s="86">
        <f>IF('Medical equipment-OST'!M114="Да", 'Service providers'!G116, 1)</f>
        <v>1</v>
      </c>
      <c r="K106" s="86" t="str">
        <f>IFERROR(('Medical equipment-OST'!N114*J106)/Q106, "0")</f>
        <v>0</v>
      </c>
      <c r="L106" s="86">
        <f>IF('Medical equipment-OST'!M114="Да", 'Service providers'!H116, 1)</f>
        <v>1</v>
      </c>
      <c r="M106" s="86" t="str">
        <f>IFERROR(('Medical equipment-OST'!O114*L106)/Q106, "0")</f>
        <v>0</v>
      </c>
      <c r="N106" s="86">
        <f>IF('Medical equipment-OST'!J114="Да", 1, 0)</f>
        <v>0</v>
      </c>
      <c r="O106" s="86">
        <f>IF('Medical equipment-OST'!K114="Да", 1, 0)</f>
        <v>0</v>
      </c>
      <c r="P106" s="86">
        <f>IF('Medical equipment-OST'!L114="Да", 1, 0)</f>
        <v>0</v>
      </c>
      <c r="Q106" s="86">
        <f t="shared" si="1"/>
        <v>0</v>
      </c>
      <c r="R106" s="86">
        <f>IF('Medical equipment-OST'!T114="Да", 'Service providers'!G116, 1)</f>
        <v>1</v>
      </c>
      <c r="S106" s="86" t="str">
        <f>IFERROR(('Medical equipment-OST'!U114*R106)/Y106, "0")</f>
        <v>0</v>
      </c>
      <c r="T106" s="86">
        <f>IF('Medical equipment-OST'!T114="Да", 'Service providers'!H116, 1)</f>
        <v>1</v>
      </c>
      <c r="U106" s="86" t="str">
        <f>IFERROR(('Medical equipment-OST'!V114*T106)/Y106, "0")</f>
        <v>0</v>
      </c>
      <c r="V106" s="86">
        <f>IF('Medical equipment-OST'!Q114="Да", 1, 0)</f>
        <v>0</v>
      </c>
      <c r="W106" s="86">
        <f>IF('Medical equipment-OST'!R114="Да", 1, 0)</f>
        <v>0</v>
      </c>
      <c r="X106" s="86">
        <f>IF('Medical equipment-OST'!S114="Да", 1, 0)</f>
        <v>0</v>
      </c>
      <c r="Y106" s="86">
        <f t="shared" si="2"/>
        <v>0</v>
      </c>
      <c r="Z106" s="86">
        <f>IF('Medical equipment-OST'!AA114="Да", 'Service providers'!G116, 1)</f>
        <v>1</v>
      </c>
      <c r="AA106" s="86" t="str">
        <f>IFERROR(('Medical equipment-OST'!AB114*Z106)/AG106, "0")</f>
        <v>0</v>
      </c>
      <c r="AB106" s="86">
        <f>IF('Medical equipment-OST'!AA114="Да", 'Service providers'!H116, 1)</f>
        <v>1</v>
      </c>
      <c r="AC106" s="86" t="str">
        <f>IFERROR(('Medical equipment-OST'!AC114*AB106)/AG106, "0")</f>
        <v>0</v>
      </c>
      <c r="AD106" s="86">
        <f>IF('Medical equipment-OST'!X114="Да", 1, 0)</f>
        <v>0</v>
      </c>
      <c r="AE106" s="86">
        <f>IF('Medical equipment-OST'!Y114="Да", 1, 0)</f>
        <v>0</v>
      </c>
      <c r="AF106" s="86">
        <f>IF('Medical equipment-OST'!Z114="Да", 1, 0)</f>
        <v>0</v>
      </c>
      <c r="AG106" s="86">
        <f t="shared" si="3"/>
        <v>0</v>
      </c>
      <c r="AH106" s="86">
        <f>IF('Medical equipment-OST'!AH114="Да", 'Service providers'!G116, 1)</f>
        <v>1</v>
      </c>
      <c r="AI106" s="86" t="str">
        <f>IFERROR(('Medical equipment-OST'!AI114*AH106)/AO106, "0")</f>
        <v>0</v>
      </c>
      <c r="AJ106" s="86">
        <f>IF('Medical equipment-OST'!AH114="Да", 'Service providers'!H116, 1)</f>
        <v>1</v>
      </c>
      <c r="AK106" s="86" t="str">
        <f>IFERROR(('Medical equipment-OST'!AJ114*AJ106)/AO106, "0")</f>
        <v>0</v>
      </c>
      <c r="AL106" s="86">
        <f>IF('Medical equipment-OST'!AE114="Да", 1, 0)</f>
        <v>0</v>
      </c>
      <c r="AM106" s="86">
        <f>IF('Medical equipment-OST'!AF114="Да", 1, 0)</f>
        <v>0</v>
      </c>
      <c r="AN106" s="86">
        <f>IF('Medical equipment-OST'!AG114="Да", 1, 0)</f>
        <v>0</v>
      </c>
      <c r="AO106" s="86">
        <f t="shared" si="4"/>
        <v>0</v>
      </c>
      <c r="AP106" s="86">
        <f>IF('Medical equipment-OST'!AO114="Да", 'Service providers'!G116, 1)</f>
        <v>1</v>
      </c>
      <c r="AQ106" s="86" t="str">
        <f>IFERROR(('Medical equipment-OST'!AP114*AP106)/AW106, "0")</f>
        <v>0</v>
      </c>
      <c r="AR106" s="86">
        <f>IF('Medical equipment-OST'!AO114="Да", 'Service providers'!H116, 1)</f>
        <v>1</v>
      </c>
      <c r="AS106" s="86" t="str">
        <f>IFERROR(('Medical equipment-OST'!AQ114*AR106)/AW106, "0")</f>
        <v>0</v>
      </c>
      <c r="AT106" s="86">
        <f>IF('Medical equipment-OST'!AL114="Да", 1, 0)</f>
        <v>0</v>
      </c>
      <c r="AU106" s="86">
        <f>IF('Medical equipment-OST'!AM114="Да", 1, 0)</f>
        <v>0</v>
      </c>
      <c r="AV106" s="86">
        <f>IF('Medical equipment-OST'!AN114="Да", 1, 0)</f>
        <v>0</v>
      </c>
      <c r="AW106" s="86">
        <f t="shared" si="5"/>
        <v>0</v>
      </c>
      <c r="AX106" s="86">
        <f>IF('Medical equipment-OST'!AV114="Да", 'Service providers'!G116, 1)</f>
        <v>1</v>
      </c>
      <c r="AY106" s="86" t="str">
        <f>IFERROR(('Medical equipment-OST'!AW114*AX106)/BE106, "0")</f>
        <v>0</v>
      </c>
      <c r="AZ106" s="86">
        <f>IF('Medical equipment-OST'!AV114="Да", 'Service providers'!H116, 1)</f>
        <v>1</v>
      </c>
      <c r="BA106" s="86" t="str">
        <f>IFERROR(('Medical equipment-OST'!AX114*AZ106)/BE106, "0")</f>
        <v>0</v>
      </c>
      <c r="BB106" s="86">
        <f>IF('Medical equipment-OST'!AS114="Да", 1, 0)</f>
        <v>0</v>
      </c>
      <c r="BC106" s="86">
        <f>IF('Medical equipment-OST'!AT114="Да", 1, 0)</f>
        <v>0</v>
      </c>
      <c r="BD106" s="86">
        <f>IF('Medical equipment-OST'!AU114="Да", 1, 0)</f>
        <v>0</v>
      </c>
      <c r="BE106" s="86">
        <f t="shared" si="6"/>
        <v>0</v>
      </c>
      <c r="BF106" s="86">
        <f>IF('Medical equipment-OST'!BC114="Да", 'Service providers'!G116, 1)</f>
        <v>1</v>
      </c>
      <c r="BG106" s="86" t="str">
        <f>IFERROR(('Medical equipment-OST'!BD114*BF106)/BM106, "0")</f>
        <v>0</v>
      </c>
      <c r="BH106" s="86">
        <f>IF('Medical equipment-OST'!BC114="Да", 'Service providers'!H116, 1)</f>
        <v>1</v>
      </c>
      <c r="BI106" s="86" t="str">
        <f>IFERROR(('Medical equipment-OST'!BE114*BH106)/BM106, "0")</f>
        <v>0</v>
      </c>
      <c r="BJ106" s="86">
        <f>IF('Medical equipment-OST'!AZ114="Да", 1, 0)</f>
        <v>0</v>
      </c>
      <c r="BK106" s="86">
        <f>IF('Medical equipment-OST'!BA114="Да", 1, 0)</f>
        <v>0</v>
      </c>
      <c r="BL106" s="86">
        <f>IF('Medical equipment-OST'!BB114="Да", 1, 0)</f>
        <v>0</v>
      </c>
      <c r="BM106" s="86">
        <f t="shared" si="7"/>
        <v>0</v>
      </c>
    </row>
    <row r="107" spans="1:65" x14ac:dyDescent="0.25">
      <c r="A107" s="93" t="str">
        <f>'Service providers'!A117</f>
        <v>Указать название точки 20</v>
      </c>
      <c r="B107" s="86">
        <f>IF('Medical equipment-OST'!F115="Да", 'Service providers'!G117, 1)</f>
        <v>1</v>
      </c>
      <c r="C107" s="86" t="str">
        <f>IFERROR(('Medical equipment-OST'!G115*B107)/I107, "0")</f>
        <v>0</v>
      </c>
      <c r="D107" s="86">
        <f>IF('Medical equipment-OST'!F115="Да", 'Service providers'!H117, 1)</f>
        <v>1</v>
      </c>
      <c r="E107" s="86" t="str">
        <f>IFERROR(('Medical equipment-OST'!H115*D107)/I107, "0")</f>
        <v>0</v>
      </c>
      <c r="F107" s="86">
        <f>IF('Medical equipment-OST'!C115="Да", 1, 0)</f>
        <v>0</v>
      </c>
      <c r="G107" s="86">
        <f>IF('Medical equipment-OST'!D115="Да", 1, 0)</f>
        <v>0</v>
      </c>
      <c r="H107" s="86">
        <f>IF('Medical equipment-OST'!E115="Да", 1, 0)</f>
        <v>0</v>
      </c>
      <c r="I107" s="86">
        <f t="shared" si="0"/>
        <v>0</v>
      </c>
      <c r="J107" s="86">
        <f>IF('Medical equipment-OST'!M115="Да", 'Service providers'!G117, 1)</f>
        <v>1</v>
      </c>
      <c r="K107" s="86" t="str">
        <f>IFERROR(('Medical equipment-OST'!N115*J107)/Q107, "0")</f>
        <v>0</v>
      </c>
      <c r="L107" s="86">
        <f>IF('Medical equipment-OST'!M115="Да", 'Service providers'!H117, 1)</f>
        <v>1</v>
      </c>
      <c r="M107" s="86" t="str">
        <f>IFERROR(('Medical equipment-OST'!O115*L107)/Q107, "0")</f>
        <v>0</v>
      </c>
      <c r="N107" s="86">
        <f>IF('Medical equipment-OST'!J115="Да", 1, 0)</f>
        <v>0</v>
      </c>
      <c r="O107" s="86">
        <f>IF('Medical equipment-OST'!K115="Да", 1, 0)</f>
        <v>0</v>
      </c>
      <c r="P107" s="86">
        <f>IF('Medical equipment-OST'!L115="Да", 1, 0)</f>
        <v>0</v>
      </c>
      <c r="Q107" s="86">
        <f t="shared" si="1"/>
        <v>0</v>
      </c>
      <c r="R107" s="86">
        <f>IF('Medical equipment-OST'!T115="Да", 'Service providers'!G117, 1)</f>
        <v>1</v>
      </c>
      <c r="S107" s="86" t="str">
        <f>IFERROR(('Medical equipment-OST'!U115*R107)/Y107, "0")</f>
        <v>0</v>
      </c>
      <c r="T107" s="86">
        <f>IF('Medical equipment-OST'!T115="Да", 'Service providers'!H117, 1)</f>
        <v>1</v>
      </c>
      <c r="U107" s="86" t="str">
        <f>IFERROR(('Medical equipment-OST'!V115*T107)/Y107, "0")</f>
        <v>0</v>
      </c>
      <c r="V107" s="86">
        <f>IF('Medical equipment-OST'!Q115="Да", 1, 0)</f>
        <v>0</v>
      </c>
      <c r="W107" s="86">
        <f>IF('Medical equipment-OST'!R115="Да", 1, 0)</f>
        <v>0</v>
      </c>
      <c r="X107" s="86">
        <f>IF('Medical equipment-OST'!S115="Да", 1, 0)</f>
        <v>0</v>
      </c>
      <c r="Y107" s="86">
        <f t="shared" si="2"/>
        <v>0</v>
      </c>
      <c r="Z107" s="86">
        <f>IF('Medical equipment-OST'!AA115="Да", 'Service providers'!G117, 1)</f>
        <v>1</v>
      </c>
      <c r="AA107" s="86" t="str">
        <f>IFERROR(('Medical equipment-OST'!AB115*Z107)/AG107, "0")</f>
        <v>0</v>
      </c>
      <c r="AB107" s="86">
        <f>IF('Medical equipment-OST'!AA115="Да", 'Service providers'!H117, 1)</f>
        <v>1</v>
      </c>
      <c r="AC107" s="86" t="str">
        <f>IFERROR(('Medical equipment-OST'!AC115*AB107)/AG107, "0")</f>
        <v>0</v>
      </c>
      <c r="AD107" s="86">
        <f>IF('Medical equipment-OST'!X115="Да", 1, 0)</f>
        <v>0</v>
      </c>
      <c r="AE107" s="86">
        <f>IF('Medical equipment-OST'!Y115="Да", 1, 0)</f>
        <v>0</v>
      </c>
      <c r="AF107" s="86">
        <f>IF('Medical equipment-OST'!Z115="Да", 1, 0)</f>
        <v>0</v>
      </c>
      <c r="AG107" s="86">
        <f t="shared" si="3"/>
        <v>0</v>
      </c>
      <c r="AH107" s="86">
        <f>IF('Medical equipment-OST'!AH115="Да", 'Service providers'!G117, 1)</f>
        <v>1</v>
      </c>
      <c r="AI107" s="86" t="str">
        <f>IFERROR(('Medical equipment-OST'!AI115*AH107)/AO107, "0")</f>
        <v>0</v>
      </c>
      <c r="AJ107" s="86">
        <f>IF('Medical equipment-OST'!AH115="Да", 'Service providers'!H117, 1)</f>
        <v>1</v>
      </c>
      <c r="AK107" s="86" t="str">
        <f>IFERROR(('Medical equipment-OST'!AJ115*AJ107)/AO107, "0")</f>
        <v>0</v>
      </c>
      <c r="AL107" s="86">
        <f>IF('Medical equipment-OST'!AE115="Да", 1, 0)</f>
        <v>0</v>
      </c>
      <c r="AM107" s="86">
        <f>IF('Medical equipment-OST'!AF115="Да", 1, 0)</f>
        <v>0</v>
      </c>
      <c r="AN107" s="86">
        <f>IF('Medical equipment-OST'!AG115="Да", 1, 0)</f>
        <v>0</v>
      </c>
      <c r="AO107" s="86">
        <f t="shared" si="4"/>
        <v>0</v>
      </c>
      <c r="AP107" s="86">
        <f>IF('Medical equipment-OST'!AO115="Да", 'Service providers'!G117, 1)</f>
        <v>1</v>
      </c>
      <c r="AQ107" s="86" t="str">
        <f>IFERROR(('Medical equipment-OST'!AP115*AP107)/AW107, "0")</f>
        <v>0</v>
      </c>
      <c r="AR107" s="86">
        <f>IF('Medical equipment-OST'!AO115="Да", 'Service providers'!H117, 1)</f>
        <v>1</v>
      </c>
      <c r="AS107" s="86" t="str">
        <f>IFERROR(('Medical equipment-OST'!AQ115*AR107)/AW107, "0")</f>
        <v>0</v>
      </c>
      <c r="AT107" s="86">
        <f>IF('Medical equipment-OST'!AL115="Да", 1, 0)</f>
        <v>0</v>
      </c>
      <c r="AU107" s="86">
        <f>IF('Medical equipment-OST'!AM115="Да", 1, 0)</f>
        <v>0</v>
      </c>
      <c r="AV107" s="86">
        <f>IF('Medical equipment-OST'!AN115="Да", 1, 0)</f>
        <v>0</v>
      </c>
      <c r="AW107" s="86">
        <f t="shared" si="5"/>
        <v>0</v>
      </c>
      <c r="AX107" s="86">
        <f>IF('Medical equipment-OST'!AV115="Да", 'Service providers'!G117, 1)</f>
        <v>1</v>
      </c>
      <c r="AY107" s="86" t="str">
        <f>IFERROR(('Medical equipment-OST'!AW115*AX107)/BE107, "0")</f>
        <v>0</v>
      </c>
      <c r="AZ107" s="86">
        <f>IF('Medical equipment-OST'!AV115="Да", 'Service providers'!H117, 1)</f>
        <v>1</v>
      </c>
      <c r="BA107" s="86" t="str">
        <f>IFERROR(('Medical equipment-OST'!AX115*AZ107)/BE107, "0")</f>
        <v>0</v>
      </c>
      <c r="BB107" s="86">
        <f>IF('Medical equipment-OST'!AS115="Да", 1, 0)</f>
        <v>0</v>
      </c>
      <c r="BC107" s="86">
        <f>IF('Medical equipment-OST'!AT115="Да", 1, 0)</f>
        <v>0</v>
      </c>
      <c r="BD107" s="86">
        <f>IF('Medical equipment-OST'!AU115="Да", 1, 0)</f>
        <v>0</v>
      </c>
      <c r="BE107" s="86">
        <f t="shared" si="6"/>
        <v>0</v>
      </c>
      <c r="BF107" s="86">
        <f>IF('Medical equipment-OST'!BC115="Да", 'Service providers'!G117, 1)</f>
        <v>1</v>
      </c>
      <c r="BG107" s="86" t="str">
        <f>IFERROR(('Medical equipment-OST'!BD115*BF107)/BM107, "0")</f>
        <v>0</v>
      </c>
      <c r="BH107" s="86">
        <f>IF('Medical equipment-OST'!BC115="Да", 'Service providers'!H117, 1)</f>
        <v>1</v>
      </c>
      <c r="BI107" s="86" t="str">
        <f>IFERROR(('Medical equipment-OST'!BE115*BH107)/BM107, "0")</f>
        <v>0</v>
      </c>
      <c r="BJ107" s="86">
        <f>IF('Medical equipment-OST'!AZ115="Да", 1, 0)</f>
        <v>0</v>
      </c>
      <c r="BK107" s="86">
        <f>IF('Medical equipment-OST'!BA115="Да", 1, 0)</f>
        <v>0</v>
      </c>
      <c r="BL107" s="86">
        <f>IF('Medical equipment-OST'!BB115="Да", 1, 0)</f>
        <v>0</v>
      </c>
      <c r="BM107" s="86">
        <f t="shared" si="7"/>
        <v>0</v>
      </c>
    </row>
    <row r="108" spans="1:65" x14ac:dyDescent="0.25">
      <c r="A108" s="92" t="str">
        <f>'Service providers'!A118</f>
        <v>Указать название</v>
      </c>
      <c r="B108" s="86">
        <f>IF('Medical equipment-OST'!F116="Да", 'Service providers'!G118, 1)</f>
        <v>1</v>
      </c>
      <c r="C108" s="86" t="str">
        <f>IFERROR(('Medical equipment-OST'!G116*B108)/I108, "0")</f>
        <v>0</v>
      </c>
      <c r="D108" s="86">
        <f>IF('Medical equipment-OST'!F116="Да", 'Service providers'!H118, 1)</f>
        <v>1</v>
      </c>
      <c r="E108" s="86" t="str">
        <f>IFERROR(('Medical equipment-OST'!H116*D108)/I108, "0")</f>
        <v>0</v>
      </c>
      <c r="F108" s="86">
        <f>IF('Medical equipment-OST'!C116="Да", 1, 0)</f>
        <v>0</v>
      </c>
      <c r="G108" s="86">
        <f>IF('Medical equipment-OST'!D116="Да", 1, 0)</f>
        <v>0</v>
      </c>
      <c r="H108" s="86">
        <f>IF('Medical equipment-OST'!E116="Да", 1, 0)</f>
        <v>0</v>
      </c>
      <c r="I108" s="86">
        <f t="shared" ref="I108:I149" si="24">SUM(F108:H108)</f>
        <v>0</v>
      </c>
      <c r="J108" s="86">
        <f>IF('Medical equipment-OST'!M116="Да", 'Service providers'!G118, 1)</f>
        <v>1</v>
      </c>
      <c r="K108" s="86" t="str">
        <f>IFERROR(('Medical equipment-OST'!N116*J108)/Q108, "0")</f>
        <v>0</v>
      </c>
      <c r="L108" s="86">
        <f>IF('Medical equipment-OST'!M116="Да", 'Service providers'!H118, 1)</f>
        <v>1</v>
      </c>
      <c r="M108" s="86" t="str">
        <f>IFERROR(('Medical equipment-OST'!O116*L108)/Q108, "0")</f>
        <v>0</v>
      </c>
      <c r="N108" s="86">
        <f>IF('Medical equipment-OST'!J116="Да", 1, 0)</f>
        <v>0</v>
      </c>
      <c r="O108" s="86">
        <f>IF('Medical equipment-OST'!K116="Да", 1, 0)</f>
        <v>0</v>
      </c>
      <c r="P108" s="86">
        <f>IF('Medical equipment-OST'!L116="Да", 1, 0)</f>
        <v>0</v>
      </c>
      <c r="Q108" s="86">
        <f t="shared" ref="Q108:Q149" si="25">SUM(N108:P108)</f>
        <v>0</v>
      </c>
      <c r="R108" s="86">
        <f>IF('Medical equipment-OST'!T116="Да", 'Service providers'!G118, 1)</f>
        <v>1</v>
      </c>
      <c r="S108" s="86" t="str">
        <f>IFERROR(('Medical equipment-OST'!U116*R108)/Y108, "0")</f>
        <v>0</v>
      </c>
      <c r="T108" s="86">
        <f>IF('Medical equipment-OST'!T116="Да", 'Service providers'!H118, 1)</f>
        <v>1</v>
      </c>
      <c r="U108" s="86" t="str">
        <f>IFERROR(('Medical equipment-OST'!V116*T108)/Y108, "0")</f>
        <v>0</v>
      </c>
      <c r="V108" s="86">
        <f>IF('Medical equipment-OST'!Q116="Да", 1, 0)</f>
        <v>0</v>
      </c>
      <c r="W108" s="86">
        <f>IF('Medical equipment-OST'!R116="Да", 1, 0)</f>
        <v>0</v>
      </c>
      <c r="X108" s="86">
        <f>IF('Medical equipment-OST'!S116="Да", 1, 0)</f>
        <v>0</v>
      </c>
      <c r="Y108" s="86">
        <f t="shared" ref="Y108:Y149" si="26">SUM(V108:X108)</f>
        <v>0</v>
      </c>
      <c r="Z108" s="86">
        <f>IF('Medical equipment-OST'!AA116="Да", 'Service providers'!G118, 1)</f>
        <v>1</v>
      </c>
      <c r="AA108" s="86" t="str">
        <f>IFERROR(('Medical equipment-OST'!AB116*Z108)/AG108, "0")</f>
        <v>0</v>
      </c>
      <c r="AB108" s="86">
        <f>IF('Medical equipment-OST'!AA116="Да", 'Service providers'!H118, 1)</f>
        <v>1</v>
      </c>
      <c r="AC108" s="86" t="str">
        <f>IFERROR(('Medical equipment-OST'!AC116*AB108)/AG108, "0")</f>
        <v>0</v>
      </c>
      <c r="AD108" s="86">
        <f>IF('Medical equipment-OST'!X116="Да", 1, 0)</f>
        <v>0</v>
      </c>
      <c r="AE108" s="86">
        <f>IF('Medical equipment-OST'!Y116="Да", 1, 0)</f>
        <v>0</v>
      </c>
      <c r="AF108" s="86">
        <f>IF('Medical equipment-OST'!Z116="Да", 1, 0)</f>
        <v>0</v>
      </c>
      <c r="AG108" s="86">
        <f t="shared" ref="AG108:AG149" si="27">SUM(AD108:AF108)</f>
        <v>0</v>
      </c>
      <c r="AH108" s="86">
        <f>IF('Medical equipment-OST'!AH116="Да", 'Service providers'!G118, 1)</f>
        <v>1</v>
      </c>
      <c r="AI108" s="86" t="str">
        <f>IFERROR(('Medical equipment-OST'!AI116*AH108)/AO108, "0")</f>
        <v>0</v>
      </c>
      <c r="AJ108" s="86">
        <f>IF('Medical equipment-OST'!AH116="Да", 'Service providers'!H118, 1)</f>
        <v>1</v>
      </c>
      <c r="AK108" s="86" t="str">
        <f>IFERROR(('Medical equipment-OST'!AJ116*AJ108)/AO108, "0")</f>
        <v>0</v>
      </c>
      <c r="AL108" s="86">
        <f>IF('Medical equipment-OST'!AE116="Да", 1, 0)</f>
        <v>0</v>
      </c>
      <c r="AM108" s="86">
        <f>IF('Medical equipment-OST'!AF116="Да", 1, 0)</f>
        <v>0</v>
      </c>
      <c r="AN108" s="86">
        <f>IF('Medical equipment-OST'!AG116="Да", 1, 0)</f>
        <v>0</v>
      </c>
      <c r="AO108" s="86">
        <f t="shared" ref="AO108:AO149" si="28">SUM(AL108:AN108)</f>
        <v>0</v>
      </c>
      <c r="AP108" s="86">
        <f>IF('Medical equipment-OST'!AO116="Да", 'Service providers'!G118, 1)</f>
        <v>1</v>
      </c>
      <c r="AQ108" s="86" t="str">
        <f>IFERROR(('Medical equipment-OST'!AP116*AP108)/AW108, "0")</f>
        <v>0</v>
      </c>
      <c r="AR108" s="86">
        <f>IF('Medical equipment-OST'!AO116="Да", 'Service providers'!H118, 1)</f>
        <v>1</v>
      </c>
      <c r="AS108" s="86" t="str">
        <f>IFERROR(('Medical equipment-OST'!AQ116*AR108)/AW108, "0")</f>
        <v>0</v>
      </c>
      <c r="AT108" s="86">
        <f>IF('Medical equipment-OST'!AL116="Да", 1, 0)</f>
        <v>0</v>
      </c>
      <c r="AU108" s="86">
        <f>IF('Medical equipment-OST'!AM116="Да", 1, 0)</f>
        <v>0</v>
      </c>
      <c r="AV108" s="86">
        <f>IF('Medical equipment-OST'!AN116="Да", 1, 0)</f>
        <v>0</v>
      </c>
      <c r="AW108" s="86">
        <f t="shared" ref="AW108:AW149" si="29">SUM(AT108:AV108)</f>
        <v>0</v>
      </c>
      <c r="AX108" s="86">
        <f>IF('Medical equipment-OST'!AV116="Да", 'Service providers'!G118, 1)</f>
        <v>1</v>
      </c>
      <c r="AY108" s="86" t="str">
        <f>IFERROR(('Medical equipment-OST'!AW116*AX108)/BE108, "0")</f>
        <v>0</v>
      </c>
      <c r="AZ108" s="86">
        <f>IF('Medical equipment-OST'!AV116="Да", 'Service providers'!H118, 1)</f>
        <v>1</v>
      </c>
      <c r="BA108" s="86" t="str">
        <f>IFERROR(('Medical equipment-OST'!AX116*AZ108)/BE108, "0")</f>
        <v>0</v>
      </c>
      <c r="BB108" s="86">
        <f>IF('Medical equipment-OST'!AS116="Да", 1, 0)</f>
        <v>0</v>
      </c>
      <c r="BC108" s="86">
        <f>IF('Medical equipment-OST'!AT116="Да", 1, 0)</f>
        <v>0</v>
      </c>
      <c r="BD108" s="86">
        <f>IF('Medical equipment-OST'!AU116="Да", 1, 0)</f>
        <v>0</v>
      </c>
      <c r="BE108" s="86">
        <f t="shared" ref="BE108:BE149" si="30">SUM(BB108:BD108)</f>
        <v>0</v>
      </c>
      <c r="BF108" s="86">
        <f>IF('Medical equipment-OST'!BC116="Да", 'Service providers'!G118, 1)</f>
        <v>1</v>
      </c>
      <c r="BG108" s="86" t="str">
        <f>IFERROR(('Medical equipment-OST'!BD116*BF108)/BM108, "0")</f>
        <v>0</v>
      </c>
      <c r="BH108" s="86">
        <f>IF('Medical equipment-OST'!BC116="Да", 'Service providers'!H118, 1)</f>
        <v>1</v>
      </c>
      <c r="BI108" s="86" t="str">
        <f>IFERROR(('Medical equipment-OST'!BE116*BH108)/BM108, "0")</f>
        <v>0</v>
      </c>
      <c r="BJ108" s="86">
        <f>IF('Medical equipment-OST'!AZ116="Да", 1, 0)</f>
        <v>0</v>
      </c>
      <c r="BK108" s="86">
        <f>IF('Medical equipment-OST'!BA116="Да", 1, 0)</f>
        <v>0</v>
      </c>
      <c r="BL108" s="86">
        <f>IF('Medical equipment-OST'!BB116="Да", 1, 0)</f>
        <v>0</v>
      </c>
      <c r="BM108" s="86">
        <f t="shared" ref="BM108:BM149" si="31">SUM(BJ108:BL108)</f>
        <v>0</v>
      </c>
    </row>
    <row r="109" spans="1:65" x14ac:dyDescent="0.25">
      <c r="A109" s="93" t="str">
        <f>'Service providers'!A119</f>
        <v>Указать название точки 1</v>
      </c>
      <c r="B109" s="86">
        <f>IF('Medical equipment-OST'!F117="Да", 'Service providers'!G119, 1)</f>
        <v>1</v>
      </c>
      <c r="C109" s="86" t="str">
        <f>IFERROR(('Medical equipment-OST'!G117*B109)/I109, "0")</f>
        <v>0</v>
      </c>
      <c r="D109" s="86">
        <f>IF('Medical equipment-OST'!F117="Да", 'Service providers'!H119, 1)</f>
        <v>1</v>
      </c>
      <c r="E109" s="86" t="str">
        <f>IFERROR(('Medical equipment-OST'!H117*D109)/I109, "0")</f>
        <v>0</v>
      </c>
      <c r="F109" s="86">
        <f>IF('Medical equipment-OST'!C117="Да", 1, 0)</f>
        <v>0</v>
      </c>
      <c r="G109" s="86">
        <f>IF('Medical equipment-OST'!D117="Да", 1, 0)</f>
        <v>0</v>
      </c>
      <c r="H109" s="86">
        <f>IF('Medical equipment-OST'!E117="Да", 1, 0)</f>
        <v>0</v>
      </c>
      <c r="I109" s="86">
        <f t="shared" si="24"/>
        <v>0</v>
      </c>
      <c r="J109" s="86">
        <f>IF('Medical equipment-OST'!M117="Да", 'Service providers'!G119, 1)</f>
        <v>1</v>
      </c>
      <c r="K109" s="86" t="str">
        <f>IFERROR(('Medical equipment-OST'!N117*J109)/Q109, "0")</f>
        <v>0</v>
      </c>
      <c r="L109" s="86">
        <f>IF('Medical equipment-OST'!M117="Да", 'Service providers'!H119, 1)</f>
        <v>1</v>
      </c>
      <c r="M109" s="86" t="str">
        <f>IFERROR(('Medical equipment-OST'!O117*L109)/Q109, "0")</f>
        <v>0</v>
      </c>
      <c r="N109" s="86">
        <f>IF('Medical equipment-OST'!J117="Да", 1, 0)</f>
        <v>0</v>
      </c>
      <c r="O109" s="86">
        <f>IF('Medical equipment-OST'!K117="Да", 1, 0)</f>
        <v>0</v>
      </c>
      <c r="P109" s="86">
        <f>IF('Medical equipment-OST'!L117="Да", 1, 0)</f>
        <v>0</v>
      </c>
      <c r="Q109" s="86">
        <f t="shared" si="25"/>
        <v>0</v>
      </c>
      <c r="R109" s="86">
        <f>IF('Medical equipment-OST'!T117="Да", 'Service providers'!G119, 1)</f>
        <v>1</v>
      </c>
      <c r="S109" s="86" t="str">
        <f>IFERROR(('Medical equipment-OST'!U117*R109)/Y109, "0")</f>
        <v>0</v>
      </c>
      <c r="T109" s="86">
        <f>IF('Medical equipment-OST'!T117="Да", 'Service providers'!H119, 1)</f>
        <v>1</v>
      </c>
      <c r="U109" s="86" t="str">
        <f>IFERROR(('Medical equipment-OST'!V117*T109)/Y109, "0")</f>
        <v>0</v>
      </c>
      <c r="V109" s="86">
        <f>IF('Medical equipment-OST'!Q117="Да", 1, 0)</f>
        <v>0</v>
      </c>
      <c r="W109" s="86">
        <f>IF('Medical equipment-OST'!R117="Да", 1, 0)</f>
        <v>0</v>
      </c>
      <c r="X109" s="86">
        <f>IF('Medical equipment-OST'!S117="Да", 1, 0)</f>
        <v>0</v>
      </c>
      <c r="Y109" s="86">
        <f t="shared" si="26"/>
        <v>0</v>
      </c>
      <c r="Z109" s="86">
        <f>IF('Medical equipment-OST'!AA117="Да", 'Service providers'!G119, 1)</f>
        <v>1</v>
      </c>
      <c r="AA109" s="86" t="str">
        <f>IFERROR(('Medical equipment-OST'!AB117*Z109)/AG109, "0")</f>
        <v>0</v>
      </c>
      <c r="AB109" s="86">
        <f>IF('Medical equipment-OST'!AA117="Да", 'Service providers'!H119, 1)</f>
        <v>1</v>
      </c>
      <c r="AC109" s="86" t="str">
        <f>IFERROR(('Medical equipment-OST'!AC117*AB109)/AG109, "0")</f>
        <v>0</v>
      </c>
      <c r="AD109" s="86">
        <f>IF('Medical equipment-OST'!X117="Да", 1, 0)</f>
        <v>0</v>
      </c>
      <c r="AE109" s="86">
        <f>IF('Medical equipment-OST'!Y117="Да", 1, 0)</f>
        <v>0</v>
      </c>
      <c r="AF109" s="86">
        <f>IF('Medical equipment-OST'!Z117="Да", 1, 0)</f>
        <v>0</v>
      </c>
      <c r="AG109" s="86">
        <f t="shared" si="27"/>
        <v>0</v>
      </c>
      <c r="AH109" s="86">
        <f>IF('Medical equipment-OST'!AH117="Да", 'Service providers'!G119, 1)</f>
        <v>1</v>
      </c>
      <c r="AI109" s="86" t="str">
        <f>IFERROR(('Medical equipment-OST'!AI117*AH109)/AO109, "0")</f>
        <v>0</v>
      </c>
      <c r="AJ109" s="86">
        <f>IF('Medical equipment-OST'!AH117="Да", 'Service providers'!H119, 1)</f>
        <v>1</v>
      </c>
      <c r="AK109" s="86" t="str">
        <f>IFERROR(('Medical equipment-OST'!AJ117*AJ109)/AO109, "0")</f>
        <v>0</v>
      </c>
      <c r="AL109" s="86">
        <f>IF('Medical equipment-OST'!AE117="Да", 1, 0)</f>
        <v>0</v>
      </c>
      <c r="AM109" s="86">
        <f>IF('Medical equipment-OST'!AF117="Да", 1, 0)</f>
        <v>0</v>
      </c>
      <c r="AN109" s="86">
        <f>IF('Medical equipment-OST'!AG117="Да", 1, 0)</f>
        <v>0</v>
      </c>
      <c r="AO109" s="86">
        <f t="shared" si="28"/>
        <v>0</v>
      </c>
      <c r="AP109" s="86">
        <f>IF('Medical equipment-OST'!AO117="Да", 'Service providers'!G119, 1)</f>
        <v>1</v>
      </c>
      <c r="AQ109" s="86" t="str">
        <f>IFERROR(('Medical equipment-OST'!AP117*AP109)/AW109, "0")</f>
        <v>0</v>
      </c>
      <c r="AR109" s="86">
        <f>IF('Medical equipment-OST'!AO117="Да", 'Service providers'!H119, 1)</f>
        <v>1</v>
      </c>
      <c r="AS109" s="86" t="str">
        <f>IFERROR(('Medical equipment-OST'!AQ117*AR109)/AW109, "0")</f>
        <v>0</v>
      </c>
      <c r="AT109" s="86">
        <f>IF('Medical equipment-OST'!AL117="Да", 1, 0)</f>
        <v>0</v>
      </c>
      <c r="AU109" s="86">
        <f>IF('Medical equipment-OST'!AM117="Да", 1, 0)</f>
        <v>0</v>
      </c>
      <c r="AV109" s="86">
        <f>IF('Medical equipment-OST'!AN117="Да", 1, 0)</f>
        <v>0</v>
      </c>
      <c r="AW109" s="86">
        <f t="shared" si="29"/>
        <v>0</v>
      </c>
      <c r="AX109" s="86">
        <f>IF('Medical equipment-OST'!AV117="Да", 'Service providers'!G119, 1)</f>
        <v>1</v>
      </c>
      <c r="AY109" s="86" t="str">
        <f>IFERROR(('Medical equipment-OST'!AW117*AX109)/BE109, "0")</f>
        <v>0</v>
      </c>
      <c r="AZ109" s="86">
        <f>IF('Medical equipment-OST'!AV117="Да", 'Service providers'!H119, 1)</f>
        <v>1</v>
      </c>
      <c r="BA109" s="86" t="str">
        <f>IFERROR(('Medical equipment-OST'!AX117*AZ109)/BE109, "0")</f>
        <v>0</v>
      </c>
      <c r="BB109" s="86">
        <f>IF('Medical equipment-OST'!AS117="Да", 1, 0)</f>
        <v>0</v>
      </c>
      <c r="BC109" s="86">
        <f>IF('Medical equipment-OST'!AT117="Да", 1, 0)</f>
        <v>0</v>
      </c>
      <c r="BD109" s="86">
        <f>IF('Medical equipment-OST'!AU117="Да", 1, 0)</f>
        <v>0</v>
      </c>
      <c r="BE109" s="86">
        <f t="shared" si="30"/>
        <v>0</v>
      </c>
      <c r="BF109" s="86">
        <f>IF('Medical equipment-OST'!BC117="Да", 'Service providers'!G119, 1)</f>
        <v>1</v>
      </c>
      <c r="BG109" s="86" t="str">
        <f>IFERROR(('Medical equipment-OST'!BD117*BF109)/BM109, "0")</f>
        <v>0</v>
      </c>
      <c r="BH109" s="86">
        <f>IF('Medical equipment-OST'!BC117="Да", 'Service providers'!H119, 1)</f>
        <v>1</v>
      </c>
      <c r="BI109" s="86" t="str">
        <f>IFERROR(('Medical equipment-OST'!BE117*BH109)/BM109, "0")</f>
        <v>0</v>
      </c>
      <c r="BJ109" s="86">
        <f>IF('Medical equipment-OST'!AZ117="Да", 1, 0)</f>
        <v>0</v>
      </c>
      <c r="BK109" s="86">
        <f>IF('Medical equipment-OST'!BA117="Да", 1, 0)</f>
        <v>0</v>
      </c>
      <c r="BL109" s="86">
        <f>IF('Medical equipment-OST'!BB117="Да", 1, 0)</f>
        <v>0</v>
      </c>
      <c r="BM109" s="86">
        <f t="shared" si="31"/>
        <v>0</v>
      </c>
    </row>
    <row r="110" spans="1:65" x14ac:dyDescent="0.25">
      <c r="A110" s="93" t="str">
        <f>'Service providers'!A120</f>
        <v>Указать название точки 2</v>
      </c>
      <c r="B110" s="86">
        <f>IF('Medical equipment-OST'!F118="Да", 'Service providers'!G120, 1)</f>
        <v>1</v>
      </c>
      <c r="C110" s="86" t="str">
        <f>IFERROR(('Medical equipment-OST'!G118*B110)/I110, "0")</f>
        <v>0</v>
      </c>
      <c r="D110" s="86">
        <f>IF('Medical equipment-OST'!F118="Да", 'Service providers'!H120, 1)</f>
        <v>1</v>
      </c>
      <c r="E110" s="86" t="str">
        <f>IFERROR(('Medical equipment-OST'!H118*D110)/I110, "0")</f>
        <v>0</v>
      </c>
      <c r="F110" s="86">
        <f>IF('Medical equipment-OST'!C118="Да", 1, 0)</f>
        <v>0</v>
      </c>
      <c r="G110" s="86">
        <f>IF('Medical equipment-OST'!D118="Да", 1, 0)</f>
        <v>0</v>
      </c>
      <c r="H110" s="86">
        <f>IF('Medical equipment-OST'!E118="Да", 1, 0)</f>
        <v>0</v>
      </c>
      <c r="I110" s="86">
        <f t="shared" si="24"/>
        <v>0</v>
      </c>
      <c r="J110" s="86">
        <f>IF('Medical equipment-OST'!M118="Да", 'Service providers'!G120, 1)</f>
        <v>1</v>
      </c>
      <c r="K110" s="86" t="str">
        <f>IFERROR(('Medical equipment-OST'!N118*J110)/Q110, "0")</f>
        <v>0</v>
      </c>
      <c r="L110" s="86">
        <f>IF('Medical equipment-OST'!M118="Да", 'Service providers'!H120, 1)</f>
        <v>1</v>
      </c>
      <c r="M110" s="86" t="str">
        <f>IFERROR(('Medical equipment-OST'!O118*L110)/Q110, "0")</f>
        <v>0</v>
      </c>
      <c r="N110" s="86">
        <f>IF('Medical equipment-OST'!J118="Да", 1, 0)</f>
        <v>0</v>
      </c>
      <c r="O110" s="86">
        <f>IF('Medical equipment-OST'!K118="Да", 1, 0)</f>
        <v>0</v>
      </c>
      <c r="P110" s="86">
        <f>IF('Medical equipment-OST'!L118="Да", 1, 0)</f>
        <v>0</v>
      </c>
      <c r="Q110" s="86">
        <f t="shared" si="25"/>
        <v>0</v>
      </c>
      <c r="R110" s="86">
        <f>IF('Medical equipment-OST'!T118="Да", 'Service providers'!G120, 1)</f>
        <v>1</v>
      </c>
      <c r="S110" s="86" t="str">
        <f>IFERROR(('Medical equipment-OST'!U118*R110)/Y110, "0")</f>
        <v>0</v>
      </c>
      <c r="T110" s="86">
        <f>IF('Medical equipment-OST'!T118="Да", 'Service providers'!H120, 1)</f>
        <v>1</v>
      </c>
      <c r="U110" s="86" t="str">
        <f>IFERROR(('Medical equipment-OST'!V118*T110)/Y110, "0")</f>
        <v>0</v>
      </c>
      <c r="V110" s="86">
        <f>IF('Medical equipment-OST'!Q118="Да", 1, 0)</f>
        <v>0</v>
      </c>
      <c r="W110" s="86">
        <f>IF('Medical equipment-OST'!R118="Да", 1, 0)</f>
        <v>0</v>
      </c>
      <c r="X110" s="86">
        <f>IF('Medical equipment-OST'!S118="Да", 1, 0)</f>
        <v>0</v>
      </c>
      <c r="Y110" s="86">
        <f t="shared" si="26"/>
        <v>0</v>
      </c>
      <c r="Z110" s="86">
        <f>IF('Medical equipment-OST'!AA118="Да", 'Service providers'!G120, 1)</f>
        <v>1</v>
      </c>
      <c r="AA110" s="86" t="str">
        <f>IFERROR(('Medical equipment-OST'!AB118*Z110)/AG110, "0")</f>
        <v>0</v>
      </c>
      <c r="AB110" s="86">
        <f>IF('Medical equipment-OST'!AA118="Да", 'Service providers'!H120, 1)</f>
        <v>1</v>
      </c>
      <c r="AC110" s="86" t="str">
        <f>IFERROR(('Medical equipment-OST'!AC118*AB110)/AG110, "0")</f>
        <v>0</v>
      </c>
      <c r="AD110" s="86">
        <f>IF('Medical equipment-OST'!X118="Да", 1, 0)</f>
        <v>0</v>
      </c>
      <c r="AE110" s="86">
        <f>IF('Medical equipment-OST'!Y118="Да", 1, 0)</f>
        <v>0</v>
      </c>
      <c r="AF110" s="86">
        <f>IF('Medical equipment-OST'!Z118="Да", 1, 0)</f>
        <v>0</v>
      </c>
      <c r="AG110" s="86">
        <f t="shared" si="27"/>
        <v>0</v>
      </c>
      <c r="AH110" s="86">
        <f>IF('Medical equipment-OST'!AH118="Да", 'Service providers'!G120, 1)</f>
        <v>1</v>
      </c>
      <c r="AI110" s="86" t="str">
        <f>IFERROR(('Medical equipment-OST'!AI118*AH110)/AO110, "0")</f>
        <v>0</v>
      </c>
      <c r="AJ110" s="86">
        <f>IF('Medical equipment-OST'!AH118="Да", 'Service providers'!H120, 1)</f>
        <v>1</v>
      </c>
      <c r="AK110" s="86" t="str">
        <f>IFERROR(('Medical equipment-OST'!AJ118*AJ110)/AO110, "0")</f>
        <v>0</v>
      </c>
      <c r="AL110" s="86">
        <f>IF('Medical equipment-OST'!AE118="Да", 1, 0)</f>
        <v>0</v>
      </c>
      <c r="AM110" s="86">
        <f>IF('Medical equipment-OST'!AF118="Да", 1, 0)</f>
        <v>0</v>
      </c>
      <c r="AN110" s="86">
        <f>IF('Medical equipment-OST'!AG118="Да", 1, 0)</f>
        <v>0</v>
      </c>
      <c r="AO110" s="86">
        <f t="shared" si="28"/>
        <v>0</v>
      </c>
      <c r="AP110" s="86">
        <f>IF('Medical equipment-OST'!AO118="Да", 'Service providers'!G120, 1)</f>
        <v>1</v>
      </c>
      <c r="AQ110" s="86" t="str">
        <f>IFERROR(('Medical equipment-OST'!AP118*AP110)/AW110, "0")</f>
        <v>0</v>
      </c>
      <c r="AR110" s="86">
        <f>IF('Medical equipment-OST'!AO118="Да", 'Service providers'!H120, 1)</f>
        <v>1</v>
      </c>
      <c r="AS110" s="86" t="str">
        <f>IFERROR(('Medical equipment-OST'!AQ118*AR110)/AW110, "0")</f>
        <v>0</v>
      </c>
      <c r="AT110" s="86">
        <f>IF('Medical equipment-OST'!AL118="Да", 1, 0)</f>
        <v>0</v>
      </c>
      <c r="AU110" s="86">
        <f>IF('Medical equipment-OST'!AM118="Да", 1, 0)</f>
        <v>0</v>
      </c>
      <c r="AV110" s="86">
        <f>IF('Medical equipment-OST'!AN118="Да", 1, 0)</f>
        <v>0</v>
      </c>
      <c r="AW110" s="86">
        <f t="shared" si="29"/>
        <v>0</v>
      </c>
      <c r="AX110" s="86">
        <f>IF('Medical equipment-OST'!AV118="Да", 'Service providers'!G120, 1)</f>
        <v>1</v>
      </c>
      <c r="AY110" s="86" t="str">
        <f>IFERROR(('Medical equipment-OST'!AW118*AX110)/BE110, "0")</f>
        <v>0</v>
      </c>
      <c r="AZ110" s="86">
        <f>IF('Medical equipment-OST'!AV118="Да", 'Service providers'!H120, 1)</f>
        <v>1</v>
      </c>
      <c r="BA110" s="86" t="str">
        <f>IFERROR(('Medical equipment-OST'!AX118*AZ110)/BE110, "0")</f>
        <v>0</v>
      </c>
      <c r="BB110" s="86">
        <f>IF('Medical equipment-OST'!AS118="Да", 1, 0)</f>
        <v>0</v>
      </c>
      <c r="BC110" s="86">
        <f>IF('Medical equipment-OST'!AT118="Да", 1, 0)</f>
        <v>0</v>
      </c>
      <c r="BD110" s="86">
        <f>IF('Medical equipment-OST'!AU118="Да", 1, 0)</f>
        <v>0</v>
      </c>
      <c r="BE110" s="86">
        <f t="shared" si="30"/>
        <v>0</v>
      </c>
      <c r="BF110" s="86">
        <f>IF('Medical equipment-OST'!BC118="Да", 'Service providers'!G120, 1)</f>
        <v>1</v>
      </c>
      <c r="BG110" s="86" t="str">
        <f>IFERROR(('Medical equipment-OST'!BD118*BF110)/BM110, "0")</f>
        <v>0</v>
      </c>
      <c r="BH110" s="86">
        <f>IF('Medical equipment-OST'!BC118="Да", 'Service providers'!H120, 1)</f>
        <v>1</v>
      </c>
      <c r="BI110" s="86" t="str">
        <f>IFERROR(('Medical equipment-OST'!BE118*BH110)/BM110, "0")</f>
        <v>0</v>
      </c>
      <c r="BJ110" s="86">
        <f>IF('Medical equipment-OST'!AZ118="Да", 1, 0)</f>
        <v>0</v>
      </c>
      <c r="BK110" s="86">
        <f>IF('Medical equipment-OST'!BA118="Да", 1, 0)</f>
        <v>0</v>
      </c>
      <c r="BL110" s="86">
        <f>IF('Medical equipment-OST'!BB118="Да", 1, 0)</f>
        <v>0</v>
      </c>
      <c r="BM110" s="86">
        <f t="shared" si="31"/>
        <v>0</v>
      </c>
    </row>
    <row r="111" spans="1:65" x14ac:dyDescent="0.25">
      <c r="A111" s="93" t="str">
        <f>'Service providers'!A121</f>
        <v>Указать название точки 3</v>
      </c>
      <c r="B111" s="86">
        <f>IF('Medical equipment-OST'!F119="Да", 'Service providers'!G121, 1)</f>
        <v>1</v>
      </c>
      <c r="C111" s="86" t="str">
        <f>IFERROR(('Medical equipment-OST'!G119*B111)/I111, "0")</f>
        <v>0</v>
      </c>
      <c r="D111" s="86">
        <f>IF('Medical equipment-OST'!F119="Да", 'Service providers'!H121, 1)</f>
        <v>1</v>
      </c>
      <c r="E111" s="86" t="str">
        <f>IFERROR(('Medical equipment-OST'!H119*D111)/I111, "0")</f>
        <v>0</v>
      </c>
      <c r="F111" s="86">
        <f>IF('Medical equipment-OST'!C119="Да", 1, 0)</f>
        <v>0</v>
      </c>
      <c r="G111" s="86">
        <f>IF('Medical equipment-OST'!D119="Да", 1, 0)</f>
        <v>0</v>
      </c>
      <c r="H111" s="86">
        <f>IF('Medical equipment-OST'!E119="Да", 1, 0)</f>
        <v>0</v>
      </c>
      <c r="I111" s="86">
        <f t="shared" si="24"/>
        <v>0</v>
      </c>
      <c r="J111" s="86">
        <f>IF('Medical equipment-OST'!M119="Да", 'Service providers'!G121, 1)</f>
        <v>1</v>
      </c>
      <c r="K111" s="86" t="str">
        <f>IFERROR(('Medical equipment-OST'!N119*J111)/Q111, "0")</f>
        <v>0</v>
      </c>
      <c r="L111" s="86">
        <f>IF('Medical equipment-OST'!M119="Да", 'Service providers'!H121, 1)</f>
        <v>1</v>
      </c>
      <c r="M111" s="86" t="str">
        <f>IFERROR(('Medical equipment-OST'!O119*L111)/Q111, "0")</f>
        <v>0</v>
      </c>
      <c r="N111" s="86">
        <f>IF('Medical equipment-OST'!J119="Да", 1, 0)</f>
        <v>0</v>
      </c>
      <c r="O111" s="86">
        <f>IF('Medical equipment-OST'!K119="Да", 1, 0)</f>
        <v>0</v>
      </c>
      <c r="P111" s="86">
        <f>IF('Medical equipment-OST'!L119="Да", 1, 0)</f>
        <v>0</v>
      </c>
      <c r="Q111" s="86">
        <f t="shared" si="25"/>
        <v>0</v>
      </c>
      <c r="R111" s="86">
        <f>IF('Medical equipment-OST'!T119="Да", 'Service providers'!G121, 1)</f>
        <v>1</v>
      </c>
      <c r="S111" s="86" t="str">
        <f>IFERROR(('Medical equipment-OST'!U119*R111)/Y111, "0")</f>
        <v>0</v>
      </c>
      <c r="T111" s="86">
        <f>IF('Medical equipment-OST'!T119="Да", 'Service providers'!H121, 1)</f>
        <v>1</v>
      </c>
      <c r="U111" s="86" t="str">
        <f>IFERROR(('Medical equipment-OST'!V119*T111)/Y111, "0")</f>
        <v>0</v>
      </c>
      <c r="V111" s="86">
        <f>IF('Medical equipment-OST'!Q119="Да", 1, 0)</f>
        <v>0</v>
      </c>
      <c r="W111" s="86">
        <f>IF('Medical equipment-OST'!R119="Да", 1, 0)</f>
        <v>0</v>
      </c>
      <c r="X111" s="86">
        <f>IF('Medical equipment-OST'!S119="Да", 1, 0)</f>
        <v>0</v>
      </c>
      <c r="Y111" s="86">
        <f t="shared" si="26"/>
        <v>0</v>
      </c>
      <c r="Z111" s="86">
        <f>IF('Medical equipment-OST'!AA119="Да", 'Service providers'!G121, 1)</f>
        <v>1</v>
      </c>
      <c r="AA111" s="86" t="str">
        <f>IFERROR(('Medical equipment-OST'!AB119*Z111)/AG111, "0")</f>
        <v>0</v>
      </c>
      <c r="AB111" s="86">
        <f>IF('Medical equipment-OST'!AA119="Да", 'Service providers'!H121, 1)</f>
        <v>1</v>
      </c>
      <c r="AC111" s="86" t="str">
        <f>IFERROR(('Medical equipment-OST'!AC119*AB111)/AG111, "0")</f>
        <v>0</v>
      </c>
      <c r="AD111" s="86">
        <f>IF('Medical equipment-OST'!X119="Да", 1, 0)</f>
        <v>0</v>
      </c>
      <c r="AE111" s="86">
        <f>IF('Medical equipment-OST'!Y119="Да", 1, 0)</f>
        <v>0</v>
      </c>
      <c r="AF111" s="86">
        <f>IF('Medical equipment-OST'!Z119="Да", 1, 0)</f>
        <v>0</v>
      </c>
      <c r="AG111" s="86">
        <f t="shared" si="27"/>
        <v>0</v>
      </c>
      <c r="AH111" s="86">
        <f>IF('Medical equipment-OST'!AH119="Да", 'Service providers'!G121, 1)</f>
        <v>1</v>
      </c>
      <c r="AI111" s="86" t="str">
        <f>IFERROR(('Medical equipment-OST'!AI119*AH111)/AO111, "0")</f>
        <v>0</v>
      </c>
      <c r="AJ111" s="86">
        <f>IF('Medical equipment-OST'!AH119="Да", 'Service providers'!H121, 1)</f>
        <v>1</v>
      </c>
      <c r="AK111" s="86" t="str">
        <f>IFERROR(('Medical equipment-OST'!AJ119*AJ111)/AO111, "0")</f>
        <v>0</v>
      </c>
      <c r="AL111" s="86">
        <f>IF('Medical equipment-OST'!AE119="Да", 1, 0)</f>
        <v>0</v>
      </c>
      <c r="AM111" s="86">
        <f>IF('Medical equipment-OST'!AF119="Да", 1, 0)</f>
        <v>0</v>
      </c>
      <c r="AN111" s="86">
        <f>IF('Medical equipment-OST'!AG119="Да", 1, 0)</f>
        <v>0</v>
      </c>
      <c r="AO111" s="86">
        <f t="shared" si="28"/>
        <v>0</v>
      </c>
      <c r="AP111" s="86">
        <f>IF('Medical equipment-OST'!AO119="Да", 'Service providers'!G121, 1)</f>
        <v>1</v>
      </c>
      <c r="AQ111" s="86" t="str">
        <f>IFERROR(('Medical equipment-OST'!AP119*AP111)/AW111, "0")</f>
        <v>0</v>
      </c>
      <c r="AR111" s="86">
        <f>IF('Medical equipment-OST'!AO119="Да", 'Service providers'!H121, 1)</f>
        <v>1</v>
      </c>
      <c r="AS111" s="86" t="str">
        <f>IFERROR(('Medical equipment-OST'!AQ119*AR111)/AW111, "0")</f>
        <v>0</v>
      </c>
      <c r="AT111" s="86">
        <f>IF('Medical equipment-OST'!AL119="Да", 1, 0)</f>
        <v>0</v>
      </c>
      <c r="AU111" s="86">
        <f>IF('Medical equipment-OST'!AM119="Да", 1, 0)</f>
        <v>0</v>
      </c>
      <c r="AV111" s="86">
        <f>IF('Medical equipment-OST'!AN119="Да", 1, 0)</f>
        <v>0</v>
      </c>
      <c r="AW111" s="86">
        <f t="shared" si="29"/>
        <v>0</v>
      </c>
      <c r="AX111" s="86">
        <f>IF('Medical equipment-OST'!AV119="Да", 'Service providers'!G121, 1)</f>
        <v>1</v>
      </c>
      <c r="AY111" s="86" t="str">
        <f>IFERROR(('Medical equipment-OST'!AW119*AX111)/BE111, "0")</f>
        <v>0</v>
      </c>
      <c r="AZ111" s="86">
        <f>IF('Medical equipment-OST'!AV119="Да", 'Service providers'!H121, 1)</f>
        <v>1</v>
      </c>
      <c r="BA111" s="86" t="str">
        <f>IFERROR(('Medical equipment-OST'!AX119*AZ111)/BE111, "0")</f>
        <v>0</v>
      </c>
      <c r="BB111" s="86">
        <f>IF('Medical equipment-OST'!AS119="Да", 1, 0)</f>
        <v>0</v>
      </c>
      <c r="BC111" s="86">
        <f>IF('Medical equipment-OST'!AT119="Да", 1, 0)</f>
        <v>0</v>
      </c>
      <c r="BD111" s="86">
        <f>IF('Medical equipment-OST'!AU119="Да", 1, 0)</f>
        <v>0</v>
      </c>
      <c r="BE111" s="86">
        <f t="shared" si="30"/>
        <v>0</v>
      </c>
      <c r="BF111" s="86">
        <f>IF('Medical equipment-OST'!BC119="Да", 'Service providers'!G121, 1)</f>
        <v>1</v>
      </c>
      <c r="BG111" s="86" t="str">
        <f>IFERROR(('Medical equipment-OST'!BD119*BF111)/BM111, "0")</f>
        <v>0</v>
      </c>
      <c r="BH111" s="86">
        <f>IF('Medical equipment-OST'!BC119="Да", 'Service providers'!H121, 1)</f>
        <v>1</v>
      </c>
      <c r="BI111" s="86" t="str">
        <f>IFERROR(('Medical equipment-OST'!BE119*BH111)/BM111, "0")</f>
        <v>0</v>
      </c>
      <c r="BJ111" s="86">
        <f>IF('Medical equipment-OST'!AZ119="Да", 1, 0)</f>
        <v>0</v>
      </c>
      <c r="BK111" s="86">
        <f>IF('Medical equipment-OST'!BA119="Да", 1, 0)</f>
        <v>0</v>
      </c>
      <c r="BL111" s="86">
        <f>IF('Medical equipment-OST'!BB119="Да", 1, 0)</f>
        <v>0</v>
      </c>
      <c r="BM111" s="86">
        <f t="shared" si="31"/>
        <v>0</v>
      </c>
    </row>
    <row r="112" spans="1:65" x14ac:dyDescent="0.25">
      <c r="A112" s="93" t="str">
        <f>'Service providers'!A122</f>
        <v>Указать название точки 4</v>
      </c>
      <c r="B112" s="86">
        <f>IF('Medical equipment-OST'!F120="Да", 'Service providers'!G122, 1)</f>
        <v>1</v>
      </c>
      <c r="C112" s="86" t="str">
        <f>IFERROR(('Medical equipment-OST'!G120*B112)/I112, "0")</f>
        <v>0</v>
      </c>
      <c r="D112" s="86">
        <f>IF('Medical equipment-OST'!F120="Да", 'Service providers'!H122, 1)</f>
        <v>1</v>
      </c>
      <c r="E112" s="86" t="str">
        <f>IFERROR(('Medical equipment-OST'!H120*D112)/I112, "0")</f>
        <v>0</v>
      </c>
      <c r="F112" s="86">
        <f>IF('Medical equipment-OST'!C120="Да", 1, 0)</f>
        <v>0</v>
      </c>
      <c r="G112" s="86">
        <f>IF('Medical equipment-OST'!D120="Да", 1, 0)</f>
        <v>0</v>
      </c>
      <c r="H112" s="86">
        <f>IF('Medical equipment-OST'!E120="Да", 1, 0)</f>
        <v>0</v>
      </c>
      <c r="I112" s="86">
        <f t="shared" si="24"/>
        <v>0</v>
      </c>
      <c r="J112" s="86">
        <f>IF('Medical equipment-OST'!M120="Да", 'Service providers'!G122, 1)</f>
        <v>1</v>
      </c>
      <c r="K112" s="86" t="str">
        <f>IFERROR(('Medical equipment-OST'!N120*J112)/Q112, "0")</f>
        <v>0</v>
      </c>
      <c r="L112" s="86">
        <f>IF('Medical equipment-OST'!M120="Да", 'Service providers'!H122, 1)</f>
        <v>1</v>
      </c>
      <c r="M112" s="86" t="str">
        <f>IFERROR(('Medical equipment-OST'!O120*L112)/Q112, "0")</f>
        <v>0</v>
      </c>
      <c r="N112" s="86">
        <f>IF('Medical equipment-OST'!J120="Да", 1, 0)</f>
        <v>0</v>
      </c>
      <c r="O112" s="86">
        <f>IF('Medical equipment-OST'!K120="Да", 1, 0)</f>
        <v>0</v>
      </c>
      <c r="P112" s="86">
        <f>IF('Medical equipment-OST'!L120="Да", 1, 0)</f>
        <v>0</v>
      </c>
      <c r="Q112" s="86">
        <f t="shared" si="25"/>
        <v>0</v>
      </c>
      <c r="R112" s="86">
        <f>IF('Medical equipment-OST'!T120="Да", 'Service providers'!G122, 1)</f>
        <v>1</v>
      </c>
      <c r="S112" s="86" t="str">
        <f>IFERROR(('Medical equipment-OST'!U120*R112)/Y112, "0")</f>
        <v>0</v>
      </c>
      <c r="T112" s="86">
        <f>IF('Medical equipment-OST'!T120="Да", 'Service providers'!H122, 1)</f>
        <v>1</v>
      </c>
      <c r="U112" s="86" t="str">
        <f>IFERROR(('Medical equipment-OST'!V120*T112)/Y112, "0")</f>
        <v>0</v>
      </c>
      <c r="V112" s="86">
        <f>IF('Medical equipment-OST'!Q120="Да", 1, 0)</f>
        <v>0</v>
      </c>
      <c r="W112" s="86">
        <f>IF('Medical equipment-OST'!R120="Да", 1, 0)</f>
        <v>0</v>
      </c>
      <c r="X112" s="86">
        <f>IF('Medical equipment-OST'!S120="Да", 1, 0)</f>
        <v>0</v>
      </c>
      <c r="Y112" s="86">
        <f t="shared" si="26"/>
        <v>0</v>
      </c>
      <c r="Z112" s="86">
        <f>IF('Medical equipment-OST'!AA120="Да", 'Service providers'!G122, 1)</f>
        <v>1</v>
      </c>
      <c r="AA112" s="86" t="str">
        <f>IFERROR(('Medical equipment-OST'!AB120*Z112)/AG112, "0")</f>
        <v>0</v>
      </c>
      <c r="AB112" s="86">
        <f>IF('Medical equipment-OST'!AA120="Да", 'Service providers'!H122, 1)</f>
        <v>1</v>
      </c>
      <c r="AC112" s="86" t="str">
        <f>IFERROR(('Medical equipment-OST'!AC120*AB112)/AG112, "0")</f>
        <v>0</v>
      </c>
      <c r="AD112" s="86">
        <f>IF('Medical equipment-OST'!X120="Да", 1, 0)</f>
        <v>0</v>
      </c>
      <c r="AE112" s="86">
        <f>IF('Medical equipment-OST'!Y120="Да", 1, 0)</f>
        <v>0</v>
      </c>
      <c r="AF112" s="86">
        <f>IF('Medical equipment-OST'!Z120="Да", 1, 0)</f>
        <v>0</v>
      </c>
      <c r="AG112" s="86">
        <f t="shared" si="27"/>
        <v>0</v>
      </c>
      <c r="AH112" s="86">
        <f>IF('Medical equipment-OST'!AH120="Да", 'Service providers'!G122, 1)</f>
        <v>1</v>
      </c>
      <c r="AI112" s="86" t="str">
        <f>IFERROR(('Medical equipment-OST'!AI120*AH112)/AO112, "0")</f>
        <v>0</v>
      </c>
      <c r="AJ112" s="86">
        <f>IF('Medical equipment-OST'!AH120="Да", 'Service providers'!H122, 1)</f>
        <v>1</v>
      </c>
      <c r="AK112" s="86" t="str">
        <f>IFERROR(('Medical equipment-OST'!AJ120*AJ112)/AO112, "0")</f>
        <v>0</v>
      </c>
      <c r="AL112" s="86">
        <f>IF('Medical equipment-OST'!AE120="Да", 1, 0)</f>
        <v>0</v>
      </c>
      <c r="AM112" s="86">
        <f>IF('Medical equipment-OST'!AF120="Да", 1, 0)</f>
        <v>0</v>
      </c>
      <c r="AN112" s="86">
        <f>IF('Medical equipment-OST'!AG120="Да", 1, 0)</f>
        <v>0</v>
      </c>
      <c r="AO112" s="86">
        <f t="shared" si="28"/>
        <v>0</v>
      </c>
      <c r="AP112" s="86">
        <f>IF('Medical equipment-OST'!AO120="Да", 'Service providers'!G122, 1)</f>
        <v>1</v>
      </c>
      <c r="AQ112" s="86" t="str">
        <f>IFERROR(('Medical equipment-OST'!AP120*AP112)/AW112, "0")</f>
        <v>0</v>
      </c>
      <c r="AR112" s="86">
        <f>IF('Medical equipment-OST'!AO120="Да", 'Service providers'!H122, 1)</f>
        <v>1</v>
      </c>
      <c r="AS112" s="86" t="str">
        <f>IFERROR(('Medical equipment-OST'!AQ120*AR112)/AW112, "0")</f>
        <v>0</v>
      </c>
      <c r="AT112" s="86">
        <f>IF('Medical equipment-OST'!AL120="Да", 1, 0)</f>
        <v>0</v>
      </c>
      <c r="AU112" s="86">
        <f>IF('Medical equipment-OST'!AM120="Да", 1, 0)</f>
        <v>0</v>
      </c>
      <c r="AV112" s="86">
        <f>IF('Medical equipment-OST'!AN120="Да", 1, 0)</f>
        <v>0</v>
      </c>
      <c r="AW112" s="86">
        <f t="shared" si="29"/>
        <v>0</v>
      </c>
      <c r="AX112" s="86">
        <f>IF('Medical equipment-OST'!AV120="Да", 'Service providers'!G122, 1)</f>
        <v>1</v>
      </c>
      <c r="AY112" s="86" t="str">
        <f>IFERROR(('Medical equipment-OST'!AW120*AX112)/BE112, "0")</f>
        <v>0</v>
      </c>
      <c r="AZ112" s="86">
        <f>IF('Medical equipment-OST'!AV120="Да", 'Service providers'!H122, 1)</f>
        <v>1</v>
      </c>
      <c r="BA112" s="86" t="str">
        <f>IFERROR(('Medical equipment-OST'!AX120*AZ112)/BE112, "0")</f>
        <v>0</v>
      </c>
      <c r="BB112" s="86">
        <f>IF('Medical equipment-OST'!AS120="Да", 1, 0)</f>
        <v>0</v>
      </c>
      <c r="BC112" s="86">
        <f>IF('Medical equipment-OST'!AT120="Да", 1, 0)</f>
        <v>0</v>
      </c>
      <c r="BD112" s="86">
        <f>IF('Medical equipment-OST'!AU120="Да", 1, 0)</f>
        <v>0</v>
      </c>
      <c r="BE112" s="86">
        <f t="shared" si="30"/>
        <v>0</v>
      </c>
      <c r="BF112" s="86">
        <f>IF('Medical equipment-OST'!BC120="Да", 'Service providers'!G122, 1)</f>
        <v>1</v>
      </c>
      <c r="BG112" s="86" t="str">
        <f>IFERROR(('Medical equipment-OST'!BD120*BF112)/BM112, "0")</f>
        <v>0</v>
      </c>
      <c r="BH112" s="86">
        <f>IF('Medical equipment-OST'!BC120="Да", 'Service providers'!H122, 1)</f>
        <v>1</v>
      </c>
      <c r="BI112" s="86" t="str">
        <f>IFERROR(('Medical equipment-OST'!BE120*BH112)/BM112, "0")</f>
        <v>0</v>
      </c>
      <c r="BJ112" s="86">
        <f>IF('Medical equipment-OST'!AZ120="Да", 1, 0)</f>
        <v>0</v>
      </c>
      <c r="BK112" s="86">
        <f>IF('Medical equipment-OST'!BA120="Да", 1, 0)</f>
        <v>0</v>
      </c>
      <c r="BL112" s="86">
        <f>IF('Medical equipment-OST'!BB120="Да", 1, 0)</f>
        <v>0</v>
      </c>
      <c r="BM112" s="86">
        <f t="shared" si="31"/>
        <v>0</v>
      </c>
    </row>
    <row r="113" spans="1:65" x14ac:dyDescent="0.25">
      <c r="A113" s="93" t="str">
        <f>'Service providers'!A123</f>
        <v>Указать название точки 5</v>
      </c>
      <c r="B113" s="86">
        <f>IF('Medical equipment-OST'!F121="Да", 'Service providers'!G123, 1)</f>
        <v>1</v>
      </c>
      <c r="C113" s="86" t="str">
        <f>IFERROR(('Medical equipment-OST'!G121*B113)/I113, "0")</f>
        <v>0</v>
      </c>
      <c r="D113" s="86">
        <f>IF('Medical equipment-OST'!F121="Да", 'Service providers'!H123, 1)</f>
        <v>1</v>
      </c>
      <c r="E113" s="86" t="str">
        <f>IFERROR(('Medical equipment-OST'!H121*D113)/I113, "0")</f>
        <v>0</v>
      </c>
      <c r="F113" s="86">
        <f>IF('Medical equipment-OST'!C121="Да", 1, 0)</f>
        <v>0</v>
      </c>
      <c r="G113" s="86">
        <f>IF('Medical equipment-OST'!D121="Да", 1, 0)</f>
        <v>0</v>
      </c>
      <c r="H113" s="86">
        <f>IF('Medical equipment-OST'!E121="Да", 1, 0)</f>
        <v>0</v>
      </c>
      <c r="I113" s="86">
        <f t="shared" si="24"/>
        <v>0</v>
      </c>
      <c r="J113" s="86">
        <f>IF('Medical equipment-OST'!M121="Да", 'Service providers'!G123, 1)</f>
        <v>1</v>
      </c>
      <c r="K113" s="86" t="str">
        <f>IFERROR(('Medical equipment-OST'!N121*J113)/Q113, "0")</f>
        <v>0</v>
      </c>
      <c r="L113" s="86">
        <f>IF('Medical equipment-OST'!M121="Да", 'Service providers'!H123, 1)</f>
        <v>1</v>
      </c>
      <c r="M113" s="86" t="str">
        <f>IFERROR(('Medical equipment-OST'!O121*L113)/Q113, "0")</f>
        <v>0</v>
      </c>
      <c r="N113" s="86">
        <f>IF('Medical equipment-OST'!J121="Да", 1, 0)</f>
        <v>0</v>
      </c>
      <c r="O113" s="86">
        <f>IF('Medical equipment-OST'!K121="Да", 1, 0)</f>
        <v>0</v>
      </c>
      <c r="P113" s="86">
        <f>IF('Medical equipment-OST'!L121="Да", 1, 0)</f>
        <v>0</v>
      </c>
      <c r="Q113" s="86">
        <f t="shared" si="25"/>
        <v>0</v>
      </c>
      <c r="R113" s="86">
        <f>IF('Medical equipment-OST'!T121="Да", 'Service providers'!G123, 1)</f>
        <v>1</v>
      </c>
      <c r="S113" s="86" t="str">
        <f>IFERROR(('Medical equipment-OST'!U121*R113)/Y113, "0")</f>
        <v>0</v>
      </c>
      <c r="T113" s="86">
        <f>IF('Medical equipment-OST'!T121="Да", 'Service providers'!H123, 1)</f>
        <v>1</v>
      </c>
      <c r="U113" s="86" t="str">
        <f>IFERROR(('Medical equipment-OST'!V121*T113)/Y113, "0")</f>
        <v>0</v>
      </c>
      <c r="V113" s="86">
        <f>IF('Medical equipment-OST'!Q121="Да", 1, 0)</f>
        <v>0</v>
      </c>
      <c r="W113" s="86">
        <f>IF('Medical equipment-OST'!R121="Да", 1, 0)</f>
        <v>0</v>
      </c>
      <c r="X113" s="86">
        <f>IF('Medical equipment-OST'!S121="Да", 1, 0)</f>
        <v>0</v>
      </c>
      <c r="Y113" s="86">
        <f t="shared" si="26"/>
        <v>0</v>
      </c>
      <c r="Z113" s="86">
        <f>IF('Medical equipment-OST'!AA121="Да", 'Service providers'!G123, 1)</f>
        <v>1</v>
      </c>
      <c r="AA113" s="86" t="str">
        <f>IFERROR(('Medical equipment-OST'!AB121*Z113)/AG113, "0")</f>
        <v>0</v>
      </c>
      <c r="AB113" s="86">
        <f>IF('Medical equipment-OST'!AA121="Да", 'Service providers'!H123, 1)</f>
        <v>1</v>
      </c>
      <c r="AC113" s="86" t="str">
        <f>IFERROR(('Medical equipment-OST'!AC121*AB113)/AG113, "0")</f>
        <v>0</v>
      </c>
      <c r="AD113" s="86">
        <f>IF('Medical equipment-OST'!X121="Да", 1, 0)</f>
        <v>0</v>
      </c>
      <c r="AE113" s="86">
        <f>IF('Medical equipment-OST'!Y121="Да", 1, 0)</f>
        <v>0</v>
      </c>
      <c r="AF113" s="86">
        <f>IF('Medical equipment-OST'!Z121="Да", 1, 0)</f>
        <v>0</v>
      </c>
      <c r="AG113" s="86">
        <f t="shared" si="27"/>
        <v>0</v>
      </c>
      <c r="AH113" s="86">
        <f>IF('Medical equipment-OST'!AH121="Да", 'Service providers'!G123, 1)</f>
        <v>1</v>
      </c>
      <c r="AI113" s="86" t="str">
        <f>IFERROR(('Medical equipment-OST'!AI121*AH113)/AO113, "0")</f>
        <v>0</v>
      </c>
      <c r="AJ113" s="86">
        <f>IF('Medical equipment-OST'!AH121="Да", 'Service providers'!H123, 1)</f>
        <v>1</v>
      </c>
      <c r="AK113" s="86" t="str">
        <f>IFERROR(('Medical equipment-OST'!AJ121*AJ113)/AO113, "0")</f>
        <v>0</v>
      </c>
      <c r="AL113" s="86">
        <f>IF('Medical equipment-OST'!AE121="Да", 1, 0)</f>
        <v>0</v>
      </c>
      <c r="AM113" s="86">
        <f>IF('Medical equipment-OST'!AF121="Да", 1, 0)</f>
        <v>0</v>
      </c>
      <c r="AN113" s="86">
        <f>IF('Medical equipment-OST'!AG121="Да", 1, 0)</f>
        <v>0</v>
      </c>
      <c r="AO113" s="86">
        <f t="shared" si="28"/>
        <v>0</v>
      </c>
      <c r="AP113" s="86">
        <f>IF('Medical equipment-OST'!AO121="Да", 'Service providers'!G123, 1)</f>
        <v>1</v>
      </c>
      <c r="AQ113" s="86" t="str">
        <f>IFERROR(('Medical equipment-OST'!AP121*AP113)/AW113, "0")</f>
        <v>0</v>
      </c>
      <c r="AR113" s="86">
        <f>IF('Medical equipment-OST'!AO121="Да", 'Service providers'!H123, 1)</f>
        <v>1</v>
      </c>
      <c r="AS113" s="86" t="str">
        <f>IFERROR(('Medical equipment-OST'!AQ121*AR113)/AW113, "0")</f>
        <v>0</v>
      </c>
      <c r="AT113" s="86">
        <f>IF('Medical equipment-OST'!AL121="Да", 1, 0)</f>
        <v>0</v>
      </c>
      <c r="AU113" s="86">
        <f>IF('Medical equipment-OST'!AM121="Да", 1, 0)</f>
        <v>0</v>
      </c>
      <c r="AV113" s="86">
        <f>IF('Medical equipment-OST'!AN121="Да", 1, 0)</f>
        <v>0</v>
      </c>
      <c r="AW113" s="86">
        <f t="shared" si="29"/>
        <v>0</v>
      </c>
      <c r="AX113" s="86">
        <f>IF('Medical equipment-OST'!AV121="Да", 'Service providers'!G123, 1)</f>
        <v>1</v>
      </c>
      <c r="AY113" s="86" t="str">
        <f>IFERROR(('Medical equipment-OST'!AW121*AX113)/BE113, "0")</f>
        <v>0</v>
      </c>
      <c r="AZ113" s="86">
        <f>IF('Medical equipment-OST'!AV121="Да", 'Service providers'!H123, 1)</f>
        <v>1</v>
      </c>
      <c r="BA113" s="86" t="str">
        <f>IFERROR(('Medical equipment-OST'!AX121*AZ113)/BE113, "0")</f>
        <v>0</v>
      </c>
      <c r="BB113" s="86">
        <f>IF('Medical equipment-OST'!AS121="Да", 1, 0)</f>
        <v>0</v>
      </c>
      <c r="BC113" s="86">
        <f>IF('Medical equipment-OST'!AT121="Да", 1, 0)</f>
        <v>0</v>
      </c>
      <c r="BD113" s="86">
        <f>IF('Medical equipment-OST'!AU121="Да", 1, 0)</f>
        <v>0</v>
      </c>
      <c r="BE113" s="86">
        <f t="shared" si="30"/>
        <v>0</v>
      </c>
      <c r="BF113" s="86">
        <f>IF('Medical equipment-OST'!BC121="Да", 'Service providers'!G123, 1)</f>
        <v>1</v>
      </c>
      <c r="BG113" s="86" t="str">
        <f>IFERROR(('Medical equipment-OST'!BD121*BF113)/BM113, "0")</f>
        <v>0</v>
      </c>
      <c r="BH113" s="86">
        <f>IF('Medical equipment-OST'!BC121="Да", 'Service providers'!H123, 1)</f>
        <v>1</v>
      </c>
      <c r="BI113" s="86" t="str">
        <f>IFERROR(('Medical equipment-OST'!BE121*BH113)/BM113, "0")</f>
        <v>0</v>
      </c>
      <c r="BJ113" s="86">
        <f>IF('Medical equipment-OST'!AZ121="Да", 1, 0)</f>
        <v>0</v>
      </c>
      <c r="BK113" s="86">
        <f>IF('Medical equipment-OST'!BA121="Да", 1, 0)</f>
        <v>0</v>
      </c>
      <c r="BL113" s="86">
        <f>IF('Medical equipment-OST'!BB121="Да", 1, 0)</f>
        <v>0</v>
      </c>
      <c r="BM113" s="86">
        <f t="shared" si="31"/>
        <v>0</v>
      </c>
    </row>
    <row r="114" spans="1:65" x14ac:dyDescent="0.25">
      <c r="A114" s="93" t="str">
        <f>'Service providers'!A124</f>
        <v>Указать название точки 6</v>
      </c>
      <c r="B114" s="86">
        <f>IF('Medical equipment-OST'!F122="Да", 'Service providers'!G124, 1)</f>
        <v>1</v>
      </c>
      <c r="C114" s="86" t="str">
        <f>IFERROR(('Medical equipment-OST'!G122*B114)/I114, "0")</f>
        <v>0</v>
      </c>
      <c r="D114" s="86">
        <f>IF('Medical equipment-OST'!F122="Да", 'Service providers'!H124, 1)</f>
        <v>1</v>
      </c>
      <c r="E114" s="86" t="str">
        <f>IFERROR(('Medical equipment-OST'!H122*D114)/I114, "0")</f>
        <v>0</v>
      </c>
      <c r="F114" s="86">
        <f>IF('Medical equipment-OST'!C122="Да", 1, 0)</f>
        <v>0</v>
      </c>
      <c r="G114" s="86">
        <f>IF('Medical equipment-OST'!D122="Да", 1, 0)</f>
        <v>0</v>
      </c>
      <c r="H114" s="86">
        <f>IF('Medical equipment-OST'!E122="Да", 1, 0)</f>
        <v>0</v>
      </c>
      <c r="I114" s="86">
        <f t="shared" si="24"/>
        <v>0</v>
      </c>
      <c r="J114" s="86">
        <f>IF('Medical equipment-OST'!M122="Да", 'Service providers'!G124, 1)</f>
        <v>1</v>
      </c>
      <c r="K114" s="86" t="str">
        <f>IFERROR(('Medical equipment-OST'!N122*J114)/Q114, "0")</f>
        <v>0</v>
      </c>
      <c r="L114" s="86">
        <f>IF('Medical equipment-OST'!M122="Да", 'Service providers'!H124, 1)</f>
        <v>1</v>
      </c>
      <c r="M114" s="86" t="str">
        <f>IFERROR(('Medical equipment-OST'!O122*L114)/Q114, "0")</f>
        <v>0</v>
      </c>
      <c r="N114" s="86">
        <f>IF('Medical equipment-OST'!J122="Да", 1, 0)</f>
        <v>0</v>
      </c>
      <c r="O114" s="86">
        <f>IF('Medical equipment-OST'!K122="Да", 1, 0)</f>
        <v>0</v>
      </c>
      <c r="P114" s="86">
        <f>IF('Medical equipment-OST'!L122="Да", 1, 0)</f>
        <v>0</v>
      </c>
      <c r="Q114" s="86">
        <f t="shared" si="25"/>
        <v>0</v>
      </c>
      <c r="R114" s="86">
        <f>IF('Medical equipment-OST'!T122="Да", 'Service providers'!G124, 1)</f>
        <v>1</v>
      </c>
      <c r="S114" s="86" t="str">
        <f>IFERROR(('Medical equipment-OST'!U122*R114)/Y114, "0")</f>
        <v>0</v>
      </c>
      <c r="T114" s="86">
        <f>IF('Medical equipment-OST'!T122="Да", 'Service providers'!H124, 1)</f>
        <v>1</v>
      </c>
      <c r="U114" s="86" t="str">
        <f>IFERROR(('Medical equipment-OST'!V122*T114)/Y114, "0")</f>
        <v>0</v>
      </c>
      <c r="V114" s="86">
        <f>IF('Medical equipment-OST'!Q122="Да", 1, 0)</f>
        <v>0</v>
      </c>
      <c r="W114" s="86">
        <f>IF('Medical equipment-OST'!R122="Да", 1, 0)</f>
        <v>0</v>
      </c>
      <c r="X114" s="86">
        <f>IF('Medical equipment-OST'!S122="Да", 1, 0)</f>
        <v>0</v>
      </c>
      <c r="Y114" s="86">
        <f t="shared" si="26"/>
        <v>0</v>
      </c>
      <c r="Z114" s="86">
        <f>IF('Medical equipment-OST'!AA122="Да", 'Service providers'!G124, 1)</f>
        <v>1</v>
      </c>
      <c r="AA114" s="86" t="str">
        <f>IFERROR(('Medical equipment-OST'!AB122*Z114)/AG114, "0")</f>
        <v>0</v>
      </c>
      <c r="AB114" s="86">
        <f>IF('Medical equipment-OST'!AA122="Да", 'Service providers'!H124, 1)</f>
        <v>1</v>
      </c>
      <c r="AC114" s="86" t="str">
        <f>IFERROR(('Medical equipment-OST'!AC122*AB114)/AG114, "0")</f>
        <v>0</v>
      </c>
      <c r="AD114" s="86">
        <f>IF('Medical equipment-OST'!X122="Да", 1, 0)</f>
        <v>0</v>
      </c>
      <c r="AE114" s="86">
        <f>IF('Medical equipment-OST'!Y122="Да", 1, 0)</f>
        <v>0</v>
      </c>
      <c r="AF114" s="86">
        <f>IF('Medical equipment-OST'!Z122="Да", 1, 0)</f>
        <v>0</v>
      </c>
      <c r="AG114" s="86">
        <f t="shared" si="27"/>
        <v>0</v>
      </c>
      <c r="AH114" s="86">
        <f>IF('Medical equipment-OST'!AH122="Да", 'Service providers'!G124, 1)</f>
        <v>1</v>
      </c>
      <c r="AI114" s="86" t="str">
        <f>IFERROR(('Medical equipment-OST'!AI122*AH114)/AO114, "0")</f>
        <v>0</v>
      </c>
      <c r="AJ114" s="86">
        <f>IF('Medical equipment-OST'!AH122="Да", 'Service providers'!H124, 1)</f>
        <v>1</v>
      </c>
      <c r="AK114" s="86" t="str">
        <f>IFERROR(('Medical equipment-OST'!AJ122*AJ114)/AO114, "0")</f>
        <v>0</v>
      </c>
      <c r="AL114" s="86">
        <f>IF('Medical equipment-OST'!AE122="Да", 1, 0)</f>
        <v>0</v>
      </c>
      <c r="AM114" s="86">
        <f>IF('Medical equipment-OST'!AF122="Да", 1, 0)</f>
        <v>0</v>
      </c>
      <c r="AN114" s="86">
        <f>IF('Medical equipment-OST'!AG122="Да", 1, 0)</f>
        <v>0</v>
      </c>
      <c r="AO114" s="86">
        <f t="shared" si="28"/>
        <v>0</v>
      </c>
      <c r="AP114" s="86">
        <f>IF('Medical equipment-OST'!AO122="Да", 'Service providers'!G124, 1)</f>
        <v>1</v>
      </c>
      <c r="AQ114" s="86" t="str">
        <f>IFERROR(('Medical equipment-OST'!AP122*AP114)/AW114, "0")</f>
        <v>0</v>
      </c>
      <c r="AR114" s="86">
        <f>IF('Medical equipment-OST'!AO122="Да", 'Service providers'!H124, 1)</f>
        <v>1</v>
      </c>
      <c r="AS114" s="86" t="str">
        <f>IFERROR(('Medical equipment-OST'!AQ122*AR114)/AW114, "0")</f>
        <v>0</v>
      </c>
      <c r="AT114" s="86">
        <f>IF('Medical equipment-OST'!AL122="Да", 1, 0)</f>
        <v>0</v>
      </c>
      <c r="AU114" s="86">
        <f>IF('Medical equipment-OST'!AM122="Да", 1, 0)</f>
        <v>0</v>
      </c>
      <c r="AV114" s="86">
        <f>IF('Medical equipment-OST'!AN122="Да", 1, 0)</f>
        <v>0</v>
      </c>
      <c r="AW114" s="86">
        <f t="shared" si="29"/>
        <v>0</v>
      </c>
      <c r="AX114" s="86">
        <f>IF('Medical equipment-OST'!AV122="Да", 'Service providers'!G124, 1)</f>
        <v>1</v>
      </c>
      <c r="AY114" s="86" t="str">
        <f>IFERROR(('Medical equipment-OST'!AW122*AX114)/BE114, "0")</f>
        <v>0</v>
      </c>
      <c r="AZ114" s="86">
        <f>IF('Medical equipment-OST'!AV122="Да", 'Service providers'!H124, 1)</f>
        <v>1</v>
      </c>
      <c r="BA114" s="86" t="str">
        <f>IFERROR(('Medical equipment-OST'!AX122*AZ114)/BE114, "0")</f>
        <v>0</v>
      </c>
      <c r="BB114" s="86">
        <f>IF('Medical equipment-OST'!AS122="Да", 1, 0)</f>
        <v>0</v>
      </c>
      <c r="BC114" s="86">
        <f>IF('Medical equipment-OST'!AT122="Да", 1, 0)</f>
        <v>0</v>
      </c>
      <c r="BD114" s="86">
        <f>IF('Medical equipment-OST'!AU122="Да", 1, 0)</f>
        <v>0</v>
      </c>
      <c r="BE114" s="86">
        <f t="shared" si="30"/>
        <v>0</v>
      </c>
      <c r="BF114" s="86">
        <f>IF('Medical equipment-OST'!BC122="Да", 'Service providers'!G124, 1)</f>
        <v>1</v>
      </c>
      <c r="BG114" s="86" t="str">
        <f>IFERROR(('Medical equipment-OST'!BD122*BF114)/BM114, "0")</f>
        <v>0</v>
      </c>
      <c r="BH114" s="86">
        <f>IF('Medical equipment-OST'!BC122="Да", 'Service providers'!H124, 1)</f>
        <v>1</v>
      </c>
      <c r="BI114" s="86" t="str">
        <f>IFERROR(('Medical equipment-OST'!BE122*BH114)/BM114, "0")</f>
        <v>0</v>
      </c>
      <c r="BJ114" s="86">
        <f>IF('Medical equipment-OST'!AZ122="Да", 1, 0)</f>
        <v>0</v>
      </c>
      <c r="BK114" s="86">
        <f>IF('Medical equipment-OST'!BA122="Да", 1, 0)</f>
        <v>0</v>
      </c>
      <c r="BL114" s="86">
        <f>IF('Medical equipment-OST'!BB122="Да", 1, 0)</f>
        <v>0</v>
      </c>
      <c r="BM114" s="86">
        <f t="shared" si="31"/>
        <v>0</v>
      </c>
    </row>
    <row r="115" spans="1:65" x14ac:dyDescent="0.25">
      <c r="A115" s="93" t="str">
        <f>'Service providers'!A125</f>
        <v>Указать название точки 7</v>
      </c>
      <c r="B115" s="86">
        <f>IF('Medical equipment-OST'!F123="Да", 'Service providers'!G125, 1)</f>
        <v>1</v>
      </c>
      <c r="C115" s="86" t="str">
        <f>IFERROR(('Medical equipment-OST'!G123*B115)/I115, "0")</f>
        <v>0</v>
      </c>
      <c r="D115" s="86">
        <f>IF('Medical equipment-OST'!F123="Да", 'Service providers'!H125, 1)</f>
        <v>1</v>
      </c>
      <c r="E115" s="86" t="str">
        <f>IFERROR(('Medical equipment-OST'!H123*D115)/I115, "0")</f>
        <v>0</v>
      </c>
      <c r="F115" s="86">
        <f>IF('Medical equipment-OST'!C123="Да", 1, 0)</f>
        <v>0</v>
      </c>
      <c r="G115" s="86">
        <f>IF('Medical equipment-OST'!D123="Да", 1, 0)</f>
        <v>0</v>
      </c>
      <c r="H115" s="86">
        <f>IF('Medical equipment-OST'!E123="Да", 1, 0)</f>
        <v>0</v>
      </c>
      <c r="I115" s="86">
        <f t="shared" si="24"/>
        <v>0</v>
      </c>
      <c r="J115" s="86">
        <f>IF('Medical equipment-OST'!M123="Да", 'Service providers'!G125, 1)</f>
        <v>1</v>
      </c>
      <c r="K115" s="86" t="str">
        <f>IFERROR(('Medical equipment-OST'!N123*J115)/Q115, "0")</f>
        <v>0</v>
      </c>
      <c r="L115" s="86">
        <f>IF('Medical equipment-OST'!M123="Да", 'Service providers'!H125, 1)</f>
        <v>1</v>
      </c>
      <c r="M115" s="86" t="str">
        <f>IFERROR(('Medical equipment-OST'!O123*L115)/Q115, "0")</f>
        <v>0</v>
      </c>
      <c r="N115" s="86">
        <f>IF('Medical equipment-OST'!J123="Да", 1, 0)</f>
        <v>0</v>
      </c>
      <c r="O115" s="86">
        <f>IF('Medical equipment-OST'!K123="Да", 1, 0)</f>
        <v>0</v>
      </c>
      <c r="P115" s="86">
        <f>IF('Medical equipment-OST'!L123="Да", 1, 0)</f>
        <v>0</v>
      </c>
      <c r="Q115" s="86">
        <f t="shared" si="25"/>
        <v>0</v>
      </c>
      <c r="R115" s="86">
        <f>IF('Medical equipment-OST'!T123="Да", 'Service providers'!G125, 1)</f>
        <v>1</v>
      </c>
      <c r="S115" s="86" t="str">
        <f>IFERROR(('Medical equipment-OST'!U123*R115)/Y115, "0")</f>
        <v>0</v>
      </c>
      <c r="T115" s="86">
        <f>IF('Medical equipment-OST'!T123="Да", 'Service providers'!H125, 1)</f>
        <v>1</v>
      </c>
      <c r="U115" s="86" t="str">
        <f>IFERROR(('Medical equipment-OST'!V123*T115)/Y115, "0")</f>
        <v>0</v>
      </c>
      <c r="V115" s="86">
        <f>IF('Medical equipment-OST'!Q123="Да", 1, 0)</f>
        <v>0</v>
      </c>
      <c r="W115" s="86">
        <f>IF('Medical equipment-OST'!R123="Да", 1, 0)</f>
        <v>0</v>
      </c>
      <c r="X115" s="86">
        <f>IF('Medical equipment-OST'!S123="Да", 1, 0)</f>
        <v>0</v>
      </c>
      <c r="Y115" s="86">
        <f t="shared" si="26"/>
        <v>0</v>
      </c>
      <c r="Z115" s="86">
        <f>IF('Medical equipment-OST'!AA123="Да", 'Service providers'!G125, 1)</f>
        <v>1</v>
      </c>
      <c r="AA115" s="86" t="str">
        <f>IFERROR(('Medical equipment-OST'!AB123*Z115)/AG115, "0")</f>
        <v>0</v>
      </c>
      <c r="AB115" s="86">
        <f>IF('Medical equipment-OST'!AA123="Да", 'Service providers'!H125, 1)</f>
        <v>1</v>
      </c>
      <c r="AC115" s="86" t="str">
        <f>IFERROR(('Medical equipment-OST'!AC123*AB115)/AG115, "0")</f>
        <v>0</v>
      </c>
      <c r="AD115" s="86">
        <f>IF('Medical equipment-OST'!X123="Да", 1, 0)</f>
        <v>0</v>
      </c>
      <c r="AE115" s="86">
        <f>IF('Medical equipment-OST'!Y123="Да", 1, 0)</f>
        <v>0</v>
      </c>
      <c r="AF115" s="86">
        <f>IF('Medical equipment-OST'!Z123="Да", 1, 0)</f>
        <v>0</v>
      </c>
      <c r="AG115" s="86">
        <f t="shared" si="27"/>
        <v>0</v>
      </c>
      <c r="AH115" s="86">
        <f>IF('Medical equipment-OST'!AH123="Да", 'Service providers'!G125, 1)</f>
        <v>1</v>
      </c>
      <c r="AI115" s="86" t="str">
        <f>IFERROR(('Medical equipment-OST'!AI123*AH115)/AO115, "0")</f>
        <v>0</v>
      </c>
      <c r="AJ115" s="86">
        <f>IF('Medical equipment-OST'!AH123="Да", 'Service providers'!H125, 1)</f>
        <v>1</v>
      </c>
      <c r="AK115" s="86" t="str">
        <f>IFERROR(('Medical equipment-OST'!AJ123*AJ115)/AO115, "0")</f>
        <v>0</v>
      </c>
      <c r="AL115" s="86">
        <f>IF('Medical equipment-OST'!AE123="Да", 1, 0)</f>
        <v>0</v>
      </c>
      <c r="AM115" s="86">
        <f>IF('Medical equipment-OST'!AF123="Да", 1, 0)</f>
        <v>0</v>
      </c>
      <c r="AN115" s="86">
        <f>IF('Medical equipment-OST'!AG123="Да", 1, 0)</f>
        <v>0</v>
      </c>
      <c r="AO115" s="86">
        <f t="shared" si="28"/>
        <v>0</v>
      </c>
      <c r="AP115" s="86">
        <f>IF('Medical equipment-OST'!AO123="Да", 'Service providers'!G125, 1)</f>
        <v>1</v>
      </c>
      <c r="AQ115" s="86" t="str">
        <f>IFERROR(('Medical equipment-OST'!AP123*AP115)/AW115, "0")</f>
        <v>0</v>
      </c>
      <c r="AR115" s="86">
        <f>IF('Medical equipment-OST'!AO123="Да", 'Service providers'!H125, 1)</f>
        <v>1</v>
      </c>
      <c r="AS115" s="86" t="str">
        <f>IFERROR(('Medical equipment-OST'!AQ123*AR115)/AW115, "0")</f>
        <v>0</v>
      </c>
      <c r="AT115" s="86">
        <f>IF('Medical equipment-OST'!AL123="Да", 1, 0)</f>
        <v>0</v>
      </c>
      <c r="AU115" s="86">
        <f>IF('Medical equipment-OST'!AM123="Да", 1, 0)</f>
        <v>0</v>
      </c>
      <c r="AV115" s="86">
        <f>IF('Medical equipment-OST'!AN123="Да", 1, 0)</f>
        <v>0</v>
      </c>
      <c r="AW115" s="86">
        <f t="shared" si="29"/>
        <v>0</v>
      </c>
      <c r="AX115" s="86">
        <f>IF('Medical equipment-OST'!AV123="Да", 'Service providers'!G125, 1)</f>
        <v>1</v>
      </c>
      <c r="AY115" s="86" t="str">
        <f>IFERROR(('Medical equipment-OST'!AW123*AX115)/BE115, "0")</f>
        <v>0</v>
      </c>
      <c r="AZ115" s="86">
        <f>IF('Medical equipment-OST'!AV123="Да", 'Service providers'!H125, 1)</f>
        <v>1</v>
      </c>
      <c r="BA115" s="86" t="str">
        <f>IFERROR(('Medical equipment-OST'!AX123*AZ115)/BE115, "0")</f>
        <v>0</v>
      </c>
      <c r="BB115" s="86">
        <f>IF('Medical equipment-OST'!AS123="Да", 1, 0)</f>
        <v>0</v>
      </c>
      <c r="BC115" s="86">
        <f>IF('Medical equipment-OST'!AT123="Да", 1, 0)</f>
        <v>0</v>
      </c>
      <c r="BD115" s="86">
        <f>IF('Medical equipment-OST'!AU123="Да", 1, 0)</f>
        <v>0</v>
      </c>
      <c r="BE115" s="86">
        <f t="shared" si="30"/>
        <v>0</v>
      </c>
      <c r="BF115" s="86">
        <f>IF('Medical equipment-OST'!BC123="Да", 'Service providers'!G125, 1)</f>
        <v>1</v>
      </c>
      <c r="BG115" s="86" t="str">
        <f>IFERROR(('Medical equipment-OST'!BD123*BF115)/BM115, "0")</f>
        <v>0</v>
      </c>
      <c r="BH115" s="86">
        <f>IF('Medical equipment-OST'!BC123="Да", 'Service providers'!H125, 1)</f>
        <v>1</v>
      </c>
      <c r="BI115" s="86" t="str">
        <f>IFERROR(('Medical equipment-OST'!BE123*BH115)/BM115, "0")</f>
        <v>0</v>
      </c>
      <c r="BJ115" s="86">
        <f>IF('Medical equipment-OST'!AZ123="Да", 1, 0)</f>
        <v>0</v>
      </c>
      <c r="BK115" s="86">
        <f>IF('Medical equipment-OST'!BA123="Да", 1, 0)</f>
        <v>0</v>
      </c>
      <c r="BL115" s="86">
        <f>IF('Medical equipment-OST'!BB123="Да", 1, 0)</f>
        <v>0</v>
      </c>
      <c r="BM115" s="86">
        <f t="shared" si="31"/>
        <v>0</v>
      </c>
    </row>
    <row r="116" spans="1:65" x14ac:dyDescent="0.25">
      <c r="A116" s="93" t="str">
        <f>'Service providers'!A126</f>
        <v>Указать название точки 8</v>
      </c>
      <c r="B116" s="86">
        <f>IF('Medical equipment-OST'!F124="Да", 'Service providers'!G126, 1)</f>
        <v>1</v>
      </c>
      <c r="C116" s="86" t="str">
        <f>IFERROR(('Medical equipment-OST'!G124*B116)/I116, "0")</f>
        <v>0</v>
      </c>
      <c r="D116" s="86">
        <f>IF('Medical equipment-OST'!F124="Да", 'Service providers'!H126, 1)</f>
        <v>1</v>
      </c>
      <c r="E116" s="86" t="str">
        <f>IFERROR(('Medical equipment-OST'!H124*D116)/I116, "0")</f>
        <v>0</v>
      </c>
      <c r="F116" s="86">
        <f>IF('Medical equipment-OST'!C124="Да", 1, 0)</f>
        <v>0</v>
      </c>
      <c r="G116" s="86">
        <f>IF('Medical equipment-OST'!D124="Да", 1, 0)</f>
        <v>0</v>
      </c>
      <c r="H116" s="86">
        <f>IF('Medical equipment-OST'!E124="Да", 1, 0)</f>
        <v>0</v>
      </c>
      <c r="I116" s="86">
        <f t="shared" si="24"/>
        <v>0</v>
      </c>
      <c r="J116" s="86">
        <f>IF('Medical equipment-OST'!M124="Да", 'Service providers'!G126, 1)</f>
        <v>1</v>
      </c>
      <c r="K116" s="86" t="str">
        <f>IFERROR(('Medical equipment-OST'!N124*J116)/Q116, "0")</f>
        <v>0</v>
      </c>
      <c r="L116" s="86">
        <f>IF('Medical equipment-OST'!M124="Да", 'Service providers'!H126, 1)</f>
        <v>1</v>
      </c>
      <c r="M116" s="86" t="str">
        <f>IFERROR(('Medical equipment-OST'!O124*L116)/Q116, "0")</f>
        <v>0</v>
      </c>
      <c r="N116" s="86">
        <f>IF('Medical equipment-OST'!J124="Да", 1, 0)</f>
        <v>0</v>
      </c>
      <c r="O116" s="86">
        <f>IF('Medical equipment-OST'!K124="Да", 1, 0)</f>
        <v>0</v>
      </c>
      <c r="P116" s="86">
        <f>IF('Medical equipment-OST'!L124="Да", 1, 0)</f>
        <v>0</v>
      </c>
      <c r="Q116" s="86">
        <f t="shared" si="25"/>
        <v>0</v>
      </c>
      <c r="R116" s="86">
        <f>IF('Medical equipment-OST'!T124="Да", 'Service providers'!G126, 1)</f>
        <v>1</v>
      </c>
      <c r="S116" s="86" t="str">
        <f>IFERROR(('Medical equipment-OST'!U124*R116)/Y116, "0")</f>
        <v>0</v>
      </c>
      <c r="T116" s="86">
        <f>IF('Medical equipment-OST'!T124="Да", 'Service providers'!H126, 1)</f>
        <v>1</v>
      </c>
      <c r="U116" s="86" t="str">
        <f>IFERROR(('Medical equipment-OST'!V124*T116)/Y116, "0")</f>
        <v>0</v>
      </c>
      <c r="V116" s="86">
        <f>IF('Medical equipment-OST'!Q124="Да", 1, 0)</f>
        <v>0</v>
      </c>
      <c r="W116" s="86">
        <f>IF('Medical equipment-OST'!R124="Да", 1, 0)</f>
        <v>0</v>
      </c>
      <c r="X116" s="86">
        <f>IF('Medical equipment-OST'!S124="Да", 1, 0)</f>
        <v>0</v>
      </c>
      <c r="Y116" s="86">
        <f t="shared" si="26"/>
        <v>0</v>
      </c>
      <c r="Z116" s="86">
        <f>IF('Medical equipment-OST'!AA124="Да", 'Service providers'!G126, 1)</f>
        <v>1</v>
      </c>
      <c r="AA116" s="86" t="str">
        <f>IFERROR(('Medical equipment-OST'!AB124*Z116)/AG116, "0")</f>
        <v>0</v>
      </c>
      <c r="AB116" s="86">
        <f>IF('Medical equipment-OST'!AA124="Да", 'Service providers'!H126, 1)</f>
        <v>1</v>
      </c>
      <c r="AC116" s="86" t="str">
        <f>IFERROR(('Medical equipment-OST'!AC124*AB116)/AG116, "0")</f>
        <v>0</v>
      </c>
      <c r="AD116" s="86">
        <f>IF('Medical equipment-OST'!X124="Да", 1, 0)</f>
        <v>0</v>
      </c>
      <c r="AE116" s="86">
        <f>IF('Medical equipment-OST'!Y124="Да", 1, 0)</f>
        <v>0</v>
      </c>
      <c r="AF116" s="86">
        <f>IF('Medical equipment-OST'!Z124="Да", 1, 0)</f>
        <v>0</v>
      </c>
      <c r="AG116" s="86">
        <f t="shared" si="27"/>
        <v>0</v>
      </c>
      <c r="AH116" s="86">
        <f>IF('Medical equipment-OST'!AH124="Да", 'Service providers'!G126, 1)</f>
        <v>1</v>
      </c>
      <c r="AI116" s="86" t="str">
        <f>IFERROR(('Medical equipment-OST'!AI124*AH116)/AO116, "0")</f>
        <v>0</v>
      </c>
      <c r="AJ116" s="86">
        <f>IF('Medical equipment-OST'!AH124="Да", 'Service providers'!H126, 1)</f>
        <v>1</v>
      </c>
      <c r="AK116" s="86" t="str">
        <f>IFERROR(('Medical equipment-OST'!AJ124*AJ116)/AO116, "0")</f>
        <v>0</v>
      </c>
      <c r="AL116" s="86">
        <f>IF('Medical equipment-OST'!AE124="Да", 1, 0)</f>
        <v>0</v>
      </c>
      <c r="AM116" s="86">
        <f>IF('Medical equipment-OST'!AF124="Да", 1, 0)</f>
        <v>0</v>
      </c>
      <c r="AN116" s="86">
        <f>IF('Medical equipment-OST'!AG124="Да", 1, 0)</f>
        <v>0</v>
      </c>
      <c r="AO116" s="86">
        <f t="shared" si="28"/>
        <v>0</v>
      </c>
      <c r="AP116" s="86">
        <f>IF('Medical equipment-OST'!AO124="Да", 'Service providers'!G126, 1)</f>
        <v>1</v>
      </c>
      <c r="AQ116" s="86" t="str">
        <f>IFERROR(('Medical equipment-OST'!AP124*AP116)/AW116, "0")</f>
        <v>0</v>
      </c>
      <c r="AR116" s="86">
        <f>IF('Medical equipment-OST'!AO124="Да", 'Service providers'!H126, 1)</f>
        <v>1</v>
      </c>
      <c r="AS116" s="86" t="str">
        <f>IFERROR(('Medical equipment-OST'!AQ124*AR116)/AW116, "0")</f>
        <v>0</v>
      </c>
      <c r="AT116" s="86">
        <f>IF('Medical equipment-OST'!AL124="Да", 1, 0)</f>
        <v>0</v>
      </c>
      <c r="AU116" s="86">
        <f>IF('Medical equipment-OST'!AM124="Да", 1, 0)</f>
        <v>0</v>
      </c>
      <c r="AV116" s="86">
        <f>IF('Medical equipment-OST'!AN124="Да", 1, 0)</f>
        <v>0</v>
      </c>
      <c r="AW116" s="86">
        <f t="shared" si="29"/>
        <v>0</v>
      </c>
      <c r="AX116" s="86">
        <f>IF('Medical equipment-OST'!AV124="Да", 'Service providers'!G126, 1)</f>
        <v>1</v>
      </c>
      <c r="AY116" s="86" t="str">
        <f>IFERROR(('Medical equipment-OST'!AW124*AX116)/BE116, "0")</f>
        <v>0</v>
      </c>
      <c r="AZ116" s="86">
        <f>IF('Medical equipment-OST'!AV124="Да", 'Service providers'!H126, 1)</f>
        <v>1</v>
      </c>
      <c r="BA116" s="86" t="str">
        <f>IFERROR(('Medical equipment-OST'!AX124*AZ116)/BE116, "0")</f>
        <v>0</v>
      </c>
      <c r="BB116" s="86">
        <f>IF('Medical equipment-OST'!AS124="Да", 1, 0)</f>
        <v>0</v>
      </c>
      <c r="BC116" s="86">
        <f>IF('Medical equipment-OST'!AT124="Да", 1, 0)</f>
        <v>0</v>
      </c>
      <c r="BD116" s="86">
        <f>IF('Medical equipment-OST'!AU124="Да", 1, 0)</f>
        <v>0</v>
      </c>
      <c r="BE116" s="86">
        <f t="shared" si="30"/>
        <v>0</v>
      </c>
      <c r="BF116" s="86">
        <f>IF('Medical equipment-OST'!BC124="Да", 'Service providers'!G126, 1)</f>
        <v>1</v>
      </c>
      <c r="BG116" s="86" t="str">
        <f>IFERROR(('Medical equipment-OST'!BD124*BF116)/BM116, "0")</f>
        <v>0</v>
      </c>
      <c r="BH116" s="86">
        <f>IF('Medical equipment-OST'!BC124="Да", 'Service providers'!H126, 1)</f>
        <v>1</v>
      </c>
      <c r="BI116" s="86" t="str">
        <f>IFERROR(('Medical equipment-OST'!BE124*BH116)/BM116, "0")</f>
        <v>0</v>
      </c>
      <c r="BJ116" s="86">
        <f>IF('Medical equipment-OST'!AZ124="Да", 1, 0)</f>
        <v>0</v>
      </c>
      <c r="BK116" s="86">
        <f>IF('Medical equipment-OST'!BA124="Да", 1, 0)</f>
        <v>0</v>
      </c>
      <c r="BL116" s="86">
        <f>IF('Medical equipment-OST'!BB124="Да", 1, 0)</f>
        <v>0</v>
      </c>
      <c r="BM116" s="86">
        <f t="shared" si="31"/>
        <v>0</v>
      </c>
    </row>
    <row r="117" spans="1:65" x14ac:dyDescent="0.25">
      <c r="A117" s="93" t="str">
        <f>'Service providers'!A127</f>
        <v>Указать название точки 9</v>
      </c>
      <c r="B117" s="86">
        <f>IF('Medical equipment-OST'!F125="Да", 'Service providers'!G127, 1)</f>
        <v>1</v>
      </c>
      <c r="C117" s="86" t="str">
        <f>IFERROR(('Medical equipment-OST'!G125*B117)/I117, "0")</f>
        <v>0</v>
      </c>
      <c r="D117" s="86">
        <f>IF('Medical equipment-OST'!F125="Да", 'Service providers'!H127, 1)</f>
        <v>1</v>
      </c>
      <c r="E117" s="86" t="str">
        <f>IFERROR(('Medical equipment-OST'!H125*D117)/I117, "0")</f>
        <v>0</v>
      </c>
      <c r="F117" s="86">
        <f>IF('Medical equipment-OST'!C125="Да", 1, 0)</f>
        <v>0</v>
      </c>
      <c r="G117" s="86">
        <f>IF('Medical equipment-OST'!D125="Да", 1, 0)</f>
        <v>0</v>
      </c>
      <c r="H117" s="86">
        <f>IF('Medical equipment-OST'!E125="Да", 1, 0)</f>
        <v>0</v>
      </c>
      <c r="I117" s="86">
        <f t="shared" si="24"/>
        <v>0</v>
      </c>
      <c r="J117" s="86">
        <f>IF('Medical equipment-OST'!M125="Да", 'Service providers'!G127, 1)</f>
        <v>1</v>
      </c>
      <c r="K117" s="86" t="str">
        <f>IFERROR(('Medical equipment-OST'!N125*J117)/Q117, "0")</f>
        <v>0</v>
      </c>
      <c r="L117" s="86">
        <f>IF('Medical equipment-OST'!M125="Да", 'Service providers'!H127, 1)</f>
        <v>1</v>
      </c>
      <c r="M117" s="86" t="str">
        <f>IFERROR(('Medical equipment-OST'!O125*L117)/Q117, "0")</f>
        <v>0</v>
      </c>
      <c r="N117" s="86">
        <f>IF('Medical equipment-OST'!J125="Да", 1, 0)</f>
        <v>0</v>
      </c>
      <c r="O117" s="86">
        <f>IF('Medical equipment-OST'!K125="Да", 1, 0)</f>
        <v>0</v>
      </c>
      <c r="P117" s="86">
        <f>IF('Medical equipment-OST'!L125="Да", 1, 0)</f>
        <v>0</v>
      </c>
      <c r="Q117" s="86">
        <f t="shared" si="25"/>
        <v>0</v>
      </c>
      <c r="R117" s="86">
        <f>IF('Medical equipment-OST'!T125="Да", 'Service providers'!G127, 1)</f>
        <v>1</v>
      </c>
      <c r="S117" s="86" t="str">
        <f>IFERROR(('Medical equipment-OST'!U125*R117)/Y117, "0")</f>
        <v>0</v>
      </c>
      <c r="T117" s="86">
        <f>IF('Medical equipment-OST'!T125="Да", 'Service providers'!H127, 1)</f>
        <v>1</v>
      </c>
      <c r="U117" s="86" t="str">
        <f>IFERROR(('Medical equipment-OST'!V125*T117)/Y117, "0")</f>
        <v>0</v>
      </c>
      <c r="V117" s="86">
        <f>IF('Medical equipment-OST'!Q125="Да", 1, 0)</f>
        <v>0</v>
      </c>
      <c r="W117" s="86">
        <f>IF('Medical equipment-OST'!R125="Да", 1, 0)</f>
        <v>0</v>
      </c>
      <c r="X117" s="86">
        <f>IF('Medical equipment-OST'!S125="Да", 1, 0)</f>
        <v>0</v>
      </c>
      <c r="Y117" s="86">
        <f t="shared" si="26"/>
        <v>0</v>
      </c>
      <c r="Z117" s="86">
        <f>IF('Medical equipment-OST'!AA125="Да", 'Service providers'!G127, 1)</f>
        <v>1</v>
      </c>
      <c r="AA117" s="86" t="str">
        <f>IFERROR(('Medical equipment-OST'!AB125*Z117)/AG117, "0")</f>
        <v>0</v>
      </c>
      <c r="AB117" s="86">
        <f>IF('Medical equipment-OST'!AA125="Да", 'Service providers'!H127, 1)</f>
        <v>1</v>
      </c>
      <c r="AC117" s="86" t="str">
        <f>IFERROR(('Medical equipment-OST'!AC125*AB117)/AG117, "0")</f>
        <v>0</v>
      </c>
      <c r="AD117" s="86">
        <f>IF('Medical equipment-OST'!X125="Да", 1, 0)</f>
        <v>0</v>
      </c>
      <c r="AE117" s="86">
        <f>IF('Medical equipment-OST'!Y125="Да", 1, 0)</f>
        <v>0</v>
      </c>
      <c r="AF117" s="86">
        <f>IF('Medical equipment-OST'!Z125="Да", 1, 0)</f>
        <v>0</v>
      </c>
      <c r="AG117" s="86">
        <f t="shared" si="27"/>
        <v>0</v>
      </c>
      <c r="AH117" s="86">
        <f>IF('Medical equipment-OST'!AH125="Да", 'Service providers'!G127, 1)</f>
        <v>1</v>
      </c>
      <c r="AI117" s="86" t="str">
        <f>IFERROR(('Medical equipment-OST'!AI125*AH117)/AO117, "0")</f>
        <v>0</v>
      </c>
      <c r="AJ117" s="86">
        <f>IF('Medical equipment-OST'!AH125="Да", 'Service providers'!H127, 1)</f>
        <v>1</v>
      </c>
      <c r="AK117" s="86" t="str">
        <f>IFERROR(('Medical equipment-OST'!AJ125*AJ117)/AO117, "0")</f>
        <v>0</v>
      </c>
      <c r="AL117" s="86">
        <f>IF('Medical equipment-OST'!AE125="Да", 1, 0)</f>
        <v>0</v>
      </c>
      <c r="AM117" s="86">
        <f>IF('Medical equipment-OST'!AF125="Да", 1, 0)</f>
        <v>0</v>
      </c>
      <c r="AN117" s="86">
        <f>IF('Medical equipment-OST'!AG125="Да", 1, 0)</f>
        <v>0</v>
      </c>
      <c r="AO117" s="86">
        <f t="shared" si="28"/>
        <v>0</v>
      </c>
      <c r="AP117" s="86">
        <f>IF('Medical equipment-OST'!AO125="Да", 'Service providers'!G127, 1)</f>
        <v>1</v>
      </c>
      <c r="AQ117" s="86" t="str">
        <f>IFERROR(('Medical equipment-OST'!AP125*AP117)/AW117, "0")</f>
        <v>0</v>
      </c>
      <c r="AR117" s="86">
        <f>IF('Medical equipment-OST'!AO125="Да", 'Service providers'!H127, 1)</f>
        <v>1</v>
      </c>
      <c r="AS117" s="86" t="str">
        <f>IFERROR(('Medical equipment-OST'!AQ125*AR117)/AW117, "0")</f>
        <v>0</v>
      </c>
      <c r="AT117" s="86">
        <f>IF('Medical equipment-OST'!AL125="Да", 1, 0)</f>
        <v>0</v>
      </c>
      <c r="AU117" s="86">
        <f>IF('Medical equipment-OST'!AM125="Да", 1, 0)</f>
        <v>0</v>
      </c>
      <c r="AV117" s="86">
        <f>IF('Medical equipment-OST'!AN125="Да", 1, 0)</f>
        <v>0</v>
      </c>
      <c r="AW117" s="86">
        <f t="shared" si="29"/>
        <v>0</v>
      </c>
      <c r="AX117" s="86">
        <f>IF('Medical equipment-OST'!AV125="Да", 'Service providers'!G127, 1)</f>
        <v>1</v>
      </c>
      <c r="AY117" s="86" t="str">
        <f>IFERROR(('Medical equipment-OST'!AW125*AX117)/BE117, "0")</f>
        <v>0</v>
      </c>
      <c r="AZ117" s="86">
        <f>IF('Medical equipment-OST'!AV125="Да", 'Service providers'!H127, 1)</f>
        <v>1</v>
      </c>
      <c r="BA117" s="86" t="str">
        <f>IFERROR(('Medical equipment-OST'!AX125*AZ117)/BE117, "0")</f>
        <v>0</v>
      </c>
      <c r="BB117" s="86">
        <f>IF('Medical equipment-OST'!AS125="Да", 1, 0)</f>
        <v>0</v>
      </c>
      <c r="BC117" s="86">
        <f>IF('Medical equipment-OST'!AT125="Да", 1, 0)</f>
        <v>0</v>
      </c>
      <c r="BD117" s="86">
        <f>IF('Medical equipment-OST'!AU125="Да", 1, 0)</f>
        <v>0</v>
      </c>
      <c r="BE117" s="86">
        <f t="shared" si="30"/>
        <v>0</v>
      </c>
      <c r="BF117" s="86">
        <f>IF('Medical equipment-OST'!BC125="Да", 'Service providers'!G127, 1)</f>
        <v>1</v>
      </c>
      <c r="BG117" s="86" t="str">
        <f>IFERROR(('Medical equipment-OST'!BD125*BF117)/BM117, "0")</f>
        <v>0</v>
      </c>
      <c r="BH117" s="86">
        <f>IF('Medical equipment-OST'!BC125="Да", 'Service providers'!H127, 1)</f>
        <v>1</v>
      </c>
      <c r="BI117" s="86" t="str">
        <f>IFERROR(('Medical equipment-OST'!BE125*BH117)/BM117, "0")</f>
        <v>0</v>
      </c>
      <c r="BJ117" s="86">
        <f>IF('Medical equipment-OST'!AZ125="Да", 1, 0)</f>
        <v>0</v>
      </c>
      <c r="BK117" s="86">
        <f>IF('Medical equipment-OST'!BA125="Да", 1, 0)</f>
        <v>0</v>
      </c>
      <c r="BL117" s="86">
        <f>IF('Medical equipment-OST'!BB125="Да", 1, 0)</f>
        <v>0</v>
      </c>
      <c r="BM117" s="86">
        <f t="shared" si="31"/>
        <v>0</v>
      </c>
    </row>
    <row r="118" spans="1:65" x14ac:dyDescent="0.25">
      <c r="A118" s="93" t="str">
        <f>'Service providers'!A128</f>
        <v>Указать название точки 10</v>
      </c>
      <c r="B118" s="86">
        <f>IF('Medical equipment-OST'!F126="Да", 'Service providers'!G128, 1)</f>
        <v>1</v>
      </c>
      <c r="C118" s="86" t="str">
        <f>IFERROR(('Medical equipment-OST'!G126*B118)/I118, "0")</f>
        <v>0</v>
      </c>
      <c r="D118" s="86">
        <f>IF('Medical equipment-OST'!F126="Да", 'Service providers'!H128, 1)</f>
        <v>1</v>
      </c>
      <c r="E118" s="86" t="str">
        <f>IFERROR(('Medical equipment-OST'!H126*D118)/I118, "0")</f>
        <v>0</v>
      </c>
      <c r="F118" s="86">
        <f>IF('Medical equipment-OST'!C126="Да", 1, 0)</f>
        <v>0</v>
      </c>
      <c r="G118" s="86">
        <f>IF('Medical equipment-OST'!D126="Да", 1, 0)</f>
        <v>0</v>
      </c>
      <c r="H118" s="86">
        <f>IF('Medical equipment-OST'!E126="Да", 1, 0)</f>
        <v>0</v>
      </c>
      <c r="I118" s="86">
        <f t="shared" si="24"/>
        <v>0</v>
      </c>
      <c r="J118" s="86">
        <f>IF('Medical equipment-OST'!M126="Да", 'Service providers'!G128, 1)</f>
        <v>1</v>
      </c>
      <c r="K118" s="86" t="str">
        <f>IFERROR(('Medical equipment-OST'!N126*J118)/Q118, "0")</f>
        <v>0</v>
      </c>
      <c r="L118" s="86">
        <f>IF('Medical equipment-OST'!M126="Да", 'Service providers'!H128, 1)</f>
        <v>1</v>
      </c>
      <c r="M118" s="86" t="str">
        <f>IFERROR(('Medical equipment-OST'!O126*L118)/Q118, "0")</f>
        <v>0</v>
      </c>
      <c r="N118" s="86">
        <f>IF('Medical equipment-OST'!J126="Да", 1, 0)</f>
        <v>0</v>
      </c>
      <c r="O118" s="86">
        <f>IF('Medical equipment-OST'!K126="Да", 1, 0)</f>
        <v>0</v>
      </c>
      <c r="P118" s="86">
        <f>IF('Medical equipment-OST'!L126="Да", 1, 0)</f>
        <v>0</v>
      </c>
      <c r="Q118" s="86">
        <f t="shared" si="25"/>
        <v>0</v>
      </c>
      <c r="R118" s="86">
        <f>IF('Medical equipment-OST'!T126="Да", 'Service providers'!G128, 1)</f>
        <v>1</v>
      </c>
      <c r="S118" s="86" t="str">
        <f>IFERROR(('Medical equipment-OST'!U126*R118)/Y118, "0")</f>
        <v>0</v>
      </c>
      <c r="T118" s="86">
        <f>IF('Medical equipment-OST'!T126="Да", 'Service providers'!H128, 1)</f>
        <v>1</v>
      </c>
      <c r="U118" s="86" t="str">
        <f>IFERROR(('Medical equipment-OST'!V126*T118)/Y118, "0")</f>
        <v>0</v>
      </c>
      <c r="V118" s="86">
        <f>IF('Medical equipment-OST'!Q126="Да", 1, 0)</f>
        <v>0</v>
      </c>
      <c r="W118" s="86">
        <f>IF('Medical equipment-OST'!R126="Да", 1, 0)</f>
        <v>0</v>
      </c>
      <c r="X118" s="86">
        <f>IF('Medical equipment-OST'!S126="Да", 1, 0)</f>
        <v>0</v>
      </c>
      <c r="Y118" s="86">
        <f t="shared" si="26"/>
        <v>0</v>
      </c>
      <c r="Z118" s="86">
        <f>IF('Medical equipment-OST'!AA126="Да", 'Service providers'!G128, 1)</f>
        <v>1</v>
      </c>
      <c r="AA118" s="86" t="str">
        <f>IFERROR(('Medical equipment-OST'!AB126*Z118)/AG118, "0")</f>
        <v>0</v>
      </c>
      <c r="AB118" s="86">
        <f>IF('Medical equipment-OST'!AA126="Да", 'Service providers'!H128, 1)</f>
        <v>1</v>
      </c>
      <c r="AC118" s="86" t="str">
        <f>IFERROR(('Medical equipment-OST'!AC126*AB118)/AG118, "0")</f>
        <v>0</v>
      </c>
      <c r="AD118" s="86">
        <f>IF('Medical equipment-OST'!X126="Да", 1, 0)</f>
        <v>0</v>
      </c>
      <c r="AE118" s="86">
        <f>IF('Medical equipment-OST'!Y126="Да", 1, 0)</f>
        <v>0</v>
      </c>
      <c r="AF118" s="86">
        <f>IF('Medical equipment-OST'!Z126="Да", 1, 0)</f>
        <v>0</v>
      </c>
      <c r="AG118" s="86">
        <f t="shared" si="27"/>
        <v>0</v>
      </c>
      <c r="AH118" s="86">
        <f>IF('Medical equipment-OST'!AH126="Да", 'Service providers'!G128, 1)</f>
        <v>1</v>
      </c>
      <c r="AI118" s="86" t="str">
        <f>IFERROR(('Medical equipment-OST'!AI126*AH118)/AO118, "0")</f>
        <v>0</v>
      </c>
      <c r="AJ118" s="86">
        <f>IF('Medical equipment-OST'!AH126="Да", 'Service providers'!H128, 1)</f>
        <v>1</v>
      </c>
      <c r="AK118" s="86" t="str">
        <f>IFERROR(('Medical equipment-OST'!AJ126*AJ118)/AO118, "0")</f>
        <v>0</v>
      </c>
      <c r="AL118" s="86">
        <f>IF('Medical equipment-OST'!AE126="Да", 1, 0)</f>
        <v>0</v>
      </c>
      <c r="AM118" s="86">
        <f>IF('Medical equipment-OST'!AF126="Да", 1, 0)</f>
        <v>0</v>
      </c>
      <c r="AN118" s="86">
        <f>IF('Medical equipment-OST'!AG126="Да", 1, 0)</f>
        <v>0</v>
      </c>
      <c r="AO118" s="86">
        <f t="shared" si="28"/>
        <v>0</v>
      </c>
      <c r="AP118" s="86">
        <f>IF('Medical equipment-OST'!AO126="Да", 'Service providers'!G128, 1)</f>
        <v>1</v>
      </c>
      <c r="AQ118" s="86" t="str">
        <f>IFERROR(('Medical equipment-OST'!AP126*AP118)/AW118, "0")</f>
        <v>0</v>
      </c>
      <c r="AR118" s="86">
        <f>IF('Medical equipment-OST'!AO126="Да", 'Service providers'!H128, 1)</f>
        <v>1</v>
      </c>
      <c r="AS118" s="86" t="str">
        <f>IFERROR(('Medical equipment-OST'!AQ126*AR118)/AW118, "0")</f>
        <v>0</v>
      </c>
      <c r="AT118" s="86">
        <f>IF('Medical equipment-OST'!AL126="Да", 1, 0)</f>
        <v>0</v>
      </c>
      <c r="AU118" s="86">
        <f>IF('Medical equipment-OST'!AM126="Да", 1, 0)</f>
        <v>0</v>
      </c>
      <c r="AV118" s="86">
        <f>IF('Medical equipment-OST'!AN126="Да", 1, 0)</f>
        <v>0</v>
      </c>
      <c r="AW118" s="86">
        <f t="shared" si="29"/>
        <v>0</v>
      </c>
      <c r="AX118" s="86">
        <f>IF('Medical equipment-OST'!AV126="Да", 'Service providers'!G128, 1)</f>
        <v>1</v>
      </c>
      <c r="AY118" s="86" t="str">
        <f>IFERROR(('Medical equipment-OST'!AW126*AX118)/BE118, "0")</f>
        <v>0</v>
      </c>
      <c r="AZ118" s="86">
        <f>IF('Medical equipment-OST'!AV126="Да", 'Service providers'!H128, 1)</f>
        <v>1</v>
      </c>
      <c r="BA118" s="86" t="str">
        <f>IFERROR(('Medical equipment-OST'!AX126*AZ118)/BE118, "0")</f>
        <v>0</v>
      </c>
      <c r="BB118" s="86">
        <f>IF('Medical equipment-OST'!AS126="Да", 1, 0)</f>
        <v>0</v>
      </c>
      <c r="BC118" s="86">
        <f>IF('Medical equipment-OST'!AT126="Да", 1, 0)</f>
        <v>0</v>
      </c>
      <c r="BD118" s="86">
        <f>IF('Medical equipment-OST'!AU126="Да", 1, 0)</f>
        <v>0</v>
      </c>
      <c r="BE118" s="86">
        <f t="shared" si="30"/>
        <v>0</v>
      </c>
      <c r="BF118" s="86">
        <f>IF('Medical equipment-OST'!BC126="Да", 'Service providers'!G128, 1)</f>
        <v>1</v>
      </c>
      <c r="BG118" s="86" t="str">
        <f>IFERROR(('Medical equipment-OST'!BD126*BF118)/BM118, "0")</f>
        <v>0</v>
      </c>
      <c r="BH118" s="86">
        <f>IF('Medical equipment-OST'!BC126="Да", 'Service providers'!H128, 1)</f>
        <v>1</v>
      </c>
      <c r="BI118" s="86" t="str">
        <f>IFERROR(('Medical equipment-OST'!BE126*BH118)/BM118, "0")</f>
        <v>0</v>
      </c>
      <c r="BJ118" s="86">
        <f>IF('Medical equipment-OST'!AZ126="Да", 1, 0)</f>
        <v>0</v>
      </c>
      <c r="BK118" s="86">
        <f>IF('Medical equipment-OST'!BA126="Да", 1, 0)</f>
        <v>0</v>
      </c>
      <c r="BL118" s="86">
        <f>IF('Medical equipment-OST'!BB126="Да", 1, 0)</f>
        <v>0</v>
      </c>
      <c r="BM118" s="86">
        <f t="shared" si="31"/>
        <v>0</v>
      </c>
    </row>
    <row r="119" spans="1:65" x14ac:dyDescent="0.25">
      <c r="A119" s="93" t="str">
        <f>'Service providers'!A129</f>
        <v>Указать название точки 11</v>
      </c>
      <c r="B119" s="86">
        <f>IF('Medical equipment-OST'!F127="Да", 'Service providers'!G129, 1)</f>
        <v>1</v>
      </c>
      <c r="C119" s="86" t="str">
        <f>IFERROR(('Medical equipment-OST'!G127*B119)/I119, "0")</f>
        <v>0</v>
      </c>
      <c r="D119" s="86">
        <f>IF('Medical equipment-OST'!F127="Да", 'Service providers'!H129, 1)</f>
        <v>1</v>
      </c>
      <c r="E119" s="86" t="str">
        <f>IFERROR(('Medical equipment-OST'!H127*D119)/I119, "0")</f>
        <v>0</v>
      </c>
      <c r="F119" s="86">
        <f>IF('Medical equipment-OST'!C127="Да", 1, 0)</f>
        <v>0</v>
      </c>
      <c r="G119" s="86">
        <f>IF('Medical equipment-OST'!D127="Да", 1, 0)</f>
        <v>0</v>
      </c>
      <c r="H119" s="86">
        <f>IF('Medical equipment-OST'!E127="Да", 1, 0)</f>
        <v>0</v>
      </c>
      <c r="I119" s="86">
        <f t="shared" si="24"/>
        <v>0</v>
      </c>
      <c r="J119" s="86">
        <f>IF('Medical equipment-OST'!M127="Да", 'Service providers'!G129, 1)</f>
        <v>1</v>
      </c>
      <c r="K119" s="86" t="str">
        <f>IFERROR(('Medical equipment-OST'!N127*J119)/Q119, "0")</f>
        <v>0</v>
      </c>
      <c r="L119" s="86">
        <f>IF('Medical equipment-OST'!M127="Да", 'Service providers'!H129, 1)</f>
        <v>1</v>
      </c>
      <c r="M119" s="86" t="str">
        <f>IFERROR(('Medical equipment-OST'!O127*L119)/Q119, "0")</f>
        <v>0</v>
      </c>
      <c r="N119" s="86">
        <f>IF('Medical equipment-OST'!J127="Да", 1, 0)</f>
        <v>0</v>
      </c>
      <c r="O119" s="86">
        <f>IF('Medical equipment-OST'!K127="Да", 1, 0)</f>
        <v>0</v>
      </c>
      <c r="P119" s="86">
        <f>IF('Medical equipment-OST'!L127="Да", 1, 0)</f>
        <v>0</v>
      </c>
      <c r="Q119" s="86">
        <f t="shared" si="25"/>
        <v>0</v>
      </c>
      <c r="R119" s="86">
        <f>IF('Medical equipment-OST'!T127="Да", 'Service providers'!G129, 1)</f>
        <v>1</v>
      </c>
      <c r="S119" s="86" t="str">
        <f>IFERROR(('Medical equipment-OST'!U127*R119)/Y119, "0")</f>
        <v>0</v>
      </c>
      <c r="T119" s="86">
        <f>IF('Medical equipment-OST'!T127="Да", 'Service providers'!H129, 1)</f>
        <v>1</v>
      </c>
      <c r="U119" s="86" t="str">
        <f>IFERROR(('Medical equipment-OST'!V127*T119)/Y119, "0")</f>
        <v>0</v>
      </c>
      <c r="V119" s="86">
        <f>IF('Medical equipment-OST'!Q127="Да", 1, 0)</f>
        <v>0</v>
      </c>
      <c r="W119" s="86">
        <f>IF('Medical equipment-OST'!R127="Да", 1, 0)</f>
        <v>0</v>
      </c>
      <c r="X119" s="86">
        <f>IF('Medical equipment-OST'!S127="Да", 1, 0)</f>
        <v>0</v>
      </c>
      <c r="Y119" s="86">
        <f t="shared" si="26"/>
        <v>0</v>
      </c>
      <c r="Z119" s="86">
        <f>IF('Medical equipment-OST'!AA127="Да", 'Service providers'!G129, 1)</f>
        <v>1</v>
      </c>
      <c r="AA119" s="86" t="str">
        <f>IFERROR(('Medical equipment-OST'!AB127*Z119)/AG119, "0")</f>
        <v>0</v>
      </c>
      <c r="AB119" s="86">
        <f>IF('Medical equipment-OST'!AA127="Да", 'Service providers'!H129, 1)</f>
        <v>1</v>
      </c>
      <c r="AC119" s="86" t="str">
        <f>IFERROR(('Medical equipment-OST'!AC127*AB119)/AG119, "0")</f>
        <v>0</v>
      </c>
      <c r="AD119" s="86">
        <f>IF('Medical equipment-OST'!X127="Да", 1, 0)</f>
        <v>0</v>
      </c>
      <c r="AE119" s="86">
        <f>IF('Medical equipment-OST'!Y127="Да", 1, 0)</f>
        <v>0</v>
      </c>
      <c r="AF119" s="86">
        <f>IF('Medical equipment-OST'!Z127="Да", 1, 0)</f>
        <v>0</v>
      </c>
      <c r="AG119" s="86">
        <f t="shared" si="27"/>
        <v>0</v>
      </c>
      <c r="AH119" s="86">
        <f>IF('Medical equipment-OST'!AH127="Да", 'Service providers'!G129, 1)</f>
        <v>1</v>
      </c>
      <c r="AI119" s="86" t="str">
        <f>IFERROR(('Medical equipment-OST'!AI127*AH119)/AO119, "0")</f>
        <v>0</v>
      </c>
      <c r="AJ119" s="86">
        <f>IF('Medical equipment-OST'!AH127="Да", 'Service providers'!H129, 1)</f>
        <v>1</v>
      </c>
      <c r="AK119" s="86" t="str">
        <f>IFERROR(('Medical equipment-OST'!AJ127*AJ119)/AO119, "0")</f>
        <v>0</v>
      </c>
      <c r="AL119" s="86">
        <f>IF('Medical equipment-OST'!AE127="Да", 1, 0)</f>
        <v>0</v>
      </c>
      <c r="AM119" s="86">
        <f>IF('Medical equipment-OST'!AF127="Да", 1, 0)</f>
        <v>0</v>
      </c>
      <c r="AN119" s="86">
        <f>IF('Medical equipment-OST'!AG127="Да", 1, 0)</f>
        <v>0</v>
      </c>
      <c r="AO119" s="86">
        <f t="shared" si="28"/>
        <v>0</v>
      </c>
      <c r="AP119" s="86">
        <f>IF('Medical equipment-OST'!AO127="Да", 'Service providers'!G129, 1)</f>
        <v>1</v>
      </c>
      <c r="AQ119" s="86" t="str">
        <f>IFERROR(('Medical equipment-OST'!AP127*AP119)/AW119, "0")</f>
        <v>0</v>
      </c>
      <c r="AR119" s="86">
        <f>IF('Medical equipment-OST'!AO127="Да", 'Service providers'!H129, 1)</f>
        <v>1</v>
      </c>
      <c r="AS119" s="86" t="str">
        <f>IFERROR(('Medical equipment-OST'!AQ127*AR119)/AW119, "0")</f>
        <v>0</v>
      </c>
      <c r="AT119" s="86">
        <f>IF('Medical equipment-OST'!AL127="Да", 1, 0)</f>
        <v>0</v>
      </c>
      <c r="AU119" s="86">
        <f>IF('Medical equipment-OST'!AM127="Да", 1, 0)</f>
        <v>0</v>
      </c>
      <c r="AV119" s="86">
        <f>IF('Medical equipment-OST'!AN127="Да", 1, 0)</f>
        <v>0</v>
      </c>
      <c r="AW119" s="86">
        <f t="shared" si="29"/>
        <v>0</v>
      </c>
      <c r="AX119" s="86">
        <f>IF('Medical equipment-OST'!AV127="Да", 'Service providers'!G129, 1)</f>
        <v>1</v>
      </c>
      <c r="AY119" s="86" t="str">
        <f>IFERROR(('Medical equipment-OST'!AW127*AX119)/BE119, "0")</f>
        <v>0</v>
      </c>
      <c r="AZ119" s="86">
        <f>IF('Medical equipment-OST'!AV127="Да", 'Service providers'!H129, 1)</f>
        <v>1</v>
      </c>
      <c r="BA119" s="86" t="str">
        <f>IFERROR(('Medical equipment-OST'!AX127*AZ119)/BE119, "0")</f>
        <v>0</v>
      </c>
      <c r="BB119" s="86">
        <f>IF('Medical equipment-OST'!AS127="Да", 1, 0)</f>
        <v>0</v>
      </c>
      <c r="BC119" s="86">
        <f>IF('Medical equipment-OST'!AT127="Да", 1, 0)</f>
        <v>0</v>
      </c>
      <c r="BD119" s="86">
        <f>IF('Medical equipment-OST'!AU127="Да", 1, 0)</f>
        <v>0</v>
      </c>
      <c r="BE119" s="86">
        <f t="shared" si="30"/>
        <v>0</v>
      </c>
      <c r="BF119" s="86">
        <f>IF('Medical equipment-OST'!BC127="Да", 'Service providers'!G129, 1)</f>
        <v>1</v>
      </c>
      <c r="BG119" s="86" t="str">
        <f>IFERROR(('Medical equipment-OST'!BD127*BF119)/BM119, "0")</f>
        <v>0</v>
      </c>
      <c r="BH119" s="86">
        <f>IF('Medical equipment-OST'!BC127="Да", 'Service providers'!H129, 1)</f>
        <v>1</v>
      </c>
      <c r="BI119" s="86" t="str">
        <f>IFERROR(('Medical equipment-OST'!BE127*BH119)/BM119, "0")</f>
        <v>0</v>
      </c>
      <c r="BJ119" s="86">
        <f>IF('Medical equipment-OST'!AZ127="Да", 1, 0)</f>
        <v>0</v>
      </c>
      <c r="BK119" s="86">
        <f>IF('Medical equipment-OST'!BA127="Да", 1, 0)</f>
        <v>0</v>
      </c>
      <c r="BL119" s="86">
        <f>IF('Medical equipment-OST'!BB127="Да", 1, 0)</f>
        <v>0</v>
      </c>
      <c r="BM119" s="86">
        <f t="shared" si="31"/>
        <v>0</v>
      </c>
    </row>
    <row r="120" spans="1:65" x14ac:dyDescent="0.25">
      <c r="A120" s="93" t="str">
        <f>'Service providers'!A130</f>
        <v>Указать название точки 12</v>
      </c>
      <c r="B120" s="86">
        <f>IF('Medical equipment-OST'!F128="Да", 'Service providers'!G130, 1)</f>
        <v>1</v>
      </c>
      <c r="C120" s="86" t="str">
        <f>IFERROR(('Medical equipment-OST'!G128*B120)/I120, "0")</f>
        <v>0</v>
      </c>
      <c r="D120" s="86">
        <f>IF('Medical equipment-OST'!F128="Да", 'Service providers'!H130, 1)</f>
        <v>1</v>
      </c>
      <c r="E120" s="86" t="str">
        <f>IFERROR(('Medical equipment-OST'!H128*D120)/I120, "0")</f>
        <v>0</v>
      </c>
      <c r="F120" s="86">
        <f>IF('Medical equipment-OST'!C128="Да", 1, 0)</f>
        <v>0</v>
      </c>
      <c r="G120" s="86">
        <f>IF('Medical equipment-OST'!D128="Да", 1, 0)</f>
        <v>0</v>
      </c>
      <c r="H120" s="86">
        <f>IF('Medical equipment-OST'!E128="Да", 1, 0)</f>
        <v>0</v>
      </c>
      <c r="I120" s="86">
        <f t="shared" si="24"/>
        <v>0</v>
      </c>
      <c r="J120" s="86">
        <f>IF('Medical equipment-OST'!M128="Да", 'Service providers'!G130, 1)</f>
        <v>1</v>
      </c>
      <c r="K120" s="86" t="str">
        <f>IFERROR(('Medical equipment-OST'!N128*J120)/Q120, "0")</f>
        <v>0</v>
      </c>
      <c r="L120" s="86">
        <f>IF('Medical equipment-OST'!M128="Да", 'Service providers'!H130, 1)</f>
        <v>1</v>
      </c>
      <c r="M120" s="86" t="str">
        <f>IFERROR(('Medical equipment-OST'!O128*L120)/Q120, "0")</f>
        <v>0</v>
      </c>
      <c r="N120" s="86">
        <f>IF('Medical equipment-OST'!J128="Да", 1, 0)</f>
        <v>0</v>
      </c>
      <c r="O120" s="86">
        <f>IF('Medical equipment-OST'!K128="Да", 1, 0)</f>
        <v>0</v>
      </c>
      <c r="P120" s="86">
        <f>IF('Medical equipment-OST'!L128="Да", 1, 0)</f>
        <v>0</v>
      </c>
      <c r="Q120" s="86">
        <f t="shared" si="25"/>
        <v>0</v>
      </c>
      <c r="R120" s="86">
        <f>IF('Medical equipment-OST'!T128="Да", 'Service providers'!G130, 1)</f>
        <v>1</v>
      </c>
      <c r="S120" s="86" t="str">
        <f>IFERROR(('Medical equipment-OST'!U128*R120)/Y120, "0")</f>
        <v>0</v>
      </c>
      <c r="T120" s="86">
        <f>IF('Medical equipment-OST'!T128="Да", 'Service providers'!H130, 1)</f>
        <v>1</v>
      </c>
      <c r="U120" s="86" t="str">
        <f>IFERROR(('Medical equipment-OST'!V128*T120)/Y120, "0")</f>
        <v>0</v>
      </c>
      <c r="V120" s="86">
        <f>IF('Medical equipment-OST'!Q128="Да", 1, 0)</f>
        <v>0</v>
      </c>
      <c r="W120" s="86">
        <f>IF('Medical equipment-OST'!R128="Да", 1, 0)</f>
        <v>0</v>
      </c>
      <c r="X120" s="86">
        <f>IF('Medical equipment-OST'!S128="Да", 1, 0)</f>
        <v>0</v>
      </c>
      <c r="Y120" s="86">
        <f t="shared" si="26"/>
        <v>0</v>
      </c>
      <c r="Z120" s="86">
        <f>IF('Medical equipment-OST'!AA128="Да", 'Service providers'!G130, 1)</f>
        <v>1</v>
      </c>
      <c r="AA120" s="86" t="str">
        <f>IFERROR(('Medical equipment-OST'!AB128*Z120)/AG120, "0")</f>
        <v>0</v>
      </c>
      <c r="AB120" s="86">
        <f>IF('Medical equipment-OST'!AA128="Да", 'Service providers'!H130, 1)</f>
        <v>1</v>
      </c>
      <c r="AC120" s="86" t="str">
        <f>IFERROR(('Medical equipment-OST'!AC128*AB120)/AG120, "0")</f>
        <v>0</v>
      </c>
      <c r="AD120" s="86">
        <f>IF('Medical equipment-OST'!X128="Да", 1, 0)</f>
        <v>0</v>
      </c>
      <c r="AE120" s="86">
        <f>IF('Medical equipment-OST'!Y128="Да", 1, 0)</f>
        <v>0</v>
      </c>
      <c r="AF120" s="86">
        <f>IF('Medical equipment-OST'!Z128="Да", 1, 0)</f>
        <v>0</v>
      </c>
      <c r="AG120" s="86">
        <f t="shared" si="27"/>
        <v>0</v>
      </c>
      <c r="AH120" s="86">
        <f>IF('Medical equipment-OST'!AH128="Да", 'Service providers'!G130, 1)</f>
        <v>1</v>
      </c>
      <c r="AI120" s="86" t="str">
        <f>IFERROR(('Medical equipment-OST'!AI128*AH120)/AO120, "0")</f>
        <v>0</v>
      </c>
      <c r="AJ120" s="86">
        <f>IF('Medical equipment-OST'!AH128="Да", 'Service providers'!H130, 1)</f>
        <v>1</v>
      </c>
      <c r="AK120" s="86" t="str">
        <f>IFERROR(('Medical equipment-OST'!AJ128*AJ120)/AO120, "0")</f>
        <v>0</v>
      </c>
      <c r="AL120" s="86">
        <f>IF('Medical equipment-OST'!AE128="Да", 1, 0)</f>
        <v>0</v>
      </c>
      <c r="AM120" s="86">
        <f>IF('Medical equipment-OST'!AF128="Да", 1, 0)</f>
        <v>0</v>
      </c>
      <c r="AN120" s="86">
        <f>IF('Medical equipment-OST'!AG128="Да", 1, 0)</f>
        <v>0</v>
      </c>
      <c r="AO120" s="86">
        <f t="shared" si="28"/>
        <v>0</v>
      </c>
      <c r="AP120" s="86">
        <f>IF('Medical equipment-OST'!AO128="Да", 'Service providers'!G130, 1)</f>
        <v>1</v>
      </c>
      <c r="AQ120" s="86" t="str">
        <f>IFERROR(('Medical equipment-OST'!AP128*AP120)/AW120, "0")</f>
        <v>0</v>
      </c>
      <c r="AR120" s="86">
        <f>IF('Medical equipment-OST'!AO128="Да", 'Service providers'!H130, 1)</f>
        <v>1</v>
      </c>
      <c r="AS120" s="86" t="str">
        <f>IFERROR(('Medical equipment-OST'!AQ128*AR120)/AW120, "0")</f>
        <v>0</v>
      </c>
      <c r="AT120" s="86">
        <f>IF('Medical equipment-OST'!AL128="Да", 1, 0)</f>
        <v>0</v>
      </c>
      <c r="AU120" s="86">
        <f>IF('Medical equipment-OST'!AM128="Да", 1, 0)</f>
        <v>0</v>
      </c>
      <c r="AV120" s="86">
        <f>IF('Medical equipment-OST'!AN128="Да", 1, 0)</f>
        <v>0</v>
      </c>
      <c r="AW120" s="86">
        <f t="shared" si="29"/>
        <v>0</v>
      </c>
      <c r="AX120" s="86">
        <f>IF('Medical equipment-OST'!AV128="Да", 'Service providers'!G130, 1)</f>
        <v>1</v>
      </c>
      <c r="AY120" s="86" t="str">
        <f>IFERROR(('Medical equipment-OST'!AW128*AX120)/BE120, "0")</f>
        <v>0</v>
      </c>
      <c r="AZ120" s="86">
        <f>IF('Medical equipment-OST'!AV128="Да", 'Service providers'!H130, 1)</f>
        <v>1</v>
      </c>
      <c r="BA120" s="86" t="str">
        <f>IFERROR(('Medical equipment-OST'!AX128*AZ120)/BE120, "0")</f>
        <v>0</v>
      </c>
      <c r="BB120" s="86">
        <f>IF('Medical equipment-OST'!AS128="Да", 1, 0)</f>
        <v>0</v>
      </c>
      <c r="BC120" s="86">
        <f>IF('Medical equipment-OST'!AT128="Да", 1, 0)</f>
        <v>0</v>
      </c>
      <c r="BD120" s="86">
        <f>IF('Medical equipment-OST'!AU128="Да", 1, 0)</f>
        <v>0</v>
      </c>
      <c r="BE120" s="86">
        <f t="shared" si="30"/>
        <v>0</v>
      </c>
      <c r="BF120" s="86">
        <f>IF('Medical equipment-OST'!BC128="Да", 'Service providers'!G130, 1)</f>
        <v>1</v>
      </c>
      <c r="BG120" s="86" t="str">
        <f>IFERROR(('Medical equipment-OST'!BD128*BF120)/BM120, "0")</f>
        <v>0</v>
      </c>
      <c r="BH120" s="86">
        <f>IF('Medical equipment-OST'!BC128="Да", 'Service providers'!H130, 1)</f>
        <v>1</v>
      </c>
      <c r="BI120" s="86" t="str">
        <f>IFERROR(('Medical equipment-OST'!BE128*BH120)/BM120, "0")</f>
        <v>0</v>
      </c>
      <c r="BJ120" s="86">
        <f>IF('Medical equipment-OST'!AZ128="Да", 1, 0)</f>
        <v>0</v>
      </c>
      <c r="BK120" s="86">
        <f>IF('Medical equipment-OST'!BA128="Да", 1, 0)</f>
        <v>0</v>
      </c>
      <c r="BL120" s="86">
        <f>IF('Medical equipment-OST'!BB128="Да", 1, 0)</f>
        <v>0</v>
      </c>
      <c r="BM120" s="86">
        <f t="shared" si="31"/>
        <v>0</v>
      </c>
    </row>
    <row r="121" spans="1:65" x14ac:dyDescent="0.25">
      <c r="A121" s="93" t="str">
        <f>'Service providers'!A131</f>
        <v>Указать название точки 13</v>
      </c>
      <c r="B121" s="86">
        <f>IF('Medical equipment-OST'!F129="Да", 'Service providers'!G131, 1)</f>
        <v>1</v>
      </c>
      <c r="C121" s="86" t="str">
        <f>IFERROR(('Medical equipment-OST'!G129*B121)/I121, "0")</f>
        <v>0</v>
      </c>
      <c r="D121" s="86">
        <f>IF('Medical equipment-OST'!F129="Да", 'Service providers'!H131, 1)</f>
        <v>1</v>
      </c>
      <c r="E121" s="86" t="str">
        <f>IFERROR(('Medical equipment-OST'!H129*D121)/I121, "0")</f>
        <v>0</v>
      </c>
      <c r="F121" s="86">
        <f>IF('Medical equipment-OST'!C129="Да", 1, 0)</f>
        <v>0</v>
      </c>
      <c r="G121" s="86">
        <f>IF('Medical equipment-OST'!D129="Да", 1, 0)</f>
        <v>0</v>
      </c>
      <c r="H121" s="86">
        <f>IF('Medical equipment-OST'!E129="Да", 1, 0)</f>
        <v>0</v>
      </c>
      <c r="I121" s="86">
        <f t="shared" si="24"/>
        <v>0</v>
      </c>
      <c r="J121" s="86">
        <f>IF('Medical equipment-OST'!M129="Да", 'Service providers'!G131, 1)</f>
        <v>1</v>
      </c>
      <c r="K121" s="86" t="str">
        <f>IFERROR(('Medical equipment-OST'!N129*J121)/Q121, "0")</f>
        <v>0</v>
      </c>
      <c r="L121" s="86">
        <f>IF('Medical equipment-OST'!M129="Да", 'Service providers'!H131, 1)</f>
        <v>1</v>
      </c>
      <c r="M121" s="86" t="str">
        <f>IFERROR(('Medical equipment-OST'!O129*L121)/Q121, "0")</f>
        <v>0</v>
      </c>
      <c r="N121" s="86">
        <f>IF('Medical equipment-OST'!J129="Да", 1, 0)</f>
        <v>0</v>
      </c>
      <c r="O121" s="86">
        <f>IF('Medical equipment-OST'!K129="Да", 1, 0)</f>
        <v>0</v>
      </c>
      <c r="P121" s="86">
        <f>IF('Medical equipment-OST'!L129="Да", 1, 0)</f>
        <v>0</v>
      </c>
      <c r="Q121" s="86">
        <f t="shared" si="25"/>
        <v>0</v>
      </c>
      <c r="R121" s="86">
        <f>IF('Medical equipment-OST'!T129="Да", 'Service providers'!G131, 1)</f>
        <v>1</v>
      </c>
      <c r="S121" s="86" t="str">
        <f>IFERROR(('Medical equipment-OST'!U129*R121)/Y121, "0")</f>
        <v>0</v>
      </c>
      <c r="T121" s="86">
        <f>IF('Medical equipment-OST'!T129="Да", 'Service providers'!H131, 1)</f>
        <v>1</v>
      </c>
      <c r="U121" s="86" t="str">
        <f>IFERROR(('Medical equipment-OST'!V129*T121)/Y121, "0")</f>
        <v>0</v>
      </c>
      <c r="V121" s="86">
        <f>IF('Medical equipment-OST'!Q129="Да", 1, 0)</f>
        <v>0</v>
      </c>
      <c r="W121" s="86">
        <f>IF('Medical equipment-OST'!R129="Да", 1, 0)</f>
        <v>0</v>
      </c>
      <c r="X121" s="86">
        <f>IF('Medical equipment-OST'!S129="Да", 1, 0)</f>
        <v>0</v>
      </c>
      <c r="Y121" s="86">
        <f t="shared" si="26"/>
        <v>0</v>
      </c>
      <c r="Z121" s="86">
        <f>IF('Medical equipment-OST'!AA129="Да", 'Service providers'!G131, 1)</f>
        <v>1</v>
      </c>
      <c r="AA121" s="86" t="str">
        <f>IFERROR(('Medical equipment-OST'!AB129*Z121)/AG121, "0")</f>
        <v>0</v>
      </c>
      <c r="AB121" s="86">
        <f>IF('Medical equipment-OST'!AA129="Да", 'Service providers'!H131, 1)</f>
        <v>1</v>
      </c>
      <c r="AC121" s="86" t="str">
        <f>IFERROR(('Medical equipment-OST'!AC129*AB121)/AG121, "0")</f>
        <v>0</v>
      </c>
      <c r="AD121" s="86">
        <f>IF('Medical equipment-OST'!X129="Да", 1, 0)</f>
        <v>0</v>
      </c>
      <c r="AE121" s="86">
        <f>IF('Medical equipment-OST'!Y129="Да", 1, 0)</f>
        <v>0</v>
      </c>
      <c r="AF121" s="86">
        <f>IF('Medical equipment-OST'!Z129="Да", 1, 0)</f>
        <v>0</v>
      </c>
      <c r="AG121" s="86">
        <f t="shared" si="27"/>
        <v>0</v>
      </c>
      <c r="AH121" s="86">
        <f>IF('Medical equipment-OST'!AH129="Да", 'Service providers'!G131, 1)</f>
        <v>1</v>
      </c>
      <c r="AI121" s="86" t="str">
        <f>IFERROR(('Medical equipment-OST'!AI129*AH121)/AO121, "0")</f>
        <v>0</v>
      </c>
      <c r="AJ121" s="86">
        <f>IF('Medical equipment-OST'!AH129="Да", 'Service providers'!H131, 1)</f>
        <v>1</v>
      </c>
      <c r="AK121" s="86" t="str">
        <f>IFERROR(('Medical equipment-OST'!AJ129*AJ121)/AO121, "0")</f>
        <v>0</v>
      </c>
      <c r="AL121" s="86">
        <f>IF('Medical equipment-OST'!AE129="Да", 1, 0)</f>
        <v>0</v>
      </c>
      <c r="AM121" s="86">
        <f>IF('Medical equipment-OST'!AF129="Да", 1, 0)</f>
        <v>0</v>
      </c>
      <c r="AN121" s="86">
        <f>IF('Medical equipment-OST'!AG129="Да", 1, 0)</f>
        <v>0</v>
      </c>
      <c r="AO121" s="86">
        <f t="shared" si="28"/>
        <v>0</v>
      </c>
      <c r="AP121" s="86">
        <f>IF('Medical equipment-OST'!AO129="Да", 'Service providers'!G131, 1)</f>
        <v>1</v>
      </c>
      <c r="AQ121" s="86" t="str">
        <f>IFERROR(('Medical equipment-OST'!AP129*AP121)/AW121, "0")</f>
        <v>0</v>
      </c>
      <c r="AR121" s="86">
        <f>IF('Medical equipment-OST'!AO129="Да", 'Service providers'!H131, 1)</f>
        <v>1</v>
      </c>
      <c r="AS121" s="86" t="str">
        <f>IFERROR(('Medical equipment-OST'!AQ129*AR121)/AW121, "0")</f>
        <v>0</v>
      </c>
      <c r="AT121" s="86">
        <f>IF('Medical equipment-OST'!AL129="Да", 1, 0)</f>
        <v>0</v>
      </c>
      <c r="AU121" s="86">
        <f>IF('Medical equipment-OST'!AM129="Да", 1, 0)</f>
        <v>0</v>
      </c>
      <c r="AV121" s="86">
        <f>IF('Medical equipment-OST'!AN129="Да", 1, 0)</f>
        <v>0</v>
      </c>
      <c r="AW121" s="86">
        <f t="shared" si="29"/>
        <v>0</v>
      </c>
      <c r="AX121" s="86">
        <f>IF('Medical equipment-OST'!AV129="Да", 'Service providers'!G131, 1)</f>
        <v>1</v>
      </c>
      <c r="AY121" s="86" t="str">
        <f>IFERROR(('Medical equipment-OST'!AW129*AX121)/BE121, "0")</f>
        <v>0</v>
      </c>
      <c r="AZ121" s="86">
        <f>IF('Medical equipment-OST'!AV129="Да", 'Service providers'!H131, 1)</f>
        <v>1</v>
      </c>
      <c r="BA121" s="86" t="str">
        <f>IFERROR(('Medical equipment-OST'!AX129*AZ121)/BE121, "0")</f>
        <v>0</v>
      </c>
      <c r="BB121" s="86">
        <f>IF('Medical equipment-OST'!AS129="Да", 1, 0)</f>
        <v>0</v>
      </c>
      <c r="BC121" s="86">
        <f>IF('Medical equipment-OST'!AT129="Да", 1, 0)</f>
        <v>0</v>
      </c>
      <c r="BD121" s="86">
        <f>IF('Medical equipment-OST'!AU129="Да", 1, 0)</f>
        <v>0</v>
      </c>
      <c r="BE121" s="86">
        <f t="shared" si="30"/>
        <v>0</v>
      </c>
      <c r="BF121" s="86">
        <f>IF('Medical equipment-OST'!BC129="Да", 'Service providers'!G131, 1)</f>
        <v>1</v>
      </c>
      <c r="BG121" s="86" t="str">
        <f>IFERROR(('Medical equipment-OST'!BD129*BF121)/BM121, "0")</f>
        <v>0</v>
      </c>
      <c r="BH121" s="86">
        <f>IF('Medical equipment-OST'!BC129="Да", 'Service providers'!H131, 1)</f>
        <v>1</v>
      </c>
      <c r="BI121" s="86" t="str">
        <f>IFERROR(('Medical equipment-OST'!BE129*BH121)/BM121, "0")</f>
        <v>0</v>
      </c>
      <c r="BJ121" s="86">
        <f>IF('Medical equipment-OST'!AZ129="Да", 1, 0)</f>
        <v>0</v>
      </c>
      <c r="BK121" s="86">
        <f>IF('Medical equipment-OST'!BA129="Да", 1, 0)</f>
        <v>0</v>
      </c>
      <c r="BL121" s="86">
        <f>IF('Medical equipment-OST'!BB129="Да", 1, 0)</f>
        <v>0</v>
      </c>
      <c r="BM121" s="86">
        <f t="shared" si="31"/>
        <v>0</v>
      </c>
    </row>
    <row r="122" spans="1:65" x14ac:dyDescent="0.25">
      <c r="A122" s="93" t="str">
        <f>'Service providers'!A132</f>
        <v>Указать название точки 14</v>
      </c>
      <c r="B122" s="86">
        <f>IF('Medical equipment-OST'!F130="Да", 'Service providers'!G132, 1)</f>
        <v>1</v>
      </c>
      <c r="C122" s="86" t="str">
        <f>IFERROR(('Medical equipment-OST'!G130*B122)/I122, "0")</f>
        <v>0</v>
      </c>
      <c r="D122" s="86">
        <f>IF('Medical equipment-OST'!F130="Да", 'Service providers'!H132, 1)</f>
        <v>1</v>
      </c>
      <c r="E122" s="86" t="str">
        <f>IFERROR(('Medical equipment-OST'!H130*D122)/I122, "0")</f>
        <v>0</v>
      </c>
      <c r="F122" s="86">
        <f>IF('Medical equipment-OST'!C130="Да", 1, 0)</f>
        <v>0</v>
      </c>
      <c r="G122" s="86">
        <f>IF('Medical equipment-OST'!D130="Да", 1, 0)</f>
        <v>0</v>
      </c>
      <c r="H122" s="86">
        <f>IF('Medical equipment-OST'!E130="Да", 1, 0)</f>
        <v>0</v>
      </c>
      <c r="I122" s="86">
        <f t="shared" si="24"/>
        <v>0</v>
      </c>
      <c r="J122" s="86">
        <f>IF('Medical equipment-OST'!M130="Да", 'Service providers'!G132, 1)</f>
        <v>1</v>
      </c>
      <c r="K122" s="86" t="str">
        <f>IFERROR(('Medical equipment-OST'!N130*J122)/Q122, "0")</f>
        <v>0</v>
      </c>
      <c r="L122" s="86">
        <f>IF('Medical equipment-OST'!M130="Да", 'Service providers'!H132, 1)</f>
        <v>1</v>
      </c>
      <c r="M122" s="86" t="str">
        <f>IFERROR(('Medical equipment-OST'!O130*L122)/Q122, "0")</f>
        <v>0</v>
      </c>
      <c r="N122" s="86">
        <f>IF('Medical equipment-OST'!J130="Да", 1, 0)</f>
        <v>0</v>
      </c>
      <c r="O122" s="86">
        <f>IF('Medical equipment-OST'!K130="Да", 1, 0)</f>
        <v>0</v>
      </c>
      <c r="P122" s="86">
        <f>IF('Medical equipment-OST'!L130="Да", 1, 0)</f>
        <v>0</v>
      </c>
      <c r="Q122" s="86">
        <f t="shared" si="25"/>
        <v>0</v>
      </c>
      <c r="R122" s="86">
        <f>IF('Medical equipment-OST'!T130="Да", 'Service providers'!G132, 1)</f>
        <v>1</v>
      </c>
      <c r="S122" s="86" t="str">
        <f>IFERROR(('Medical equipment-OST'!U130*R122)/Y122, "0")</f>
        <v>0</v>
      </c>
      <c r="T122" s="86">
        <f>IF('Medical equipment-OST'!T130="Да", 'Service providers'!H132, 1)</f>
        <v>1</v>
      </c>
      <c r="U122" s="86" t="str">
        <f>IFERROR(('Medical equipment-OST'!V130*T122)/Y122, "0")</f>
        <v>0</v>
      </c>
      <c r="V122" s="86">
        <f>IF('Medical equipment-OST'!Q130="Да", 1, 0)</f>
        <v>0</v>
      </c>
      <c r="W122" s="86">
        <f>IF('Medical equipment-OST'!R130="Да", 1, 0)</f>
        <v>0</v>
      </c>
      <c r="X122" s="86">
        <f>IF('Medical equipment-OST'!S130="Да", 1, 0)</f>
        <v>0</v>
      </c>
      <c r="Y122" s="86">
        <f t="shared" si="26"/>
        <v>0</v>
      </c>
      <c r="Z122" s="86">
        <f>IF('Medical equipment-OST'!AA130="Да", 'Service providers'!G132, 1)</f>
        <v>1</v>
      </c>
      <c r="AA122" s="86" t="str">
        <f>IFERROR(('Medical equipment-OST'!AB130*Z122)/AG122, "0")</f>
        <v>0</v>
      </c>
      <c r="AB122" s="86">
        <f>IF('Medical equipment-OST'!AA130="Да", 'Service providers'!H132, 1)</f>
        <v>1</v>
      </c>
      <c r="AC122" s="86" t="str">
        <f>IFERROR(('Medical equipment-OST'!AC130*AB122)/AG122, "0")</f>
        <v>0</v>
      </c>
      <c r="AD122" s="86">
        <f>IF('Medical equipment-OST'!X130="Да", 1, 0)</f>
        <v>0</v>
      </c>
      <c r="AE122" s="86">
        <f>IF('Medical equipment-OST'!Y130="Да", 1, 0)</f>
        <v>0</v>
      </c>
      <c r="AF122" s="86">
        <f>IF('Medical equipment-OST'!Z130="Да", 1, 0)</f>
        <v>0</v>
      </c>
      <c r="AG122" s="86">
        <f t="shared" si="27"/>
        <v>0</v>
      </c>
      <c r="AH122" s="86">
        <f>IF('Medical equipment-OST'!AH130="Да", 'Service providers'!G132, 1)</f>
        <v>1</v>
      </c>
      <c r="AI122" s="86" t="str">
        <f>IFERROR(('Medical equipment-OST'!AI130*AH122)/AO122, "0")</f>
        <v>0</v>
      </c>
      <c r="AJ122" s="86">
        <f>IF('Medical equipment-OST'!AH130="Да", 'Service providers'!H132, 1)</f>
        <v>1</v>
      </c>
      <c r="AK122" s="86" t="str">
        <f>IFERROR(('Medical equipment-OST'!AJ130*AJ122)/AO122, "0")</f>
        <v>0</v>
      </c>
      <c r="AL122" s="86">
        <f>IF('Medical equipment-OST'!AE130="Да", 1, 0)</f>
        <v>0</v>
      </c>
      <c r="AM122" s="86">
        <f>IF('Medical equipment-OST'!AF130="Да", 1, 0)</f>
        <v>0</v>
      </c>
      <c r="AN122" s="86">
        <f>IF('Medical equipment-OST'!AG130="Да", 1, 0)</f>
        <v>0</v>
      </c>
      <c r="AO122" s="86">
        <f t="shared" si="28"/>
        <v>0</v>
      </c>
      <c r="AP122" s="86">
        <f>IF('Medical equipment-OST'!AO130="Да", 'Service providers'!G132, 1)</f>
        <v>1</v>
      </c>
      <c r="AQ122" s="86" t="str">
        <f>IFERROR(('Medical equipment-OST'!AP130*AP122)/AW122, "0")</f>
        <v>0</v>
      </c>
      <c r="AR122" s="86">
        <f>IF('Medical equipment-OST'!AO130="Да", 'Service providers'!H132, 1)</f>
        <v>1</v>
      </c>
      <c r="AS122" s="86" t="str">
        <f>IFERROR(('Medical equipment-OST'!AQ130*AR122)/AW122, "0")</f>
        <v>0</v>
      </c>
      <c r="AT122" s="86">
        <f>IF('Medical equipment-OST'!AL130="Да", 1, 0)</f>
        <v>0</v>
      </c>
      <c r="AU122" s="86">
        <f>IF('Medical equipment-OST'!AM130="Да", 1, 0)</f>
        <v>0</v>
      </c>
      <c r="AV122" s="86">
        <f>IF('Medical equipment-OST'!AN130="Да", 1, 0)</f>
        <v>0</v>
      </c>
      <c r="AW122" s="86">
        <f t="shared" si="29"/>
        <v>0</v>
      </c>
      <c r="AX122" s="86">
        <f>IF('Medical equipment-OST'!AV130="Да", 'Service providers'!G132, 1)</f>
        <v>1</v>
      </c>
      <c r="AY122" s="86" t="str">
        <f>IFERROR(('Medical equipment-OST'!AW130*AX122)/BE122, "0")</f>
        <v>0</v>
      </c>
      <c r="AZ122" s="86">
        <f>IF('Medical equipment-OST'!AV130="Да", 'Service providers'!H132, 1)</f>
        <v>1</v>
      </c>
      <c r="BA122" s="86" t="str">
        <f>IFERROR(('Medical equipment-OST'!AX130*AZ122)/BE122, "0")</f>
        <v>0</v>
      </c>
      <c r="BB122" s="86">
        <f>IF('Medical equipment-OST'!AS130="Да", 1, 0)</f>
        <v>0</v>
      </c>
      <c r="BC122" s="86">
        <f>IF('Medical equipment-OST'!AT130="Да", 1, 0)</f>
        <v>0</v>
      </c>
      <c r="BD122" s="86">
        <f>IF('Medical equipment-OST'!AU130="Да", 1, 0)</f>
        <v>0</v>
      </c>
      <c r="BE122" s="86">
        <f t="shared" si="30"/>
        <v>0</v>
      </c>
      <c r="BF122" s="86">
        <f>IF('Medical equipment-OST'!BC130="Да", 'Service providers'!G132, 1)</f>
        <v>1</v>
      </c>
      <c r="BG122" s="86" t="str">
        <f>IFERROR(('Medical equipment-OST'!BD130*BF122)/BM122, "0")</f>
        <v>0</v>
      </c>
      <c r="BH122" s="86">
        <f>IF('Medical equipment-OST'!BC130="Да", 'Service providers'!H132, 1)</f>
        <v>1</v>
      </c>
      <c r="BI122" s="86" t="str">
        <f>IFERROR(('Medical equipment-OST'!BE130*BH122)/BM122, "0")</f>
        <v>0</v>
      </c>
      <c r="BJ122" s="86">
        <f>IF('Medical equipment-OST'!AZ130="Да", 1, 0)</f>
        <v>0</v>
      </c>
      <c r="BK122" s="86">
        <f>IF('Medical equipment-OST'!BA130="Да", 1, 0)</f>
        <v>0</v>
      </c>
      <c r="BL122" s="86">
        <f>IF('Medical equipment-OST'!BB130="Да", 1, 0)</f>
        <v>0</v>
      </c>
      <c r="BM122" s="86">
        <f t="shared" si="31"/>
        <v>0</v>
      </c>
    </row>
    <row r="123" spans="1:65" x14ac:dyDescent="0.25">
      <c r="A123" s="93" t="str">
        <f>'Service providers'!A133</f>
        <v>Указать название точки 15</v>
      </c>
      <c r="B123" s="86">
        <f>IF('Medical equipment-OST'!F131="Да", 'Service providers'!G133, 1)</f>
        <v>1</v>
      </c>
      <c r="C123" s="86" t="str">
        <f>IFERROR(('Medical equipment-OST'!G131*B123)/I123, "0")</f>
        <v>0</v>
      </c>
      <c r="D123" s="86">
        <f>IF('Medical equipment-OST'!F131="Да", 'Service providers'!H133, 1)</f>
        <v>1</v>
      </c>
      <c r="E123" s="86" t="str">
        <f>IFERROR(('Medical equipment-OST'!H131*D123)/I123, "0")</f>
        <v>0</v>
      </c>
      <c r="F123" s="86">
        <f>IF('Medical equipment-OST'!C131="Да", 1, 0)</f>
        <v>0</v>
      </c>
      <c r="G123" s="86">
        <f>IF('Medical equipment-OST'!D131="Да", 1, 0)</f>
        <v>0</v>
      </c>
      <c r="H123" s="86">
        <f>IF('Medical equipment-OST'!E131="Да", 1, 0)</f>
        <v>0</v>
      </c>
      <c r="I123" s="86">
        <f t="shared" si="24"/>
        <v>0</v>
      </c>
      <c r="J123" s="86">
        <f>IF('Medical equipment-OST'!M131="Да", 'Service providers'!G133, 1)</f>
        <v>1</v>
      </c>
      <c r="K123" s="86" t="str">
        <f>IFERROR(('Medical equipment-OST'!N131*J123)/Q123, "0")</f>
        <v>0</v>
      </c>
      <c r="L123" s="86">
        <f>IF('Medical equipment-OST'!M131="Да", 'Service providers'!H133, 1)</f>
        <v>1</v>
      </c>
      <c r="M123" s="86" t="str">
        <f>IFERROR(('Medical equipment-OST'!O131*L123)/Q123, "0")</f>
        <v>0</v>
      </c>
      <c r="N123" s="86">
        <f>IF('Medical equipment-OST'!J131="Да", 1, 0)</f>
        <v>0</v>
      </c>
      <c r="O123" s="86">
        <f>IF('Medical equipment-OST'!K131="Да", 1, 0)</f>
        <v>0</v>
      </c>
      <c r="P123" s="86">
        <f>IF('Medical equipment-OST'!L131="Да", 1, 0)</f>
        <v>0</v>
      </c>
      <c r="Q123" s="86">
        <f t="shared" si="25"/>
        <v>0</v>
      </c>
      <c r="R123" s="86">
        <f>IF('Medical equipment-OST'!T131="Да", 'Service providers'!G133, 1)</f>
        <v>1</v>
      </c>
      <c r="S123" s="86" t="str">
        <f>IFERROR(('Medical equipment-OST'!U131*R123)/Y123, "0")</f>
        <v>0</v>
      </c>
      <c r="T123" s="86">
        <f>IF('Medical equipment-OST'!T131="Да", 'Service providers'!H133, 1)</f>
        <v>1</v>
      </c>
      <c r="U123" s="86" t="str">
        <f>IFERROR(('Medical equipment-OST'!V131*T123)/Y123, "0")</f>
        <v>0</v>
      </c>
      <c r="V123" s="86">
        <f>IF('Medical equipment-OST'!Q131="Да", 1, 0)</f>
        <v>0</v>
      </c>
      <c r="W123" s="86">
        <f>IF('Medical equipment-OST'!R131="Да", 1, 0)</f>
        <v>0</v>
      </c>
      <c r="X123" s="86">
        <f>IF('Medical equipment-OST'!S131="Да", 1, 0)</f>
        <v>0</v>
      </c>
      <c r="Y123" s="86">
        <f t="shared" si="26"/>
        <v>0</v>
      </c>
      <c r="Z123" s="86">
        <f>IF('Medical equipment-OST'!AA131="Да", 'Service providers'!G133, 1)</f>
        <v>1</v>
      </c>
      <c r="AA123" s="86" t="str">
        <f>IFERROR(('Medical equipment-OST'!AB131*Z123)/AG123, "0")</f>
        <v>0</v>
      </c>
      <c r="AB123" s="86">
        <f>IF('Medical equipment-OST'!AA131="Да", 'Service providers'!H133, 1)</f>
        <v>1</v>
      </c>
      <c r="AC123" s="86" t="str">
        <f>IFERROR(('Medical equipment-OST'!AC131*AB123)/AG123, "0")</f>
        <v>0</v>
      </c>
      <c r="AD123" s="86">
        <f>IF('Medical equipment-OST'!X131="Да", 1, 0)</f>
        <v>0</v>
      </c>
      <c r="AE123" s="86">
        <f>IF('Medical equipment-OST'!Y131="Да", 1, 0)</f>
        <v>0</v>
      </c>
      <c r="AF123" s="86">
        <f>IF('Medical equipment-OST'!Z131="Да", 1, 0)</f>
        <v>0</v>
      </c>
      <c r="AG123" s="86">
        <f t="shared" si="27"/>
        <v>0</v>
      </c>
      <c r="AH123" s="86">
        <f>IF('Medical equipment-OST'!AH131="Да", 'Service providers'!G133, 1)</f>
        <v>1</v>
      </c>
      <c r="AI123" s="86" t="str">
        <f>IFERROR(('Medical equipment-OST'!AI131*AH123)/AO123, "0")</f>
        <v>0</v>
      </c>
      <c r="AJ123" s="86">
        <f>IF('Medical equipment-OST'!AH131="Да", 'Service providers'!H133, 1)</f>
        <v>1</v>
      </c>
      <c r="AK123" s="86" t="str">
        <f>IFERROR(('Medical equipment-OST'!AJ131*AJ123)/AO123, "0")</f>
        <v>0</v>
      </c>
      <c r="AL123" s="86">
        <f>IF('Medical equipment-OST'!AE131="Да", 1, 0)</f>
        <v>0</v>
      </c>
      <c r="AM123" s="86">
        <f>IF('Medical equipment-OST'!AF131="Да", 1, 0)</f>
        <v>0</v>
      </c>
      <c r="AN123" s="86">
        <f>IF('Medical equipment-OST'!AG131="Да", 1, 0)</f>
        <v>0</v>
      </c>
      <c r="AO123" s="86">
        <f t="shared" si="28"/>
        <v>0</v>
      </c>
      <c r="AP123" s="86">
        <f>IF('Medical equipment-OST'!AO131="Да", 'Service providers'!G133, 1)</f>
        <v>1</v>
      </c>
      <c r="AQ123" s="86" t="str">
        <f>IFERROR(('Medical equipment-OST'!AP131*AP123)/AW123, "0")</f>
        <v>0</v>
      </c>
      <c r="AR123" s="86">
        <f>IF('Medical equipment-OST'!AO131="Да", 'Service providers'!H133, 1)</f>
        <v>1</v>
      </c>
      <c r="AS123" s="86" t="str">
        <f>IFERROR(('Medical equipment-OST'!AQ131*AR123)/AW123, "0")</f>
        <v>0</v>
      </c>
      <c r="AT123" s="86">
        <f>IF('Medical equipment-OST'!AL131="Да", 1, 0)</f>
        <v>0</v>
      </c>
      <c r="AU123" s="86">
        <f>IF('Medical equipment-OST'!AM131="Да", 1, 0)</f>
        <v>0</v>
      </c>
      <c r="AV123" s="86">
        <f>IF('Medical equipment-OST'!AN131="Да", 1, 0)</f>
        <v>0</v>
      </c>
      <c r="AW123" s="86">
        <f t="shared" si="29"/>
        <v>0</v>
      </c>
      <c r="AX123" s="86">
        <f>IF('Medical equipment-OST'!AV131="Да", 'Service providers'!G133, 1)</f>
        <v>1</v>
      </c>
      <c r="AY123" s="86" t="str">
        <f>IFERROR(('Medical equipment-OST'!AW131*AX123)/BE123, "0")</f>
        <v>0</v>
      </c>
      <c r="AZ123" s="86">
        <f>IF('Medical equipment-OST'!AV131="Да", 'Service providers'!H133, 1)</f>
        <v>1</v>
      </c>
      <c r="BA123" s="86" t="str">
        <f>IFERROR(('Medical equipment-OST'!AX131*AZ123)/BE123, "0")</f>
        <v>0</v>
      </c>
      <c r="BB123" s="86">
        <f>IF('Medical equipment-OST'!AS131="Да", 1, 0)</f>
        <v>0</v>
      </c>
      <c r="BC123" s="86">
        <f>IF('Medical equipment-OST'!AT131="Да", 1, 0)</f>
        <v>0</v>
      </c>
      <c r="BD123" s="86">
        <f>IF('Medical equipment-OST'!AU131="Да", 1, 0)</f>
        <v>0</v>
      </c>
      <c r="BE123" s="86">
        <f t="shared" si="30"/>
        <v>0</v>
      </c>
      <c r="BF123" s="86">
        <f>IF('Medical equipment-OST'!BC131="Да", 'Service providers'!G133, 1)</f>
        <v>1</v>
      </c>
      <c r="BG123" s="86" t="str">
        <f>IFERROR(('Medical equipment-OST'!BD131*BF123)/BM123, "0")</f>
        <v>0</v>
      </c>
      <c r="BH123" s="86">
        <f>IF('Medical equipment-OST'!BC131="Да", 'Service providers'!H133, 1)</f>
        <v>1</v>
      </c>
      <c r="BI123" s="86" t="str">
        <f>IFERROR(('Medical equipment-OST'!BE131*BH123)/BM123, "0")</f>
        <v>0</v>
      </c>
      <c r="BJ123" s="86">
        <f>IF('Medical equipment-OST'!AZ131="Да", 1, 0)</f>
        <v>0</v>
      </c>
      <c r="BK123" s="86">
        <f>IF('Medical equipment-OST'!BA131="Да", 1, 0)</f>
        <v>0</v>
      </c>
      <c r="BL123" s="86">
        <f>IF('Medical equipment-OST'!BB131="Да", 1, 0)</f>
        <v>0</v>
      </c>
      <c r="BM123" s="86">
        <f t="shared" si="31"/>
        <v>0</v>
      </c>
    </row>
    <row r="124" spans="1:65" x14ac:dyDescent="0.25">
      <c r="A124" s="93" t="str">
        <f>'Service providers'!A134</f>
        <v>Указать название точки 16</v>
      </c>
      <c r="B124" s="86">
        <f>IF('Medical equipment-OST'!F132="Да", 'Service providers'!G134, 1)</f>
        <v>1</v>
      </c>
      <c r="C124" s="86" t="str">
        <f>IFERROR(('Medical equipment-OST'!G132*B124)/I124, "0")</f>
        <v>0</v>
      </c>
      <c r="D124" s="86">
        <f>IF('Medical equipment-OST'!F132="Да", 'Service providers'!H134, 1)</f>
        <v>1</v>
      </c>
      <c r="E124" s="86" t="str">
        <f>IFERROR(('Medical equipment-OST'!H132*D124)/I124, "0")</f>
        <v>0</v>
      </c>
      <c r="F124" s="86">
        <f>IF('Medical equipment-OST'!C132="Да", 1, 0)</f>
        <v>0</v>
      </c>
      <c r="G124" s="86">
        <f>IF('Medical equipment-OST'!D132="Да", 1, 0)</f>
        <v>0</v>
      </c>
      <c r="H124" s="86">
        <f>IF('Medical equipment-OST'!E132="Да", 1, 0)</f>
        <v>0</v>
      </c>
      <c r="I124" s="86">
        <f t="shared" si="24"/>
        <v>0</v>
      </c>
      <c r="J124" s="86">
        <f>IF('Medical equipment-OST'!M132="Да", 'Service providers'!G134, 1)</f>
        <v>1</v>
      </c>
      <c r="K124" s="86" t="str">
        <f>IFERROR(('Medical equipment-OST'!N132*J124)/Q124, "0")</f>
        <v>0</v>
      </c>
      <c r="L124" s="86">
        <f>IF('Medical equipment-OST'!M132="Да", 'Service providers'!H134, 1)</f>
        <v>1</v>
      </c>
      <c r="M124" s="86" t="str">
        <f>IFERROR(('Medical equipment-OST'!O132*L124)/Q124, "0")</f>
        <v>0</v>
      </c>
      <c r="N124" s="86">
        <f>IF('Medical equipment-OST'!J132="Да", 1, 0)</f>
        <v>0</v>
      </c>
      <c r="O124" s="86">
        <f>IF('Medical equipment-OST'!K132="Да", 1, 0)</f>
        <v>0</v>
      </c>
      <c r="P124" s="86">
        <f>IF('Medical equipment-OST'!L132="Да", 1, 0)</f>
        <v>0</v>
      </c>
      <c r="Q124" s="86">
        <f t="shared" si="25"/>
        <v>0</v>
      </c>
      <c r="R124" s="86">
        <f>IF('Medical equipment-OST'!T132="Да", 'Service providers'!G134, 1)</f>
        <v>1</v>
      </c>
      <c r="S124" s="86" t="str">
        <f>IFERROR(('Medical equipment-OST'!U132*R124)/Y124, "0")</f>
        <v>0</v>
      </c>
      <c r="T124" s="86">
        <f>IF('Medical equipment-OST'!T132="Да", 'Service providers'!H134, 1)</f>
        <v>1</v>
      </c>
      <c r="U124" s="86" t="str">
        <f>IFERROR(('Medical equipment-OST'!V132*T124)/Y124, "0")</f>
        <v>0</v>
      </c>
      <c r="V124" s="86">
        <f>IF('Medical equipment-OST'!Q132="Да", 1, 0)</f>
        <v>0</v>
      </c>
      <c r="W124" s="86">
        <f>IF('Medical equipment-OST'!R132="Да", 1, 0)</f>
        <v>0</v>
      </c>
      <c r="X124" s="86">
        <f>IF('Medical equipment-OST'!S132="Да", 1, 0)</f>
        <v>0</v>
      </c>
      <c r="Y124" s="86">
        <f t="shared" si="26"/>
        <v>0</v>
      </c>
      <c r="Z124" s="86">
        <f>IF('Medical equipment-OST'!AA132="Да", 'Service providers'!G134, 1)</f>
        <v>1</v>
      </c>
      <c r="AA124" s="86" t="str">
        <f>IFERROR(('Medical equipment-OST'!AB132*Z124)/AG124, "0")</f>
        <v>0</v>
      </c>
      <c r="AB124" s="86">
        <f>IF('Medical equipment-OST'!AA132="Да", 'Service providers'!H134, 1)</f>
        <v>1</v>
      </c>
      <c r="AC124" s="86" t="str">
        <f>IFERROR(('Medical equipment-OST'!AC132*AB124)/AG124, "0")</f>
        <v>0</v>
      </c>
      <c r="AD124" s="86">
        <f>IF('Medical equipment-OST'!X132="Да", 1, 0)</f>
        <v>0</v>
      </c>
      <c r="AE124" s="86">
        <f>IF('Medical equipment-OST'!Y132="Да", 1, 0)</f>
        <v>0</v>
      </c>
      <c r="AF124" s="86">
        <f>IF('Medical equipment-OST'!Z132="Да", 1, 0)</f>
        <v>0</v>
      </c>
      <c r="AG124" s="86">
        <f t="shared" si="27"/>
        <v>0</v>
      </c>
      <c r="AH124" s="86">
        <f>IF('Medical equipment-OST'!AH132="Да", 'Service providers'!G134, 1)</f>
        <v>1</v>
      </c>
      <c r="AI124" s="86" t="str">
        <f>IFERROR(('Medical equipment-OST'!AI132*AH124)/AO124, "0")</f>
        <v>0</v>
      </c>
      <c r="AJ124" s="86">
        <f>IF('Medical equipment-OST'!AH132="Да", 'Service providers'!H134, 1)</f>
        <v>1</v>
      </c>
      <c r="AK124" s="86" t="str">
        <f>IFERROR(('Medical equipment-OST'!AJ132*AJ124)/AO124, "0")</f>
        <v>0</v>
      </c>
      <c r="AL124" s="86">
        <f>IF('Medical equipment-OST'!AE132="Да", 1, 0)</f>
        <v>0</v>
      </c>
      <c r="AM124" s="86">
        <f>IF('Medical equipment-OST'!AF132="Да", 1, 0)</f>
        <v>0</v>
      </c>
      <c r="AN124" s="86">
        <f>IF('Medical equipment-OST'!AG132="Да", 1, 0)</f>
        <v>0</v>
      </c>
      <c r="AO124" s="86">
        <f t="shared" si="28"/>
        <v>0</v>
      </c>
      <c r="AP124" s="86">
        <f>IF('Medical equipment-OST'!AO132="Да", 'Service providers'!G134, 1)</f>
        <v>1</v>
      </c>
      <c r="AQ124" s="86" t="str">
        <f>IFERROR(('Medical equipment-OST'!AP132*AP124)/AW124, "0")</f>
        <v>0</v>
      </c>
      <c r="AR124" s="86">
        <f>IF('Medical equipment-OST'!AO132="Да", 'Service providers'!H134, 1)</f>
        <v>1</v>
      </c>
      <c r="AS124" s="86" t="str">
        <f>IFERROR(('Medical equipment-OST'!AQ132*AR124)/AW124, "0")</f>
        <v>0</v>
      </c>
      <c r="AT124" s="86">
        <f>IF('Medical equipment-OST'!AL132="Да", 1, 0)</f>
        <v>0</v>
      </c>
      <c r="AU124" s="86">
        <f>IF('Medical equipment-OST'!AM132="Да", 1, 0)</f>
        <v>0</v>
      </c>
      <c r="AV124" s="86">
        <f>IF('Medical equipment-OST'!AN132="Да", 1, 0)</f>
        <v>0</v>
      </c>
      <c r="AW124" s="86">
        <f t="shared" si="29"/>
        <v>0</v>
      </c>
      <c r="AX124" s="86">
        <f>IF('Medical equipment-OST'!AV132="Да", 'Service providers'!G134, 1)</f>
        <v>1</v>
      </c>
      <c r="AY124" s="86" t="str">
        <f>IFERROR(('Medical equipment-OST'!AW132*AX124)/BE124, "0")</f>
        <v>0</v>
      </c>
      <c r="AZ124" s="86">
        <f>IF('Medical equipment-OST'!AV132="Да", 'Service providers'!H134, 1)</f>
        <v>1</v>
      </c>
      <c r="BA124" s="86" t="str">
        <f>IFERROR(('Medical equipment-OST'!AX132*AZ124)/BE124, "0")</f>
        <v>0</v>
      </c>
      <c r="BB124" s="86">
        <f>IF('Medical equipment-OST'!AS132="Да", 1, 0)</f>
        <v>0</v>
      </c>
      <c r="BC124" s="86">
        <f>IF('Medical equipment-OST'!AT132="Да", 1, 0)</f>
        <v>0</v>
      </c>
      <c r="BD124" s="86">
        <f>IF('Medical equipment-OST'!AU132="Да", 1, 0)</f>
        <v>0</v>
      </c>
      <c r="BE124" s="86">
        <f t="shared" si="30"/>
        <v>0</v>
      </c>
      <c r="BF124" s="86">
        <f>IF('Medical equipment-OST'!BC132="Да", 'Service providers'!G134, 1)</f>
        <v>1</v>
      </c>
      <c r="BG124" s="86" t="str">
        <f>IFERROR(('Medical equipment-OST'!BD132*BF124)/BM124, "0")</f>
        <v>0</v>
      </c>
      <c r="BH124" s="86">
        <f>IF('Medical equipment-OST'!BC132="Да", 'Service providers'!H134, 1)</f>
        <v>1</v>
      </c>
      <c r="BI124" s="86" t="str">
        <f>IFERROR(('Medical equipment-OST'!BE132*BH124)/BM124, "0")</f>
        <v>0</v>
      </c>
      <c r="BJ124" s="86">
        <f>IF('Medical equipment-OST'!AZ132="Да", 1, 0)</f>
        <v>0</v>
      </c>
      <c r="BK124" s="86">
        <f>IF('Medical equipment-OST'!BA132="Да", 1, 0)</f>
        <v>0</v>
      </c>
      <c r="BL124" s="86">
        <f>IF('Medical equipment-OST'!BB132="Да", 1, 0)</f>
        <v>0</v>
      </c>
      <c r="BM124" s="86">
        <f t="shared" si="31"/>
        <v>0</v>
      </c>
    </row>
    <row r="125" spans="1:65" x14ac:dyDescent="0.25">
      <c r="A125" s="93" t="str">
        <f>'Service providers'!A135</f>
        <v>Указать название точки 17</v>
      </c>
      <c r="B125" s="86">
        <f>IF('Medical equipment-OST'!F133="Да", 'Service providers'!G135, 1)</f>
        <v>1</v>
      </c>
      <c r="C125" s="86" t="str">
        <f>IFERROR(('Medical equipment-OST'!G133*B125)/I125, "0")</f>
        <v>0</v>
      </c>
      <c r="D125" s="86">
        <f>IF('Medical equipment-OST'!F133="Да", 'Service providers'!H135, 1)</f>
        <v>1</v>
      </c>
      <c r="E125" s="86" t="str">
        <f>IFERROR(('Medical equipment-OST'!H133*D125)/I125, "0")</f>
        <v>0</v>
      </c>
      <c r="F125" s="86">
        <f>IF('Medical equipment-OST'!C133="Да", 1, 0)</f>
        <v>0</v>
      </c>
      <c r="G125" s="86">
        <f>IF('Medical equipment-OST'!D133="Да", 1, 0)</f>
        <v>0</v>
      </c>
      <c r="H125" s="86">
        <f>IF('Medical equipment-OST'!E133="Да", 1, 0)</f>
        <v>0</v>
      </c>
      <c r="I125" s="86">
        <f t="shared" si="24"/>
        <v>0</v>
      </c>
      <c r="J125" s="86">
        <f>IF('Medical equipment-OST'!M133="Да", 'Service providers'!G135, 1)</f>
        <v>1</v>
      </c>
      <c r="K125" s="86" t="str">
        <f>IFERROR(('Medical equipment-OST'!N133*J125)/Q125, "0")</f>
        <v>0</v>
      </c>
      <c r="L125" s="86">
        <f>IF('Medical equipment-OST'!M133="Да", 'Service providers'!H135, 1)</f>
        <v>1</v>
      </c>
      <c r="M125" s="86" t="str">
        <f>IFERROR(('Medical equipment-OST'!O133*L125)/Q125, "0")</f>
        <v>0</v>
      </c>
      <c r="N125" s="86">
        <f>IF('Medical equipment-OST'!J133="Да", 1, 0)</f>
        <v>0</v>
      </c>
      <c r="O125" s="86">
        <f>IF('Medical equipment-OST'!K133="Да", 1, 0)</f>
        <v>0</v>
      </c>
      <c r="P125" s="86">
        <f>IF('Medical equipment-OST'!L133="Да", 1, 0)</f>
        <v>0</v>
      </c>
      <c r="Q125" s="86">
        <f t="shared" si="25"/>
        <v>0</v>
      </c>
      <c r="R125" s="86">
        <f>IF('Medical equipment-OST'!T133="Да", 'Service providers'!G135, 1)</f>
        <v>1</v>
      </c>
      <c r="S125" s="86" t="str">
        <f>IFERROR(('Medical equipment-OST'!U133*R125)/Y125, "0")</f>
        <v>0</v>
      </c>
      <c r="T125" s="86">
        <f>IF('Medical equipment-OST'!T133="Да", 'Service providers'!H135, 1)</f>
        <v>1</v>
      </c>
      <c r="U125" s="86" t="str">
        <f>IFERROR(('Medical equipment-OST'!V133*T125)/Y125, "0")</f>
        <v>0</v>
      </c>
      <c r="V125" s="86">
        <f>IF('Medical equipment-OST'!Q133="Да", 1, 0)</f>
        <v>0</v>
      </c>
      <c r="W125" s="86">
        <f>IF('Medical equipment-OST'!R133="Да", 1, 0)</f>
        <v>0</v>
      </c>
      <c r="X125" s="86">
        <f>IF('Medical equipment-OST'!S133="Да", 1, 0)</f>
        <v>0</v>
      </c>
      <c r="Y125" s="86">
        <f t="shared" si="26"/>
        <v>0</v>
      </c>
      <c r="Z125" s="86">
        <f>IF('Medical equipment-OST'!AA133="Да", 'Service providers'!G135, 1)</f>
        <v>1</v>
      </c>
      <c r="AA125" s="86" t="str">
        <f>IFERROR(('Medical equipment-OST'!AB133*Z125)/AG125, "0")</f>
        <v>0</v>
      </c>
      <c r="AB125" s="86">
        <f>IF('Medical equipment-OST'!AA133="Да", 'Service providers'!H135, 1)</f>
        <v>1</v>
      </c>
      <c r="AC125" s="86" t="str">
        <f>IFERROR(('Medical equipment-OST'!AC133*AB125)/AG125, "0")</f>
        <v>0</v>
      </c>
      <c r="AD125" s="86">
        <f>IF('Medical equipment-OST'!X133="Да", 1, 0)</f>
        <v>0</v>
      </c>
      <c r="AE125" s="86">
        <f>IF('Medical equipment-OST'!Y133="Да", 1, 0)</f>
        <v>0</v>
      </c>
      <c r="AF125" s="86">
        <f>IF('Medical equipment-OST'!Z133="Да", 1, 0)</f>
        <v>0</v>
      </c>
      <c r="AG125" s="86">
        <f t="shared" si="27"/>
        <v>0</v>
      </c>
      <c r="AH125" s="86">
        <f>IF('Medical equipment-OST'!AH133="Да", 'Service providers'!G135, 1)</f>
        <v>1</v>
      </c>
      <c r="AI125" s="86" t="str">
        <f>IFERROR(('Medical equipment-OST'!AI133*AH125)/AO125, "0")</f>
        <v>0</v>
      </c>
      <c r="AJ125" s="86">
        <f>IF('Medical equipment-OST'!AH133="Да", 'Service providers'!H135, 1)</f>
        <v>1</v>
      </c>
      <c r="AK125" s="86" t="str">
        <f>IFERROR(('Medical equipment-OST'!AJ133*AJ125)/AO125, "0")</f>
        <v>0</v>
      </c>
      <c r="AL125" s="86">
        <f>IF('Medical equipment-OST'!AE133="Да", 1, 0)</f>
        <v>0</v>
      </c>
      <c r="AM125" s="86">
        <f>IF('Medical equipment-OST'!AF133="Да", 1, 0)</f>
        <v>0</v>
      </c>
      <c r="AN125" s="86">
        <f>IF('Medical equipment-OST'!AG133="Да", 1, 0)</f>
        <v>0</v>
      </c>
      <c r="AO125" s="86">
        <f t="shared" si="28"/>
        <v>0</v>
      </c>
      <c r="AP125" s="86">
        <f>IF('Medical equipment-OST'!AO133="Да", 'Service providers'!G135, 1)</f>
        <v>1</v>
      </c>
      <c r="AQ125" s="86" t="str">
        <f>IFERROR(('Medical equipment-OST'!AP133*AP125)/AW125, "0")</f>
        <v>0</v>
      </c>
      <c r="AR125" s="86">
        <f>IF('Medical equipment-OST'!AO133="Да", 'Service providers'!H135, 1)</f>
        <v>1</v>
      </c>
      <c r="AS125" s="86" t="str">
        <f>IFERROR(('Medical equipment-OST'!AQ133*AR125)/AW125, "0")</f>
        <v>0</v>
      </c>
      <c r="AT125" s="86">
        <f>IF('Medical equipment-OST'!AL133="Да", 1, 0)</f>
        <v>0</v>
      </c>
      <c r="AU125" s="86">
        <f>IF('Medical equipment-OST'!AM133="Да", 1, 0)</f>
        <v>0</v>
      </c>
      <c r="AV125" s="86">
        <f>IF('Medical equipment-OST'!AN133="Да", 1, 0)</f>
        <v>0</v>
      </c>
      <c r="AW125" s="86">
        <f t="shared" si="29"/>
        <v>0</v>
      </c>
      <c r="AX125" s="86">
        <f>IF('Medical equipment-OST'!AV133="Да", 'Service providers'!G135, 1)</f>
        <v>1</v>
      </c>
      <c r="AY125" s="86" t="str">
        <f>IFERROR(('Medical equipment-OST'!AW133*AX125)/BE125, "0")</f>
        <v>0</v>
      </c>
      <c r="AZ125" s="86">
        <f>IF('Medical equipment-OST'!AV133="Да", 'Service providers'!H135, 1)</f>
        <v>1</v>
      </c>
      <c r="BA125" s="86" t="str">
        <f>IFERROR(('Medical equipment-OST'!AX133*AZ125)/BE125, "0")</f>
        <v>0</v>
      </c>
      <c r="BB125" s="86">
        <f>IF('Medical equipment-OST'!AS133="Да", 1, 0)</f>
        <v>0</v>
      </c>
      <c r="BC125" s="86">
        <f>IF('Medical equipment-OST'!AT133="Да", 1, 0)</f>
        <v>0</v>
      </c>
      <c r="BD125" s="86">
        <f>IF('Medical equipment-OST'!AU133="Да", 1, 0)</f>
        <v>0</v>
      </c>
      <c r="BE125" s="86">
        <f t="shared" si="30"/>
        <v>0</v>
      </c>
      <c r="BF125" s="86">
        <f>IF('Medical equipment-OST'!BC133="Да", 'Service providers'!G135, 1)</f>
        <v>1</v>
      </c>
      <c r="BG125" s="86" t="str">
        <f>IFERROR(('Medical equipment-OST'!BD133*BF125)/BM125, "0")</f>
        <v>0</v>
      </c>
      <c r="BH125" s="86">
        <f>IF('Medical equipment-OST'!BC133="Да", 'Service providers'!H135, 1)</f>
        <v>1</v>
      </c>
      <c r="BI125" s="86" t="str">
        <f>IFERROR(('Medical equipment-OST'!BE133*BH125)/BM125, "0")</f>
        <v>0</v>
      </c>
      <c r="BJ125" s="86">
        <f>IF('Medical equipment-OST'!AZ133="Да", 1, 0)</f>
        <v>0</v>
      </c>
      <c r="BK125" s="86">
        <f>IF('Medical equipment-OST'!BA133="Да", 1, 0)</f>
        <v>0</v>
      </c>
      <c r="BL125" s="86">
        <f>IF('Medical equipment-OST'!BB133="Да", 1, 0)</f>
        <v>0</v>
      </c>
      <c r="BM125" s="86">
        <f t="shared" si="31"/>
        <v>0</v>
      </c>
    </row>
    <row r="126" spans="1:65" x14ac:dyDescent="0.25">
      <c r="A126" s="93" t="str">
        <f>'Service providers'!A136</f>
        <v>Указать название точки 18</v>
      </c>
      <c r="B126" s="86">
        <f>IF('Medical equipment-OST'!F134="Да", 'Service providers'!G136, 1)</f>
        <v>1</v>
      </c>
      <c r="C126" s="86" t="str">
        <f>IFERROR(('Medical equipment-OST'!G134*B126)/I126, "0")</f>
        <v>0</v>
      </c>
      <c r="D126" s="86">
        <f>IF('Medical equipment-OST'!F134="Да", 'Service providers'!H136, 1)</f>
        <v>1</v>
      </c>
      <c r="E126" s="86" t="str">
        <f>IFERROR(('Medical equipment-OST'!H134*D126)/I126, "0")</f>
        <v>0</v>
      </c>
      <c r="F126" s="86">
        <f>IF('Medical equipment-OST'!C134="Да", 1, 0)</f>
        <v>0</v>
      </c>
      <c r="G126" s="86">
        <f>IF('Medical equipment-OST'!D134="Да", 1, 0)</f>
        <v>0</v>
      </c>
      <c r="H126" s="86">
        <f>IF('Medical equipment-OST'!E134="Да", 1, 0)</f>
        <v>0</v>
      </c>
      <c r="I126" s="86">
        <f t="shared" si="24"/>
        <v>0</v>
      </c>
      <c r="J126" s="86">
        <f>IF('Medical equipment-OST'!M134="Да", 'Service providers'!G136, 1)</f>
        <v>1</v>
      </c>
      <c r="K126" s="86" t="str">
        <f>IFERROR(('Medical equipment-OST'!N134*J126)/Q126, "0")</f>
        <v>0</v>
      </c>
      <c r="L126" s="86">
        <f>IF('Medical equipment-OST'!M134="Да", 'Service providers'!H136, 1)</f>
        <v>1</v>
      </c>
      <c r="M126" s="86" t="str">
        <f>IFERROR(('Medical equipment-OST'!O134*L126)/Q126, "0")</f>
        <v>0</v>
      </c>
      <c r="N126" s="86">
        <f>IF('Medical equipment-OST'!J134="Да", 1, 0)</f>
        <v>0</v>
      </c>
      <c r="O126" s="86">
        <f>IF('Medical equipment-OST'!K134="Да", 1, 0)</f>
        <v>0</v>
      </c>
      <c r="P126" s="86">
        <f>IF('Medical equipment-OST'!L134="Да", 1, 0)</f>
        <v>0</v>
      </c>
      <c r="Q126" s="86">
        <f t="shared" si="25"/>
        <v>0</v>
      </c>
      <c r="R126" s="86">
        <f>IF('Medical equipment-OST'!T134="Да", 'Service providers'!G136, 1)</f>
        <v>1</v>
      </c>
      <c r="S126" s="86" t="str">
        <f>IFERROR(('Medical equipment-OST'!U134*R126)/Y126, "0")</f>
        <v>0</v>
      </c>
      <c r="T126" s="86">
        <f>IF('Medical equipment-OST'!T134="Да", 'Service providers'!H136, 1)</f>
        <v>1</v>
      </c>
      <c r="U126" s="86" t="str">
        <f>IFERROR(('Medical equipment-OST'!V134*T126)/Y126, "0")</f>
        <v>0</v>
      </c>
      <c r="V126" s="86">
        <f>IF('Medical equipment-OST'!Q134="Да", 1, 0)</f>
        <v>0</v>
      </c>
      <c r="W126" s="86">
        <f>IF('Medical equipment-OST'!R134="Да", 1, 0)</f>
        <v>0</v>
      </c>
      <c r="X126" s="86">
        <f>IF('Medical equipment-OST'!S134="Да", 1, 0)</f>
        <v>0</v>
      </c>
      <c r="Y126" s="86">
        <f t="shared" si="26"/>
        <v>0</v>
      </c>
      <c r="Z126" s="86">
        <f>IF('Medical equipment-OST'!AA134="Да", 'Service providers'!G136, 1)</f>
        <v>1</v>
      </c>
      <c r="AA126" s="86" t="str">
        <f>IFERROR(('Medical equipment-OST'!AB134*Z126)/AG126, "0")</f>
        <v>0</v>
      </c>
      <c r="AB126" s="86">
        <f>IF('Medical equipment-OST'!AA134="Да", 'Service providers'!H136, 1)</f>
        <v>1</v>
      </c>
      <c r="AC126" s="86" t="str">
        <f>IFERROR(('Medical equipment-OST'!AC134*AB126)/AG126, "0")</f>
        <v>0</v>
      </c>
      <c r="AD126" s="86">
        <f>IF('Medical equipment-OST'!X134="Да", 1, 0)</f>
        <v>0</v>
      </c>
      <c r="AE126" s="86">
        <f>IF('Medical equipment-OST'!Y134="Да", 1, 0)</f>
        <v>0</v>
      </c>
      <c r="AF126" s="86">
        <f>IF('Medical equipment-OST'!Z134="Да", 1, 0)</f>
        <v>0</v>
      </c>
      <c r="AG126" s="86">
        <f t="shared" si="27"/>
        <v>0</v>
      </c>
      <c r="AH126" s="86">
        <f>IF('Medical equipment-OST'!AH134="Да", 'Service providers'!G136, 1)</f>
        <v>1</v>
      </c>
      <c r="AI126" s="86" t="str">
        <f>IFERROR(('Medical equipment-OST'!AI134*AH126)/AO126, "0")</f>
        <v>0</v>
      </c>
      <c r="AJ126" s="86">
        <f>IF('Medical equipment-OST'!AH134="Да", 'Service providers'!H136, 1)</f>
        <v>1</v>
      </c>
      <c r="AK126" s="86" t="str">
        <f>IFERROR(('Medical equipment-OST'!AJ134*AJ126)/AO126, "0")</f>
        <v>0</v>
      </c>
      <c r="AL126" s="86">
        <f>IF('Medical equipment-OST'!AE134="Да", 1, 0)</f>
        <v>0</v>
      </c>
      <c r="AM126" s="86">
        <f>IF('Medical equipment-OST'!AF134="Да", 1, 0)</f>
        <v>0</v>
      </c>
      <c r="AN126" s="86">
        <f>IF('Medical equipment-OST'!AG134="Да", 1, 0)</f>
        <v>0</v>
      </c>
      <c r="AO126" s="86">
        <f t="shared" si="28"/>
        <v>0</v>
      </c>
      <c r="AP126" s="86">
        <f>IF('Medical equipment-OST'!AO134="Да", 'Service providers'!G136, 1)</f>
        <v>1</v>
      </c>
      <c r="AQ126" s="86" t="str">
        <f>IFERROR(('Medical equipment-OST'!AP134*AP126)/AW126, "0")</f>
        <v>0</v>
      </c>
      <c r="AR126" s="86">
        <f>IF('Medical equipment-OST'!AO134="Да", 'Service providers'!H136, 1)</f>
        <v>1</v>
      </c>
      <c r="AS126" s="86" t="str">
        <f>IFERROR(('Medical equipment-OST'!AQ134*AR126)/AW126, "0")</f>
        <v>0</v>
      </c>
      <c r="AT126" s="86">
        <f>IF('Medical equipment-OST'!AL134="Да", 1, 0)</f>
        <v>0</v>
      </c>
      <c r="AU126" s="86">
        <f>IF('Medical equipment-OST'!AM134="Да", 1, 0)</f>
        <v>0</v>
      </c>
      <c r="AV126" s="86">
        <f>IF('Medical equipment-OST'!AN134="Да", 1, 0)</f>
        <v>0</v>
      </c>
      <c r="AW126" s="86">
        <f t="shared" si="29"/>
        <v>0</v>
      </c>
      <c r="AX126" s="86">
        <f>IF('Medical equipment-OST'!AV134="Да", 'Service providers'!G136, 1)</f>
        <v>1</v>
      </c>
      <c r="AY126" s="86" t="str">
        <f>IFERROR(('Medical equipment-OST'!AW134*AX126)/BE126, "0")</f>
        <v>0</v>
      </c>
      <c r="AZ126" s="86">
        <f>IF('Medical equipment-OST'!AV134="Да", 'Service providers'!H136, 1)</f>
        <v>1</v>
      </c>
      <c r="BA126" s="86" t="str">
        <f>IFERROR(('Medical equipment-OST'!AX134*AZ126)/BE126, "0")</f>
        <v>0</v>
      </c>
      <c r="BB126" s="86">
        <f>IF('Medical equipment-OST'!AS134="Да", 1, 0)</f>
        <v>0</v>
      </c>
      <c r="BC126" s="86">
        <f>IF('Medical equipment-OST'!AT134="Да", 1, 0)</f>
        <v>0</v>
      </c>
      <c r="BD126" s="86">
        <f>IF('Medical equipment-OST'!AU134="Да", 1, 0)</f>
        <v>0</v>
      </c>
      <c r="BE126" s="86">
        <f t="shared" si="30"/>
        <v>0</v>
      </c>
      <c r="BF126" s="86">
        <f>IF('Medical equipment-OST'!BC134="Да", 'Service providers'!G136, 1)</f>
        <v>1</v>
      </c>
      <c r="BG126" s="86" t="str">
        <f>IFERROR(('Medical equipment-OST'!BD134*BF126)/BM126, "0")</f>
        <v>0</v>
      </c>
      <c r="BH126" s="86">
        <f>IF('Medical equipment-OST'!BC134="Да", 'Service providers'!H136, 1)</f>
        <v>1</v>
      </c>
      <c r="BI126" s="86" t="str">
        <f>IFERROR(('Medical equipment-OST'!BE134*BH126)/BM126, "0")</f>
        <v>0</v>
      </c>
      <c r="BJ126" s="86">
        <f>IF('Medical equipment-OST'!AZ134="Да", 1, 0)</f>
        <v>0</v>
      </c>
      <c r="BK126" s="86">
        <f>IF('Medical equipment-OST'!BA134="Да", 1, 0)</f>
        <v>0</v>
      </c>
      <c r="BL126" s="86">
        <f>IF('Medical equipment-OST'!BB134="Да", 1, 0)</f>
        <v>0</v>
      </c>
      <c r="BM126" s="86">
        <f t="shared" si="31"/>
        <v>0</v>
      </c>
    </row>
    <row r="127" spans="1:65" x14ac:dyDescent="0.25">
      <c r="A127" s="93" t="str">
        <f>'Service providers'!A137</f>
        <v>Указать название точки 19</v>
      </c>
      <c r="B127" s="86">
        <f>IF('Medical equipment-OST'!F135="Да", 'Service providers'!G137, 1)</f>
        <v>1</v>
      </c>
      <c r="C127" s="86" t="str">
        <f>IFERROR(('Medical equipment-OST'!G135*B127)/I127, "0")</f>
        <v>0</v>
      </c>
      <c r="D127" s="86">
        <f>IF('Medical equipment-OST'!F135="Да", 'Service providers'!H137, 1)</f>
        <v>1</v>
      </c>
      <c r="E127" s="86" t="str">
        <f>IFERROR(('Medical equipment-OST'!H135*D127)/I127, "0")</f>
        <v>0</v>
      </c>
      <c r="F127" s="86">
        <f>IF('Medical equipment-OST'!C135="Да", 1, 0)</f>
        <v>0</v>
      </c>
      <c r="G127" s="86">
        <f>IF('Medical equipment-OST'!D135="Да", 1, 0)</f>
        <v>0</v>
      </c>
      <c r="H127" s="86">
        <f>IF('Medical equipment-OST'!E135="Да", 1, 0)</f>
        <v>0</v>
      </c>
      <c r="I127" s="86">
        <f t="shared" si="24"/>
        <v>0</v>
      </c>
      <c r="J127" s="86">
        <f>IF('Medical equipment-OST'!M135="Да", 'Service providers'!G137, 1)</f>
        <v>1</v>
      </c>
      <c r="K127" s="86" t="str">
        <f>IFERROR(('Medical equipment-OST'!N135*J127)/Q127, "0")</f>
        <v>0</v>
      </c>
      <c r="L127" s="86">
        <f>IF('Medical equipment-OST'!M135="Да", 'Service providers'!H137, 1)</f>
        <v>1</v>
      </c>
      <c r="M127" s="86" t="str">
        <f>IFERROR(('Medical equipment-OST'!O135*L127)/Q127, "0")</f>
        <v>0</v>
      </c>
      <c r="N127" s="86">
        <f>IF('Medical equipment-OST'!J135="Да", 1, 0)</f>
        <v>0</v>
      </c>
      <c r="O127" s="86">
        <f>IF('Medical equipment-OST'!K135="Да", 1, 0)</f>
        <v>0</v>
      </c>
      <c r="P127" s="86">
        <f>IF('Medical equipment-OST'!L135="Да", 1, 0)</f>
        <v>0</v>
      </c>
      <c r="Q127" s="86">
        <f t="shared" si="25"/>
        <v>0</v>
      </c>
      <c r="R127" s="86">
        <f>IF('Medical equipment-OST'!T135="Да", 'Service providers'!G137, 1)</f>
        <v>1</v>
      </c>
      <c r="S127" s="86" t="str">
        <f>IFERROR(('Medical equipment-OST'!U135*R127)/Y127, "0")</f>
        <v>0</v>
      </c>
      <c r="T127" s="86">
        <f>IF('Medical equipment-OST'!T135="Да", 'Service providers'!H137, 1)</f>
        <v>1</v>
      </c>
      <c r="U127" s="86" t="str">
        <f>IFERROR(('Medical equipment-OST'!V135*T127)/Y127, "0")</f>
        <v>0</v>
      </c>
      <c r="V127" s="86">
        <f>IF('Medical equipment-OST'!Q135="Да", 1, 0)</f>
        <v>0</v>
      </c>
      <c r="W127" s="86">
        <f>IF('Medical equipment-OST'!R135="Да", 1, 0)</f>
        <v>0</v>
      </c>
      <c r="X127" s="86">
        <f>IF('Medical equipment-OST'!S135="Да", 1, 0)</f>
        <v>0</v>
      </c>
      <c r="Y127" s="86">
        <f t="shared" si="26"/>
        <v>0</v>
      </c>
      <c r="Z127" s="86">
        <f>IF('Medical equipment-OST'!AA135="Да", 'Service providers'!G137, 1)</f>
        <v>1</v>
      </c>
      <c r="AA127" s="86" t="str">
        <f>IFERROR(('Medical equipment-OST'!AB135*Z127)/AG127, "0")</f>
        <v>0</v>
      </c>
      <c r="AB127" s="86">
        <f>IF('Medical equipment-OST'!AA135="Да", 'Service providers'!H137, 1)</f>
        <v>1</v>
      </c>
      <c r="AC127" s="86" t="str">
        <f>IFERROR(('Medical equipment-OST'!AC135*AB127)/AG127, "0")</f>
        <v>0</v>
      </c>
      <c r="AD127" s="86">
        <f>IF('Medical equipment-OST'!X135="Да", 1, 0)</f>
        <v>0</v>
      </c>
      <c r="AE127" s="86">
        <f>IF('Medical equipment-OST'!Y135="Да", 1, 0)</f>
        <v>0</v>
      </c>
      <c r="AF127" s="86">
        <f>IF('Medical equipment-OST'!Z135="Да", 1, 0)</f>
        <v>0</v>
      </c>
      <c r="AG127" s="86">
        <f t="shared" si="27"/>
        <v>0</v>
      </c>
      <c r="AH127" s="86">
        <f>IF('Medical equipment-OST'!AH135="Да", 'Service providers'!G137, 1)</f>
        <v>1</v>
      </c>
      <c r="AI127" s="86" t="str">
        <f>IFERROR(('Medical equipment-OST'!AI135*AH127)/AO127, "0")</f>
        <v>0</v>
      </c>
      <c r="AJ127" s="86">
        <f>IF('Medical equipment-OST'!AH135="Да", 'Service providers'!H137, 1)</f>
        <v>1</v>
      </c>
      <c r="AK127" s="86" t="str">
        <f>IFERROR(('Medical equipment-OST'!AJ135*AJ127)/AO127, "0")</f>
        <v>0</v>
      </c>
      <c r="AL127" s="86">
        <f>IF('Medical equipment-OST'!AE135="Да", 1, 0)</f>
        <v>0</v>
      </c>
      <c r="AM127" s="86">
        <f>IF('Medical equipment-OST'!AF135="Да", 1, 0)</f>
        <v>0</v>
      </c>
      <c r="AN127" s="86">
        <f>IF('Medical equipment-OST'!AG135="Да", 1, 0)</f>
        <v>0</v>
      </c>
      <c r="AO127" s="86">
        <f t="shared" si="28"/>
        <v>0</v>
      </c>
      <c r="AP127" s="86">
        <f>IF('Medical equipment-OST'!AO135="Да", 'Service providers'!G137, 1)</f>
        <v>1</v>
      </c>
      <c r="AQ127" s="86" t="str">
        <f>IFERROR(('Medical equipment-OST'!AP135*AP127)/AW127, "0")</f>
        <v>0</v>
      </c>
      <c r="AR127" s="86">
        <f>IF('Medical equipment-OST'!AO135="Да", 'Service providers'!H137, 1)</f>
        <v>1</v>
      </c>
      <c r="AS127" s="86" t="str">
        <f>IFERROR(('Medical equipment-OST'!AQ135*AR127)/AW127, "0")</f>
        <v>0</v>
      </c>
      <c r="AT127" s="86">
        <f>IF('Medical equipment-OST'!AL135="Да", 1, 0)</f>
        <v>0</v>
      </c>
      <c r="AU127" s="86">
        <f>IF('Medical equipment-OST'!AM135="Да", 1, 0)</f>
        <v>0</v>
      </c>
      <c r="AV127" s="86">
        <f>IF('Medical equipment-OST'!AN135="Да", 1, 0)</f>
        <v>0</v>
      </c>
      <c r="AW127" s="86">
        <f t="shared" si="29"/>
        <v>0</v>
      </c>
      <c r="AX127" s="86">
        <f>IF('Medical equipment-OST'!AV135="Да", 'Service providers'!G137, 1)</f>
        <v>1</v>
      </c>
      <c r="AY127" s="86" t="str">
        <f>IFERROR(('Medical equipment-OST'!AW135*AX127)/BE127, "0")</f>
        <v>0</v>
      </c>
      <c r="AZ127" s="86">
        <f>IF('Medical equipment-OST'!AV135="Да", 'Service providers'!H137, 1)</f>
        <v>1</v>
      </c>
      <c r="BA127" s="86" t="str">
        <f>IFERROR(('Medical equipment-OST'!AX135*AZ127)/BE127, "0")</f>
        <v>0</v>
      </c>
      <c r="BB127" s="86">
        <f>IF('Medical equipment-OST'!AS135="Да", 1, 0)</f>
        <v>0</v>
      </c>
      <c r="BC127" s="86">
        <f>IF('Medical equipment-OST'!AT135="Да", 1, 0)</f>
        <v>0</v>
      </c>
      <c r="BD127" s="86">
        <f>IF('Medical equipment-OST'!AU135="Да", 1, 0)</f>
        <v>0</v>
      </c>
      <c r="BE127" s="86">
        <f t="shared" si="30"/>
        <v>0</v>
      </c>
      <c r="BF127" s="86">
        <f>IF('Medical equipment-OST'!BC135="Да", 'Service providers'!G137, 1)</f>
        <v>1</v>
      </c>
      <c r="BG127" s="86" t="str">
        <f>IFERROR(('Medical equipment-OST'!BD135*BF127)/BM127, "0")</f>
        <v>0</v>
      </c>
      <c r="BH127" s="86">
        <f>IF('Medical equipment-OST'!BC135="Да", 'Service providers'!H137, 1)</f>
        <v>1</v>
      </c>
      <c r="BI127" s="86" t="str">
        <f>IFERROR(('Medical equipment-OST'!BE135*BH127)/BM127, "0")</f>
        <v>0</v>
      </c>
      <c r="BJ127" s="86">
        <f>IF('Medical equipment-OST'!AZ135="Да", 1, 0)</f>
        <v>0</v>
      </c>
      <c r="BK127" s="86">
        <f>IF('Medical equipment-OST'!BA135="Да", 1, 0)</f>
        <v>0</v>
      </c>
      <c r="BL127" s="86">
        <f>IF('Medical equipment-OST'!BB135="Да", 1, 0)</f>
        <v>0</v>
      </c>
      <c r="BM127" s="86">
        <f t="shared" si="31"/>
        <v>0</v>
      </c>
    </row>
    <row r="128" spans="1:65" x14ac:dyDescent="0.25">
      <c r="A128" s="93" t="str">
        <f>'Service providers'!A138</f>
        <v>Указать название точки 20</v>
      </c>
      <c r="B128" s="86">
        <f>IF('Medical equipment-OST'!F136="Да", 'Service providers'!G138, 1)</f>
        <v>1</v>
      </c>
      <c r="C128" s="86" t="str">
        <f>IFERROR(('Medical equipment-OST'!G136*B128)/I128, "0")</f>
        <v>0</v>
      </c>
      <c r="D128" s="86">
        <f>IF('Medical equipment-OST'!F136="Да", 'Service providers'!H138, 1)</f>
        <v>1</v>
      </c>
      <c r="E128" s="86" t="str">
        <f>IFERROR(('Medical equipment-OST'!H136*D128)/I128, "0")</f>
        <v>0</v>
      </c>
      <c r="F128" s="86">
        <f>IF('Medical equipment-OST'!C136="Да", 1, 0)</f>
        <v>0</v>
      </c>
      <c r="G128" s="86">
        <f>IF('Medical equipment-OST'!D136="Да", 1, 0)</f>
        <v>0</v>
      </c>
      <c r="H128" s="86">
        <f>IF('Medical equipment-OST'!E136="Да", 1, 0)</f>
        <v>0</v>
      </c>
      <c r="I128" s="86">
        <f t="shared" si="24"/>
        <v>0</v>
      </c>
      <c r="J128" s="86">
        <f>IF('Medical equipment-OST'!M136="Да", 'Service providers'!G138, 1)</f>
        <v>1</v>
      </c>
      <c r="K128" s="86" t="str">
        <f>IFERROR(('Medical equipment-OST'!N136*J128)/Q128, "0")</f>
        <v>0</v>
      </c>
      <c r="L128" s="86">
        <f>IF('Medical equipment-OST'!M136="Да", 'Service providers'!H138, 1)</f>
        <v>1</v>
      </c>
      <c r="M128" s="86" t="str">
        <f>IFERROR(('Medical equipment-OST'!O136*L128)/Q128, "0")</f>
        <v>0</v>
      </c>
      <c r="N128" s="86">
        <f>IF('Medical equipment-OST'!J136="Да", 1, 0)</f>
        <v>0</v>
      </c>
      <c r="O128" s="86">
        <f>IF('Medical equipment-OST'!K136="Да", 1, 0)</f>
        <v>0</v>
      </c>
      <c r="P128" s="86">
        <f>IF('Medical equipment-OST'!L136="Да", 1, 0)</f>
        <v>0</v>
      </c>
      <c r="Q128" s="86">
        <f t="shared" si="25"/>
        <v>0</v>
      </c>
      <c r="R128" s="86">
        <f>IF('Medical equipment-OST'!T136="Да", 'Service providers'!G138, 1)</f>
        <v>1</v>
      </c>
      <c r="S128" s="86" t="str">
        <f>IFERROR(('Medical equipment-OST'!U136*R128)/Y128, "0")</f>
        <v>0</v>
      </c>
      <c r="T128" s="86">
        <f>IF('Medical equipment-OST'!T136="Да", 'Service providers'!H138, 1)</f>
        <v>1</v>
      </c>
      <c r="U128" s="86" t="str">
        <f>IFERROR(('Medical equipment-OST'!V136*T128)/Y128, "0")</f>
        <v>0</v>
      </c>
      <c r="V128" s="86">
        <f>IF('Medical equipment-OST'!Q136="Да", 1, 0)</f>
        <v>0</v>
      </c>
      <c r="W128" s="86">
        <f>IF('Medical equipment-OST'!R136="Да", 1, 0)</f>
        <v>0</v>
      </c>
      <c r="X128" s="86">
        <f>IF('Medical equipment-OST'!S136="Да", 1, 0)</f>
        <v>0</v>
      </c>
      <c r="Y128" s="86">
        <f t="shared" si="26"/>
        <v>0</v>
      </c>
      <c r="Z128" s="86">
        <f>IF('Medical equipment-OST'!AA136="Да", 'Service providers'!G138, 1)</f>
        <v>1</v>
      </c>
      <c r="AA128" s="86" t="str">
        <f>IFERROR(('Medical equipment-OST'!AB136*Z128)/AG128, "0")</f>
        <v>0</v>
      </c>
      <c r="AB128" s="86">
        <f>IF('Medical equipment-OST'!AA136="Да", 'Service providers'!H138, 1)</f>
        <v>1</v>
      </c>
      <c r="AC128" s="86" t="str">
        <f>IFERROR(('Medical equipment-OST'!AC136*AB128)/AG128, "0")</f>
        <v>0</v>
      </c>
      <c r="AD128" s="86">
        <f>IF('Medical equipment-OST'!X136="Да", 1, 0)</f>
        <v>0</v>
      </c>
      <c r="AE128" s="86">
        <f>IF('Medical equipment-OST'!Y136="Да", 1, 0)</f>
        <v>0</v>
      </c>
      <c r="AF128" s="86">
        <f>IF('Medical equipment-OST'!Z136="Да", 1, 0)</f>
        <v>0</v>
      </c>
      <c r="AG128" s="86">
        <f t="shared" si="27"/>
        <v>0</v>
      </c>
      <c r="AH128" s="86">
        <f>IF('Medical equipment-OST'!AH136="Да", 'Service providers'!G138, 1)</f>
        <v>1</v>
      </c>
      <c r="AI128" s="86" t="str">
        <f>IFERROR(('Medical equipment-OST'!AI136*AH128)/AO128, "0")</f>
        <v>0</v>
      </c>
      <c r="AJ128" s="86">
        <f>IF('Medical equipment-OST'!AH136="Да", 'Service providers'!H138, 1)</f>
        <v>1</v>
      </c>
      <c r="AK128" s="86" t="str">
        <f>IFERROR(('Medical equipment-OST'!AJ136*AJ128)/AO128, "0")</f>
        <v>0</v>
      </c>
      <c r="AL128" s="86">
        <f>IF('Medical equipment-OST'!AE136="Да", 1, 0)</f>
        <v>0</v>
      </c>
      <c r="AM128" s="86">
        <f>IF('Medical equipment-OST'!AF136="Да", 1, 0)</f>
        <v>0</v>
      </c>
      <c r="AN128" s="86">
        <f>IF('Medical equipment-OST'!AG136="Да", 1, 0)</f>
        <v>0</v>
      </c>
      <c r="AO128" s="86">
        <f t="shared" si="28"/>
        <v>0</v>
      </c>
      <c r="AP128" s="86">
        <f>IF('Medical equipment-OST'!AO136="Да", 'Service providers'!G138, 1)</f>
        <v>1</v>
      </c>
      <c r="AQ128" s="86" t="str">
        <f>IFERROR(('Medical equipment-OST'!AP136*AP128)/AW128, "0")</f>
        <v>0</v>
      </c>
      <c r="AR128" s="86">
        <f>IF('Medical equipment-OST'!AO136="Да", 'Service providers'!H138, 1)</f>
        <v>1</v>
      </c>
      <c r="AS128" s="86" t="str">
        <f>IFERROR(('Medical equipment-OST'!AQ136*AR128)/AW128, "0")</f>
        <v>0</v>
      </c>
      <c r="AT128" s="86">
        <f>IF('Medical equipment-OST'!AL136="Да", 1, 0)</f>
        <v>0</v>
      </c>
      <c r="AU128" s="86">
        <f>IF('Medical equipment-OST'!AM136="Да", 1, 0)</f>
        <v>0</v>
      </c>
      <c r="AV128" s="86">
        <f>IF('Medical equipment-OST'!AN136="Да", 1, 0)</f>
        <v>0</v>
      </c>
      <c r="AW128" s="86">
        <f t="shared" si="29"/>
        <v>0</v>
      </c>
      <c r="AX128" s="86">
        <f>IF('Medical equipment-OST'!AV136="Да", 'Service providers'!G138, 1)</f>
        <v>1</v>
      </c>
      <c r="AY128" s="86" t="str">
        <f>IFERROR(('Medical equipment-OST'!AW136*AX128)/BE128, "0")</f>
        <v>0</v>
      </c>
      <c r="AZ128" s="86">
        <f>IF('Medical equipment-OST'!AV136="Да", 'Service providers'!H138, 1)</f>
        <v>1</v>
      </c>
      <c r="BA128" s="86" t="str">
        <f>IFERROR(('Medical equipment-OST'!AX136*AZ128)/BE128, "0")</f>
        <v>0</v>
      </c>
      <c r="BB128" s="86">
        <f>IF('Medical equipment-OST'!AS136="Да", 1, 0)</f>
        <v>0</v>
      </c>
      <c r="BC128" s="86">
        <f>IF('Medical equipment-OST'!AT136="Да", 1, 0)</f>
        <v>0</v>
      </c>
      <c r="BD128" s="86">
        <f>IF('Medical equipment-OST'!AU136="Да", 1, 0)</f>
        <v>0</v>
      </c>
      <c r="BE128" s="86">
        <f t="shared" si="30"/>
        <v>0</v>
      </c>
      <c r="BF128" s="86">
        <f>IF('Medical equipment-OST'!BC136="Да", 'Service providers'!G138, 1)</f>
        <v>1</v>
      </c>
      <c r="BG128" s="86" t="str">
        <f>IFERROR(('Medical equipment-OST'!BD136*BF128)/BM128, "0")</f>
        <v>0</v>
      </c>
      <c r="BH128" s="86">
        <f>IF('Medical equipment-OST'!BC136="Да", 'Service providers'!H138, 1)</f>
        <v>1</v>
      </c>
      <c r="BI128" s="86" t="str">
        <f>IFERROR(('Medical equipment-OST'!BE136*BH128)/BM128, "0")</f>
        <v>0</v>
      </c>
      <c r="BJ128" s="86">
        <f>IF('Medical equipment-OST'!AZ136="Да", 1, 0)</f>
        <v>0</v>
      </c>
      <c r="BK128" s="86">
        <f>IF('Medical equipment-OST'!BA136="Да", 1, 0)</f>
        <v>0</v>
      </c>
      <c r="BL128" s="86">
        <f>IF('Medical equipment-OST'!BB136="Да", 1, 0)</f>
        <v>0</v>
      </c>
      <c r="BM128" s="86">
        <f t="shared" si="31"/>
        <v>0</v>
      </c>
    </row>
    <row r="129" spans="1:65" x14ac:dyDescent="0.25">
      <c r="A129" s="92" t="str">
        <f>'Service providers'!A139</f>
        <v>Указать название</v>
      </c>
      <c r="B129" s="86">
        <f>IF('Medical equipment-OST'!F137="Да", 'Service providers'!G139, 1)</f>
        <v>1</v>
      </c>
      <c r="C129" s="86" t="str">
        <f>IFERROR(('Medical equipment-OST'!G137*B129)/I129, "0")</f>
        <v>0</v>
      </c>
      <c r="D129" s="86">
        <f>IF('Medical equipment-OST'!F137="Да", 'Service providers'!H139, 1)</f>
        <v>1</v>
      </c>
      <c r="E129" s="86" t="str">
        <f>IFERROR(('Medical equipment-OST'!H137*D129)/I129, "0")</f>
        <v>0</v>
      </c>
      <c r="F129" s="86">
        <f>IF('Medical equipment-OST'!C137="Да", 1, 0)</f>
        <v>0</v>
      </c>
      <c r="G129" s="86">
        <f>IF('Medical equipment-OST'!D137="Да", 1, 0)</f>
        <v>0</v>
      </c>
      <c r="H129" s="86">
        <f>IF('Medical equipment-OST'!E137="Да", 1, 0)</f>
        <v>0</v>
      </c>
      <c r="I129" s="86">
        <f t="shared" si="24"/>
        <v>0</v>
      </c>
      <c r="J129" s="86">
        <f>IF('Medical equipment-OST'!M137="Да", 'Service providers'!G139, 1)</f>
        <v>1</v>
      </c>
      <c r="K129" s="86" t="str">
        <f>IFERROR(('Medical equipment-OST'!N137*J129)/Q129, "0")</f>
        <v>0</v>
      </c>
      <c r="L129" s="86">
        <f>IF('Medical equipment-OST'!M137="Да", 'Service providers'!H139, 1)</f>
        <v>1</v>
      </c>
      <c r="M129" s="86" t="str">
        <f>IFERROR(('Medical equipment-OST'!O137*L129)/Q129, "0")</f>
        <v>0</v>
      </c>
      <c r="N129" s="86">
        <f>IF('Medical equipment-OST'!J137="Да", 1, 0)</f>
        <v>0</v>
      </c>
      <c r="O129" s="86">
        <f>IF('Medical equipment-OST'!K137="Да", 1, 0)</f>
        <v>0</v>
      </c>
      <c r="P129" s="86">
        <f>IF('Medical equipment-OST'!L137="Да", 1, 0)</f>
        <v>0</v>
      </c>
      <c r="Q129" s="86">
        <f t="shared" si="25"/>
        <v>0</v>
      </c>
      <c r="R129" s="86">
        <f>IF('Medical equipment-OST'!T137="Да", 'Service providers'!G139, 1)</f>
        <v>1</v>
      </c>
      <c r="S129" s="86" t="str">
        <f>IFERROR(('Medical equipment-OST'!U137*R129)/Y129, "0")</f>
        <v>0</v>
      </c>
      <c r="T129" s="86">
        <f>IF('Medical equipment-OST'!T137="Да", 'Service providers'!H139, 1)</f>
        <v>1</v>
      </c>
      <c r="U129" s="86" t="str">
        <f>IFERROR(('Medical equipment-OST'!V137*T129)/Y129, "0")</f>
        <v>0</v>
      </c>
      <c r="V129" s="86">
        <f>IF('Medical equipment-OST'!Q137="Да", 1, 0)</f>
        <v>0</v>
      </c>
      <c r="W129" s="86">
        <f>IF('Medical equipment-OST'!R137="Да", 1, 0)</f>
        <v>0</v>
      </c>
      <c r="X129" s="86">
        <f>IF('Medical equipment-OST'!S137="Да", 1, 0)</f>
        <v>0</v>
      </c>
      <c r="Y129" s="86">
        <f t="shared" si="26"/>
        <v>0</v>
      </c>
      <c r="Z129" s="86">
        <f>IF('Medical equipment-OST'!AA137="Да", 'Service providers'!G139, 1)</f>
        <v>1</v>
      </c>
      <c r="AA129" s="86" t="str">
        <f>IFERROR(('Medical equipment-OST'!AB137*Z129)/AG129, "0")</f>
        <v>0</v>
      </c>
      <c r="AB129" s="86">
        <f>IF('Medical equipment-OST'!AA137="Да", 'Service providers'!H139, 1)</f>
        <v>1</v>
      </c>
      <c r="AC129" s="86" t="str">
        <f>IFERROR(('Medical equipment-OST'!AC137*AB129)/AG129, "0")</f>
        <v>0</v>
      </c>
      <c r="AD129" s="86">
        <f>IF('Medical equipment-OST'!X137="Да", 1, 0)</f>
        <v>0</v>
      </c>
      <c r="AE129" s="86">
        <f>IF('Medical equipment-OST'!Y137="Да", 1, 0)</f>
        <v>0</v>
      </c>
      <c r="AF129" s="86">
        <f>IF('Medical equipment-OST'!Z137="Да", 1, 0)</f>
        <v>0</v>
      </c>
      <c r="AG129" s="86">
        <f t="shared" si="27"/>
        <v>0</v>
      </c>
      <c r="AH129" s="86">
        <f>IF('Medical equipment-OST'!AH137="Да", 'Service providers'!G139, 1)</f>
        <v>1</v>
      </c>
      <c r="AI129" s="86" t="str">
        <f>IFERROR(('Medical equipment-OST'!AI137*AH129)/AO129, "0")</f>
        <v>0</v>
      </c>
      <c r="AJ129" s="86">
        <f>IF('Medical equipment-OST'!AH137="Да", 'Service providers'!H139, 1)</f>
        <v>1</v>
      </c>
      <c r="AK129" s="86" t="str">
        <f>IFERROR(('Medical equipment-OST'!AJ137*AJ129)/AO129, "0")</f>
        <v>0</v>
      </c>
      <c r="AL129" s="86">
        <f>IF('Medical equipment-OST'!AE137="Да", 1, 0)</f>
        <v>0</v>
      </c>
      <c r="AM129" s="86">
        <f>IF('Medical equipment-OST'!AF137="Да", 1, 0)</f>
        <v>0</v>
      </c>
      <c r="AN129" s="86">
        <f>IF('Medical equipment-OST'!AG137="Да", 1, 0)</f>
        <v>0</v>
      </c>
      <c r="AO129" s="86">
        <f t="shared" si="28"/>
        <v>0</v>
      </c>
      <c r="AP129" s="86">
        <f>IF('Medical equipment-OST'!AO137="Да", 'Service providers'!G139, 1)</f>
        <v>1</v>
      </c>
      <c r="AQ129" s="86" t="str">
        <f>IFERROR(('Medical equipment-OST'!AP137*AP129)/AW129, "0")</f>
        <v>0</v>
      </c>
      <c r="AR129" s="86">
        <f>IF('Medical equipment-OST'!AO137="Да", 'Service providers'!H139, 1)</f>
        <v>1</v>
      </c>
      <c r="AS129" s="86" t="str">
        <f>IFERROR(('Medical equipment-OST'!AQ137*AR129)/AW129, "0")</f>
        <v>0</v>
      </c>
      <c r="AT129" s="86">
        <f>IF('Medical equipment-OST'!AL137="Да", 1, 0)</f>
        <v>0</v>
      </c>
      <c r="AU129" s="86">
        <f>IF('Medical equipment-OST'!AM137="Да", 1, 0)</f>
        <v>0</v>
      </c>
      <c r="AV129" s="86">
        <f>IF('Medical equipment-OST'!AN137="Да", 1, 0)</f>
        <v>0</v>
      </c>
      <c r="AW129" s="86">
        <f t="shared" si="29"/>
        <v>0</v>
      </c>
      <c r="AX129" s="86">
        <f>IF('Medical equipment-OST'!AV137="Да", 'Service providers'!G139, 1)</f>
        <v>1</v>
      </c>
      <c r="AY129" s="86" t="str">
        <f>IFERROR(('Medical equipment-OST'!AW137*AX129)/BE129, "0")</f>
        <v>0</v>
      </c>
      <c r="AZ129" s="86">
        <f>IF('Medical equipment-OST'!AV137="Да", 'Service providers'!H139, 1)</f>
        <v>1</v>
      </c>
      <c r="BA129" s="86" t="str">
        <f>IFERROR(('Medical equipment-OST'!AX137*AZ129)/BE129, "0")</f>
        <v>0</v>
      </c>
      <c r="BB129" s="86">
        <f>IF('Medical equipment-OST'!AS137="Да", 1, 0)</f>
        <v>0</v>
      </c>
      <c r="BC129" s="86">
        <f>IF('Medical equipment-OST'!AT137="Да", 1, 0)</f>
        <v>0</v>
      </c>
      <c r="BD129" s="86">
        <f>IF('Medical equipment-OST'!AU137="Да", 1, 0)</f>
        <v>0</v>
      </c>
      <c r="BE129" s="86">
        <f t="shared" si="30"/>
        <v>0</v>
      </c>
      <c r="BF129" s="86">
        <f>IF('Medical equipment-OST'!BC137="Да", 'Service providers'!G139, 1)</f>
        <v>1</v>
      </c>
      <c r="BG129" s="86" t="str">
        <f>IFERROR(('Medical equipment-OST'!BD137*BF129)/BM129, "0")</f>
        <v>0</v>
      </c>
      <c r="BH129" s="86">
        <f>IF('Medical equipment-OST'!BC137="Да", 'Service providers'!H139, 1)</f>
        <v>1</v>
      </c>
      <c r="BI129" s="86" t="str">
        <f>IFERROR(('Medical equipment-OST'!BE137*BH129)/BM129, "0")</f>
        <v>0</v>
      </c>
      <c r="BJ129" s="86">
        <f>IF('Medical equipment-OST'!AZ137="Да", 1, 0)</f>
        <v>0</v>
      </c>
      <c r="BK129" s="86">
        <f>IF('Medical equipment-OST'!BA137="Да", 1, 0)</f>
        <v>0</v>
      </c>
      <c r="BL129" s="86">
        <f>IF('Medical equipment-OST'!BB137="Да", 1, 0)</f>
        <v>0</v>
      </c>
      <c r="BM129" s="86">
        <f t="shared" si="31"/>
        <v>0</v>
      </c>
    </row>
    <row r="130" spans="1:65" x14ac:dyDescent="0.25">
      <c r="A130" s="93" t="str">
        <f>'Service providers'!A140</f>
        <v>Указать название точки 1</v>
      </c>
      <c r="B130" s="86">
        <f>IF('Medical equipment-OST'!F138="Да", 'Service providers'!G140, 1)</f>
        <v>1</v>
      </c>
      <c r="C130" s="86" t="str">
        <f>IFERROR(('Medical equipment-OST'!G138*B130)/I130, "0")</f>
        <v>0</v>
      </c>
      <c r="D130" s="86">
        <f>IF('Medical equipment-OST'!F138="Да", 'Service providers'!H140, 1)</f>
        <v>1</v>
      </c>
      <c r="E130" s="86" t="str">
        <f>IFERROR(('Medical equipment-OST'!H138*D130)/I130, "0")</f>
        <v>0</v>
      </c>
      <c r="F130" s="86">
        <f>IF('Medical equipment-OST'!C138="Да", 1, 0)</f>
        <v>0</v>
      </c>
      <c r="G130" s="86">
        <f>IF('Medical equipment-OST'!D138="Да", 1, 0)</f>
        <v>0</v>
      </c>
      <c r="H130" s="86">
        <f>IF('Medical equipment-OST'!E138="Да", 1, 0)</f>
        <v>0</v>
      </c>
      <c r="I130" s="86">
        <f t="shared" si="24"/>
        <v>0</v>
      </c>
      <c r="J130" s="86">
        <f>IF('Medical equipment-OST'!M138="Да", 'Service providers'!G140, 1)</f>
        <v>1</v>
      </c>
      <c r="K130" s="86" t="str">
        <f>IFERROR(('Medical equipment-OST'!N138*J130)/Q130, "0")</f>
        <v>0</v>
      </c>
      <c r="L130" s="86">
        <f>IF('Medical equipment-OST'!M138="Да", 'Service providers'!H140, 1)</f>
        <v>1</v>
      </c>
      <c r="M130" s="86" t="str">
        <f>IFERROR(('Medical equipment-OST'!O138*L130)/Q130, "0")</f>
        <v>0</v>
      </c>
      <c r="N130" s="86">
        <f>IF('Medical equipment-OST'!J138="Да", 1, 0)</f>
        <v>0</v>
      </c>
      <c r="O130" s="86">
        <f>IF('Medical equipment-OST'!K138="Да", 1, 0)</f>
        <v>0</v>
      </c>
      <c r="P130" s="86">
        <f>IF('Medical equipment-OST'!L138="Да", 1, 0)</f>
        <v>0</v>
      </c>
      <c r="Q130" s="86">
        <f t="shared" si="25"/>
        <v>0</v>
      </c>
      <c r="R130" s="86">
        <f>IF('Medical equipment-OST'!T138="Да", 'Service providers'!G140, 1)</f>
        <v>1</v>
      </c>
      <c r="S130" s="86" t="str">
        <f>IFERROR(('Medical equipment-OST'!U138*R130)/Y130, "0")</f>
        <v>0</v>
      </c>
      <c r="T130" s="86">
        <f>IF('Medical equipment-OST'!T138="Да", 'Service providers'!H140, 1)</f>
        <v>1</v>
      </c>
      <c r="U130" s="86" t="str">
        <f>IFERROR(('Medical equipment-OST'!V138*T130)/Y130, "0")</f>
        <v>0</v>
      </c>
      <c r="V130" s="86">
        <f>IF('Medical equipment-OST'!Q138="Да", 1, 0)</f>
        <v>0</v>
      </c>
      <c r="W130" s="86">
        <f>IF('Medical equipment-OST'!R138="Да", 1, 0)</f>
        <v>0</v>
      </c>
      <c r="X130" s="86">
        <f>IF('Medical equipment-OST'!S138="Да", 1, 0)</f>
        <v>0</v>
      </c>
      <c r="Y130" s="86">
        <f t="shared" si="26"/>
        <v>0</v>
      </c>
      <c r="Z130" s="86">
        <f>IF('Medical equipment-OST'!AA138="Да", 'Service providers'!G140, 1)</f>
        <v>1</v>
      </c>
      <c r="AA130" s="86" t="str">
        <f>IFERROR(('Medical equipment-OST'!AB138*Z130)/AG130, "0")</f>
        <v>0</v>
      </c>
      <c r="AB130" s="86">
        <f>IF('Medical equipment-OST'!AA138="Да", 'Service providers'!H140, 1)</f>
        <v>1</v>
      </c>
      <c r="AC130" s="86" t="str">
        <f>IFERROR(('Medical equipment-OST'!AC138*AB130)/AG130, "0")</f>
        <v>0</v>
      </c>
      <c r="AD130" s="86">
        <f>IF('Medical equipment-OST'!X138="Да", 1, 0)</f>
        <v>0</v>
      </c>
      <c r="AE130" s="86">
        <f>IF('Medical equipment-OST'!Y138="Да", 1, 0)</f>
        <v>0</v>
      </c>
      <c r="AF130" s="86">
        <f>IF('Medical equipment-OST'!Z138="Да", 1, 0)</f>
        <v>0</v>
      </c>
      <c r="AG130" s="86">
        <f t="shared" si="27"/>
        <v>0</v>
      </c>
      <c r="AH130" s="86">
        <f>IF('Medical equipment-OST'!AH138="Да", 'Service providers'!G140, 1)</f>
        <v>1</v>
      </c>
      <c r="AI130" s="86" t="str">
        <f>IFERROR(('Medical equipment-OST'!AI138*AH130)/AO130, "0")</f>
        <v>0</v>
      </c>
      <c r="AJ130" s="86">
        <f>IF('Medical equipment-OST'!AH138="Да", 'Service providers'!H140, 1)</f>
        <v>1</v>
      </c>
      <c r="AK130" s="86" t="str">
        <f>IFERROR(('Medical equipment-OST'!AJ138*AJ130)/AO130, "0")</f>
        <v>0</v>
      </c>
      <c r="AL130" s="86">
        <f>IF('Medical equipment-OST'!AE138="Да", 1, 0)</f>
        <v>0</v>
      </c>
      <c r="AM130" s="86">
        <f>IF('Medical equipment-OST'!AF138="Да", 1, 0)</f>
        <v>0</v>
      </c>
      <c r="AN130" s="86">
        <f>IF('Medical equipment-OST'!AG138="Да", 1, 0)</f>
        <v>0</v>
      </c>
      <c r="AO130" s="86">
        <f t="shared" si="28"/>
        <v>0</v>
      </c>
      <c r="AP130" s="86">
        <f>IF('Medical equipment-OST'!AO138="Да", 'Service providers'!G140, 1)</f>
        <v>1</v>
      </c>
      <c r="AQ130" s="86" t="str">
        <f>IFERROR(('Medical equipment-OST'!AP138*AP130)/AW130, "0")</f>
        <v>0</v>
      </c>
      <c r="AR130" s="86">
        <f>IF('Medical equipment-OST'!AO138="Да", 'Service providers'!H140, 1)</f>
        <v>1</v>
      </c>
      <c r="AS130" s="86" t="str">
        <f>IFERROR(('Medical equipment-OST'!AQ138*AR130)/AW130, "0")</f>
        <v>0</v>
      </c>
      <c r="AT130" s="86">
        <f>IF('Medical equipment-OST'!AL138="Да", 1, 0)</f>
        <v>0</v>
      </c>
      <c r="AU130" s="86">
        <f>IF('Medical equipment-OST'!AM138="Да", 1, 0)</f>
        <v>0</v>
      </c>
      <c r="AV130" s="86">
        <f>IF('Medical equipment-OST'!AN138="Да", 1, 0)</f>
        <v>0</v>
      </c>
      <c r="AW130" s="86">
        <f t="shared" si="29"/>
        <v>0</v>
      </c>
      <c r="AX130" s="86">
        <f>IF('Medical equipment-OST'!AV138="Да", 'Service providers'!G140, 1)</f>
        <v>1</v>
      </c>
      <c r="AY130" s="86" t="str">
        <f>IFERROR(('Medical equipment-OST'!AW138*AX130)/BE130, "0")</f>
        <v>0</v>
      </c>
      <c r="AZ130" s="86">
        <f>IF('Medical equipment-OST'!AV138="Да", 'Service providers'!H140, 1)</f>
        <v>1</v>
      </c>
      <c r="BA130" s="86" t="str">
        <f>IFERROR(('Medical equipment-OST'!AX138*AZ130)/BE130, "0")</f>
        <v>0</v>
      </c>
      <c r="BB130" s="86">
        <f>IF('Medical equipment-OST'!AS138="Да", 1, 0)</f>
        <v>0</v>
      </c>
      <c r="BC130" s="86">
        <f>IF('Medical equipment-OST'!AT138="Да", 1, 0)</f>
        <v>0</v>
      </c>
      <c r="BD130" s="86">
        <f>IF('Medical equipment-OST'!AU138="Да", 1, 0)</f>
        <v>0</v>
      </c>
      <c r="BE130" s="86">
        <f t="shared" si="30"/>
        <v>0</v>
      </c>
      <c r="BF130" s="86">
        <f>IF('Medical equipment-OST'!BC138="Да", 'Service providers'!G140, 1)</f>
        <v>1</v>
      </c>
      <c r="BG130" s="86" t="str">
        <f>IFERROR(('Medical equipment-OST'!BD138*BF130)/BM130, "0")</f>
        <v>0</v>
      </c>
      <c r="BH130" s="86">
        <f>IF('Medical equipment-OST'!BC138="Да", 'Service providers'!H140, 1)</f>
        <v>1</v>
      </c>
      <c r="BI130" s="86" t="str">
        <f>IFERROR(('Medical equipment-OST'!BE138*BH130)/BM130, "0")</f>
        <v>0</v>
      </c>
      <c r="BJ130" s="86">
        <f>IF('Medical equipment-OST'!AZ138="Да", 1, 0)</f>
        <v>0</v>
      </c>
      <c r="BK130" s="86">
        <f>IF('Medical equipment-OST'!BA138="Да", 1, 0)</f>
        <v>0</v>
      </c>
      <c r="BL130" s="86">
        <f>IF('Medical equipment-OST'!BB138="Да", 1, 0)</f>
        <v>0</v>
      </c>
      <c r="BM130" s="86">
        <f t="shared" si="31"/>
        <v>0</v>
      </c>
    </row>
    <row r="131" spans="1:65" x14ac:dyDescent="0.25">
      <c r="A131" s="93" t="str">
        <f>'Service providers'!A141</f>
        <v>Указать название точки 2</v>
      </c>
      <c r="B131" s="86">
        <f>IF('Medical equipment-OST'!F139="Да", 'Service providers'!G141, 1)</f>
        <v>1</v>
      </c>
      <c r="C131" s="86" t="str">
        <f>IFERROR(('Medical equipment-OST'!G139*B131)/I131, "0")</f>
        <v>0</v>
      </c>
      <c r="D131" s="86">
        <f>IF('Medical equipment-OST'!F139="Да", 'Service providers'!H141, 1)</f>
        <v>1</v>
      </c>
      <c r="E131" s="86" t="str">
        <f>IFERROR(('Medical equipment-OST'!H139*D131)/I131, "0")</f>
        <v>0</v>
      </c>
      <c r="F131" s="86">
        <f>IF('Medical equipment-OST'!C139="Да", 1, 0)</f>
        <v>0</v>
      </c>
      <c r="G131" s="86">
        <f>IF('Medical equipment-OST'!D139="Да", 1, 0)</f>
        <v>0</v>
      </c>
      <c r="H131" s="86">
        <f>IF('Medical equipment-OST'!E139="Да", 1, 0)</f>
        <v>0</v>
      </c>
      <c r="I131" s="86">
        <f t="shared" si="24"/>
        <v>0</v>
      </c>
      <c r="J131" s="86">
        <f>IF('Medical equipment-OST'!M139="Да", 'Service providers'!G141, 1)</f>
        <v>1</v>
      </c>
      <c r="K131" s="86" t="str">
        <f>IFERROR(('Medical equipment-OST'!N139*J131)/Q131, "0")</f>
        <v>0</v>
      </c>
      <c r="L131" s="86">
        <f>IF('Medical equipment-OST'!M139="Да", 'Service providers'!H141, 1)</f>
        <v>1</v>
      </c>
      <c r="M131" s="86" t="str">
        <f>IFERROR(('Medical equipment-OST'!O139*L131)/Q131, "0")</f>
        <v>0</v>
      </c>
      <c r="N131" s="86">
        <f>IF('Medical equipment-OST'!J139="Да", 1, 0)</f>
        <v>0</v>
      </c>
      <c r="O131" s="86">
        <f>IF('Medical equipment-OST'!K139="Да", 1, 0)</f>
        <v>0</v>
      </c>
      <c r="P131" s="86">
        <f>IF('Medical equipment-OST'!L139="Да", 1, 0)</f>
        <v>0</v>
      </c>
      <c r="Q131" s="86">
        <f t="shared" si="25"/>
        <v>0</v>
      </c>
      <c r="R131" s="86">
        <f>IF('Medical equipment-OST'!T139="Да", 'Service providers'!G141, 1)</f>
        <v>1</v>
      </c>
      <c r="S131" s="86" t="str">
        <f>IFERROR(('Medical equipment-OST'!U139*R131)/Y131, "0")</f>
        <v>0</v>
      </c>
      <c r="T131" s="86">
        <f>IF('Medical equipment-OST'!T139="Да", 'Service providers'!H141, 1)</f>
        <v>1</v>
      </c>
      <c r="U131" s="86" t="str">
        <f>IFERROR(('Medical equipment-OST'!V139*T131)/Y131, "0")</f>
        <v>0</v>
      </c>
      <c r="V131" s="86">
        <f>IF('Medical equipment-OST'!Q139="Да", 1, 0)</f>
        <v>0</v>
      </c>
      <c r="W131" s="86">
        <f>IF('Medical equipment-OST'!R139="Да", 1, 0)</f>
        <v>0</v>
      </c>
      <c r="X131" s="86">
        <f>IF('Medical equipment-OST'!S139="Да", 1, 0)</f>
        <v>0</v>
      </c>
      <c r="Y131" s="86">
        <f t="shared" si="26"/>
        <v>0</v>
      </c>
      <c r="Z131" s="86">
        <f>IF('Medical equipment-OST'!AA139="Да", 'Service providers'!G141, 1)</f>
        <v>1</v>
      </c>
      <c r="AA131" s="86" t="str">
        <f>IFERROR(('Medical equipment-OST'!AB139*Z131)/AG131, "0")</f>
        <v>0</v>
      </c>
      <c r="AB131" s="86">
        <f>IF('Medical equipment-OST'!AA139="Да", 'Service providers'!H141, 1)</f>
        <v>1</v>
      </c>
      <c r="AC131" s="86" t="str">
        <f>IFERROR(('Medical equipment-OST'!AC139*AB131)/AG131, "0")</f>
        <v>0</v>
      </c>
      <c r="AD131" s="86">
        <f>IF('Medical equipment-OST'!X139="Да", 1, 0)</f>
        <v>0</v>
      </c>
      <c r="AE131" s="86">
        <f>IF('Medical equipment-OST'!Y139="Да", 1, 0)</f>
        <v>0</v>
      </c>
      <c r="AF131" s="86">
        <f>IF('Medical equipment-OST'!Z139="Да", 1, 0)</f>
        <v>0</v>
      </c>
      <c r="AG131" s="86">
        <f t="shared" si="27"/>
        <v>0</v>
      </c>
      <c r="AH131" s="86">
        <f>IF('Medical equipment-OST'!AH139="Да", 'Service providers'!G141, 1)</f>
        <v>1</v>
      </c>
      <c r="AI131" s="86" t="str">
        <f>IFERROR(('Medical equipment-OST'!AI139*AH131)/AO131, "0")</f>
        <v>0</v>
      </c>
      <c r="AJ131" s="86">
        <f>IF('Medical equipment-OST'!AH139="Да", 'Service providers'!H141, 1)</f>
        <v>1</v>
      </c>
      <c r="AK131" s="86" t="str">
        <f>IFERROR(('Medical equipment-OST'!AJ139*AJ131)/AO131, "0")</f>
        <v>0</v>
      </c>
      <c r="AL131" s="86">
        <f>IF('Medical equipment-OST'!AE139="Да", 1, 0)</f>
        <v>0</v>
      </c>
      <c r="AM131" s="86">
        <f>IF('Medical equipment-OST'!AF139="Да", 1, 0)</f>
        <v>0</v>
      </c>
      <c r="AN131" s="86">
        <f>IF('Medical equipment-OST'!AG139="Да", 1, 0)</f>
        <v>0</v>
      </c>
      <c r="AO131" s="86">
        <f t="shared" si="28"/>
        <v>0</v>
      </c>
      <c r="AP131" s="86">
        <f>IF('Medical equipment-OST'!AO139="Да", 'Service providers'!G141, 1)</f>
        <v>1</v>
      </c>
      <c r="AQ131" s="86" t="str">
        <f>IFERROR(('Medical equipment-OST'!AP139*AP131)/AW131, "0")</f>
        <v>0</v>
      </c>
      <c r="AR131" s="86">
        <f>IF('Medical equipment-OST'!AO139="Да", 'Service providers'!H141, 1)</f>
        <v>1</v>
      </c>
      <c r="AS131" s="86" t="str">
        <f>IFERROR(('Medical equipment-OST'!AQ139*AR131)/AW131, "0")</f>
        <v>0</v>
      </c>
      <c r="AT131" s="86">
        <f>IF('Medical equipment-OST'!AL139="Да", 1, 0)</f>
        <v>0</v>
      </c>
      <c r="AU131" s="86">
        <f>IF('Medical equipment-OST'!AM139="Да", 1, 0)</f>
        <v>0</v>
      </c>
      <c r="AV131" s="86">
        <f>IF('Medical equipment-OST'!AN139="Да", 1, 0)</f>
        <v>0</v>
      </c>
      <c r="AW131" s="86">
        <f t="shared" si="29"/>
        <v>0</v>
      </c>
      <c r="AX131" s="86">
        <f>IF('Medical equipment-OST'!AV139="Да", 'Service providers'!G141, 1)</f>
        <v>1</v>
      </c>
      <c r="AY131" s="86" t="str">
        <f>IFERROR(('Medical equipment-OST'!AW139*AX131)/BE131, "0")</f>
        <v>0</v>
      </c>
      <c r="AZ131" s="86">
        <f>IF('Medical equipment-OST'!AV139="Да", 'Service providers'!H141, 1)</f>
        <v>1</v>
      </c>
      <c r="BA131" s="86" t="str">
        <f>IFERROR(('Medical equipment-OST'!AX139*AZ131)/BE131, "0")</f>
        <v>0</v>
      </c>
      <c r="BB131" s="86">
        <f>IF('Medical equipment-OST'!AS139="Да", 1, 0)</f>
        <v>0</v>
      </c>
      <c r="BC131" s="86">
        <f>IF('Medical equipment-OST'!AT139="Да", 1, 0)</f>
        <v>0</v>
      </c>
      <c r="BD131" s="86">
        <f>IF('Medical equipment-OST'!AU139="Да", 1, 0)</f>
        <v>0</v>
      </c>
      <c r="BE131" s="86">
        <f t="shared" si="30"/>
        <v>0</v>
      </c>
      <c r="BF131" s="86">
        <f>IF('Medical equipment-OST'!BC139="Да", 'Service providers'!G141, 1)</f>
        <v>1</v>
      </c>
      <c r="BG131" s="86" t="str">
        <f>IFERROR(('Medical equipment-OST'!BD139*BF131)/BM131, "0")</f>
        <v>0</v>
      </c>
      <c r="BH131" s="86">
        <f>IF('Medical equipment-OST'!BC139="Да", 'Service providers'!H141, 1)</f>
        <v>1</v>
      </c>
      <c r="BI131" s="86" t="str">
        <f>IFERROR(('Medical equipment-OST'!BE139*BH131)/BM131, "0")</f>
        <v>0</v>
      </c>
      <c r="BJ131" s="86">
        <f>IF('Medical equipment-OST'!AZ139="Да", 1, 0)</f>
        <v>0</v>
      </c>
      <c r="BK131" s="86">
        <f>IF('Medical equipment-OST'!BA139="Да", 1, 0)</f>
        <v>0</v>
      </c>
      <c r="BL131" s="86">
        <f>IF('Medical equipment-OST'!BB139="Да", 1, 0)</f>
        <v>0</v>
      </c>
      <c r="BM131" s="86">
        <f t="shared" si="31"/>
        <v>0</v>
      </c>
    </row>
    <row r="132" spans="1:65" x14ac:dyDescent="0.25">
      <c r="A132" s="93" t="str">
        <f>'Service providers'!A142</f>
        <v>Указать название точки 3</v>
      </c>
      <c r="B132" s="86">
        <f>IF('Medical equipment-OST'!F140="Да", 'Service providers'!G142, 1)</f>
        <v>1</v>
      </c>
      <c r="C132" s="86" t="str">
        <f>IFERROR(('Medical equipment-OST'!G140*B132)/I132, "0")</f>
        <v>0</v>
      </c>
      <c r="D132" s="86">
        <f>IF('Medical equipment-OST'!F140="Да", 'Service providers'!H142, 1)</f>
        <v>1</v>
      </c>
      <c r="E132" s="86" t="str">
        <f>IFERROR(('Medical equipment-OST'!H140*D132)/I132, "0")</f>
        <v>0</v>
      </c>
      <c r="F132" s="86">
        <f>IF('Medical equipment-OST'!C140="Да", 1, 0)</f>
        <v>0</v>
      </c>
      <c r="G132" s="86">
        <f>IF('Medical equipment-OST'!D140="Да", 1, 0)</f>
        <v>0</v>
      </c>
      <c r="H132" s="86">
        <f>IF('Medical equipment-OST'!E140="Да", 1, 0)</f>
        <v>0</v>
      </c>
      <c r="I132" s="86">
        <f t="shared" si="24"/>
        <v>0</v>
      </c>
      <c r="J132" s="86">
        <f>IF('Medical equipment-OST'!M140="Да", 'Service providers'!G142, 1)</f>
        <v>1</v>
      </c>
      <c r="K132" s="86" t="str">
        <f>IFERROR(('Medical equipment-OST'!N140*J132)/Q132, "0")</f>
        <v>0</v>
      </c>
      <c r="L132" s="86">
        <f>IF('Medical equipment-OST'!M140="Да", 'Service providers'!H142, 1)</f>
        <v>1</v>
      </c>
      <c r="M132" s="86" t="str">
        <f>IFERROR(('Medical equipment-OST'!O140*L132)/Q132, "0")</f>
        <v>0</v>
      </c>
      <c r="N132" s="86">
        <f>IF('Medical equipment-OST'!J140="Да", 1, 0)</f>
        <v>0</v>
      </c>
      <c r="O132" s="86">
        <f>IF('Medical equipment-OST'!K140="Да", 1, 0)</f>
        <v>0</v>
      </c>
      <c r="P132" s="86">
        <f>IF('Medical equipment-OST'!L140="Да", 1, 0)</f>
        <v>0</v>
      </c>
      <c r="Q132" s="86">
        <f t="shared" si="25"/>
        <v>0</v>
      </c>
      <c r="R132" s="86">
        <f>IF('Medical equipment-OST'!T140="Да", 'Service providers'!G142, 1)</f>
        <v>1</v>
      </c>
      <c r="S132" s="86" t="str">
        <f>IFERROR(('Medical equipment-OST'!U140*R132)/Y132, "0")</f>
        <v>0</v>
      </c>
      <c r="T132" s="86">
        <f>IF('Medical equipment-OST'!T140="Да", 'Service providers'!H142, 1)</f>
        <v>1</v>
      </c>
      <c r="U132" s="86" t="str">
        <f>IFERROR(('Medical equipment-OST'!V140*T132)/Y132, "0")</f>
        <v>0</v>
      </c>
      <c r="V132" s="86">
        <f>IF('Medical equipment-OST'!Q140="Да", 1, 0)</f>
        <v>0</v>
      </c>
      <c r="W132" s="86">
        <f>IF('Medical equipment-OST'!R140="Да", 1, 0)</f>
        <v>0</v>
      </c>
      <c r="X132" s="86">
        <f>IF('Medical equipment-OST'!S140="Да", 1, 0)</f>
        <v>0</v>
      </c>
      <c r="Y132" s="86">
        <f t="shared" si="26"/>
        <v>0</v>
      </c>
      <c r="Z132" s="86">
        <f>IF('Medical equipment-OST'!AA140="Да", 'Service providers'!G142, 1)</f>
        <v>1</v>
      </c>
      <c r="AA132" s="86" t="str">
        <f>IFERROR(('Medical equipment-OST'!AB140*Z132)/AG132, "0")</f>
        <v>0</v>
      </c>
      <c r="AB132" s="86">
        <f>IF('Medical equipment-OST'!AA140="Да", 'Service providers'!H142, 1)</f>
        <v>1</v>
      </c>
      <c r="AC132" s="86" t="str">
        <f>IFERROR(('Medical equipment-OST'!AC140*AB132)/AG132, "0")</f>
        <v>0</v>
      </c>
      <c r="AD132" s="86">
        <f>IF('Medical equipment-OST'!X140="Да", 1, 0)</f>
        <v>0</v>
      </c>
      <c r="AE132" s="86">
        <f>IF('Medical equipment-OST'!Y140="Да", 1, 0)</f>
        <v>0</v>
      </c>
      <c r="AF132" s="86">
        <f>IF('Medical equipment-OST'!Z140="Да", 1, 0)</f>
        <v>0</v>
      </c>
      <c r="AG132" s="86">
        <f t="shared" si="27"/>
        <v>0</v>
      </c>
      <c r="AH132" s="86">
        <f>IF('Medical equipment-OST'!AH140="Да", 'Service providers'!G142, 1)</f>
        <v>1</v>
      </c>
      <c r="AI132" s="86" t="str">
        <f>IFERROR(('Medical equipment-OST'!AI140*AH132)/AO132, "0")</f>
        <v>0</v>
      </c>
      <c r="AJ132" s="86">
        <f>IF('Medical equipment-OST'!AH140="Да", 'Service providers'!H142, 1)</f>
        <v>1</v>
      </c>
      <c r="AK132" s="86" t="str">
        <f>IFERROR(('Medical equipment-OST'!AJ140*AJ132)/AO132, "0")</f>
        <v>0</v>
      </c>
      <c r="AL132" s="86">
        <f>IF('Medical equipment-OST'!AE140="Да", 1, 0)</f>
        <v>0</v>
      </c>
      <c r="AM132" s="86">
        <f>IF('Medical equipment-OST'!AF140="Да", 1, 0)</f>
        <v>0</v>
      </c>
      <c r="AN132" s="86">
        <f>IF('Medical equipment-OST'!AG140="Да", 1, 0)</f>
        <v>0</v>
      </c>
      <c r="AO132" s="86">
        <f t="shared" si="28"/>
        <v>0</v>
      </c>
      <c r="AP132" s="86">
        <f>IF('Medical equipment-OST'!AO140="Да", 'Service providers'!G142, 1)</f>
        <v>1</v>
      </c>
      <c r="AQ132" s="86" t="str">
        <f>IFERROR(('Medical equipment-OST'!AP140*AP132)/AW132, "0")</f>
        <v>0</v>
      </c>
      <c r="AR132" s="86">
        <f>IF('Medical equipment-OST'!AO140="Да", 'Service providers'!H142, 1)</f>
        <v>1</v>
      </c>
      <c r="AS132" s="86" t="str">
        <f>IFERROR(('Medical equipment-OST'!AQ140*AR132)/AW132, "0")</f>
        <v>0</v>
      </c>
      <c r="AT132" s="86">
        <f>IF('Medical equipment-OST'!AL140="Да", 1, 0)</f>
        <v>0</v>
      </c>
      <c r="AU132" s="86">
        <f>IF('Medical equipment-OST'!AM140="Да", 1, 0)</f>
        <v>0</v>
      </c>
      <c r="AV132" s="86">
        <f>IF('Medical equipment-OST'!AN140="Да", 1, 0)</f>
        <v>0</v>
      </c>
      <c r="AW132" s="86">
        <f t="shared" si="29"/>
        <v>0</v>
      </c>
      <c r="AX132" s="86">
        <f>IF('Medical equipment-OST'!AV140="Да", 'Service providers'!G142, 1)</f>
        <v>1</v>
      </c>
      <c r="AY132" s="86" t="str">
        <f>IFERROR(('Medical equipment-OST'!AW140*AX132)/BE132, "0")</f>
        <v>0</v>
      </c>
      <c r="AZ132" s="86">
        <f>IF('Medical equipment-OST'!AV140="Да", 'Service providers'!H142, 1)</f>
        <v>1</v>
      </c>
      <c r="BA132" s="86" t="str">
        <f>IFERROR(('Medical equipment-OST'!AX140*AZ132)/BE132, "0")</f>
        <v>0</v>
      </c>
      <c r="BB132" s="86">
        <f>IF('Medical equipment-OST'!AS140="Да", 1, 0)</f>
        <v>0</v>
      </c>
      <c r="BC132" s="86">
        <f>IF('Medical equipment-OST'!AT140="Да", 1, 0)</f>
        <v>0</v>
      </c>
      <c r="BD132" s="86">
        <f>IF('Medical equipment-OST'!AU140="Да", 1, 0)</f>
        <v>0</v>
      </c>
      <c r="BE132" s="86">
        <f t="shared" si="30"/>
        <v>0</v>
      </c>
      <c r="BF132" s="86">
        <f>IF('Medical equipment-OST'!BC140="Да", 'Service providers'!G142, 1)</f>
        <v>1</v>
      </c>
      <c r="BG132" s="86" t="str">
        <f>IFERROR(('Medical equipment-OST'!BD140*BF132)/BM132, "0")</f>
        <v>0</v>
      </c>
      <c r="BH132" s="86">
        <f>IF('Medical equipment-OST'!BC140="Да", 'Service providers'!H142, 1)</f>
        <v>1</v>
      </c>
      <c r="BI132" s="86" t="str">
        <f>IFERROR(('Medical equipment-OST'!BE140*BH132)/BM132, "0")</f>
        <v>0</v>
      </c>
      <c r="BJ132" s="86">
        <f>IF('Medical equipment-OST'!AZ140="Да", 1, 0)</f>
        <v>0</v>
      </c>
      <c r="BK132" s="86">
        <f>IF('Medical equipment-OST'!BA140="Да", 1, 0)</f>
        <v>0</v>
      </c>
      <c r="BL132" s="86">
        <f>IF('Medical equipment-OST'!BB140="Да", 1, 0)</f>
        <v>0</v>
      </c>
      <c r="BM132" s="86">
        <f t="shared" si="31"/>
        <v>0</v>
      </c>
    </row>
    <row r="133" spans="1:65" x14ac:dyDescent="0.25">
      <c r="A133" s="93" t="str">
        <f>'Service providers'!A143</f>
        <v>Указать название точки 4</v>
      </c>
      <c r="B133" s="86">
        <f>IF('Medical equipment-OST'!F141="Да", 'Service providers'!G143, 1)</f>
        <v>1</v>
      </c>
      <c r="C133" s="86" t="str">
        <f>IFERROR(('Medical equipment-OST'!G141*B133)/I133, "0")</f>
        <v>0</v>
      </c>
      <c r="D133" s="86">
        <f>IF('Medical equipment-OST'!F141="Да", 'Service providers'!H143, 1)</f>
        <v>1</v>
      </c>
      <c r="E133" s="86" t="str">
        <f>IFERROR(('Medical equipment-OST'!H141*D133)/I133, "0")</f>
        <v>0</v>
      </c>
      <c r="F133" s="86">
        <f>IF('Medical equipment-OST'!C141="Да", 1, 0)</f>
        <v>0</v>
      </c>
      <c r="G133" s="86">
        <f>IF('Medical equipment-OST'!D141="Да", 1, 0)</f>
        <v>0</v>
      </c>
      <c r="H133" s="86">
        <f>IF('Medical equipment-OST'!E141="Да", 1, 0)</f>
        <v>0</v>
      </c>
      <c r="I133" s="86">
        <f t="shared" si="24"/>
        <v>0</v>
      </c>
      <c r="J133" s="86">
        <f>IF('Medical equipment-OST'!M141="Да", 'Service providers'!G143, 1)</f>
        <v>1</v>
      </c>
      <c r="K133" s="86" t="str">
        <f>IFERROR(('Medical equipment-OST'!N141*J133)/Q133, "0")</f>
        <v>0</v>
      </c>
      <c r="L133" s="86">
        <f>IF('Medical equipment-OST'!M141="Да", 'Service providers'!H143, 1)</f>
        <v>1</v>
      </c>
      <c r="M133" s="86" t="str">
        <f>IFERROR(('Medical equipment-OST'!O141*L133)/Q133, "0")</f>
        <v>0</v>
      </c>
      <c r="N133" s="86">
        <f>IF('Medical equipment-OST'!J141="Да", 1, 0)</f>
        <v>0</v>
      </c>
      <c r="O133" s="86">
        <f>IF('Medical equipment-OST'!K141="Да", 1, 0)</f>
        <v>0</v>
      </c>
      <c r="P133" s="86">
        <f>IF('Medical equipment-OST'!L141="Да", 1, 0)</f>
        <v>0</v>
      </c>
      <c r="Q133" s="86">
        <f t="shared" si="25"/>
        <v>0</v>
      </c>
      <c r="R133" s="86">
        <f>IF('Medical equipment-OST'!T141="Да", 'Service providers'!G143, 1)</f>
        <v>1</v>
      </c>
      <c r="S133" s="86" t="str">
        <f>IFERROR(('Medical equipment-OST'!U141*R133)/Y133, "0")</f>
        <v>0</v>
      </c>
      <c r="T133" s="86">
        <f>IF('Medical equipment-OST'!T141="Да", 'Service providers'!H143, 1)</f>
        <v>1</v>
      </c>
      <c r="U133" s="86" t="str">
        <f>IFERROR(('Medical equipment-OST'!V141*T133)/Y133, "0")</f>
        <v>0</v>
      </c>
      <c r="V133" s="86">
        <f>IF('Medical equipment-OST'!Q141="Да", 1, 0)</f>
        <v>0</v>
      </c>
      <c r="W133" s="86">
        <f>IF('Medical equipment-OST'!R141="Да", 1, 0)</f>
        <v>0</v>
      </c>
      <c r="X133" s="86">
        <f>IF('Medical equipment-OST'!S141="Да", 1, 0)</f>
        <v>0</v>
      </c>
      <c r="Y133" s="86">
        <f t="shared" si="26"/>
        <v>0</v>
      </c>
      <c r="Z133" s="86">
        <f>IF('Medical equipment-OST'!AA141="Да", 'Service providers'!G143, 1)</f>
        <v>1</v>
      </c>
      <c r="AA133" s="86" t="str">
        <f>IFERROR(('Medical equipment-OST'!AB141*Z133)/AG133, "0")</f>
        <v>0</v>
      </c>
      <c r="AB133" s="86">
        <f>IF('Medical equipment-OST'!AA141="Да", 'Service providers'!H143, 1)</f>
        <v>1</v>
      </c>
      <c r="AC133" s="86" t="str">
        <f>IFERROR(('Medical equipment-OST'!AC141*AB133)/AG133, "0")</f>
        <v>0</v>
      </c>
      <c r="AD133" s="86">
        <f>IF('Medical equipment-OST'!X141="Да", 1, 0)</f>
        <v>0</v>
      </c>
      <c r="AE133" s="86">
        <f>IF('Medical equipment-OST'!Y141="Да", 1, 0)</f>
        <v>0</v>
      </c>
      <c r="AF133" s="86">
        <f>IF('Medical equipment-OST'!Z141="Да", 1, 0)</f>
        <v>0</v>
      </c>
      <c r="AG133" s="86">
        <f t="shared" si="27"/>
        <v>0</v>
      </c>
      <c r="AH133" s="86">
        <f>IF('Medical equipment-OST'!AH141="Да", 'Service providers'!G143, 1)</f>
        <v>1</v>
      </c>
      <c r="AI133" s="86" t="str">
        <f>IFERROR(('Medical equipment-OST'!AI141*AH133)/AO133, "0")</f>
        <v>0</v>
      </c>
      <c r="AJ133" s="86">
        <f>IF('Medical equipment-OST'!AH141="Да", 'Service providers'!H143, 1)</f>
        <v>1</v>
      </c>
      <c r="AK133" s="86" t="str">
        <f>IFERROR(('Medical equipment-OST'!AJ141*AJ133)/AO133, "0")</f>
        <v>0</v>
      </c>
      <c r="AL133" s="86">
        <f>IF('Medical equipment-OST'!AE141="Да", 1, 0)</f>
        <v>0</v>
      </c>
      <c r="AM133" s="86">
        <f>IF('Medical equipment-OST'!AF141="Да", 1, 0)</f>
        <v>0</v>
      </c>
      <c r="AN133" s="86">
        <f>IF('Medical equipment-OST'!AG141="Да", 1, 0)</f>
        <v>0</v>
      </c>
      <c r="AO133" s="86">
        <f t="shared" si="28"/>
        <v>0</v>
      </c>
      <c r="AP133" s="86">
        <f>IF('Medical equipment-OST'!AO141="Да", 'Service providers'!G143, 1)</f>
        <v>1</v>
      </c>
      <c r="AQ133" s="86" t="str">
        <f>IFERROR(('Medical equipment-OST'!AP141*AP133)/AW133, "0")</f>
        <v>0</v>
      </c>
      <c r="AR133" s="86">
        <f>IF('Medical equipment-OST'!AO141="Да", 'Service providers'!H143, 1)</f>
        <v>1</v>
      </c>
      <c r="AS133" s="86" t="str">
        <f>IFERROR(('Medical equipment-OST'!AQ141*AR133)/AW133, "0")</f>
        <v>0</v>
      </c>
      <c r="AT133" s="86">
        <f>IF('Medical equipment-OST'!AL141="Да", 1, 0)</f>
        <v>0</v>
      </c>
      <c r="AU133" s="86">
        <f>IF('Medical equipment-OST'!AM141="Да", 1, 0)</f>
        <v>0</v>
      </c>
      <c r="AV133" s="86">
        <f>IF('Medical equipment-OST'!AN141="Да", 1, 0)</f>
        <v>0</v>
      </c>
      <c r="AW133" s="86">
        <f t="shared" si="29"/>
        <v>0</v>
      </c>
      <c r="AX133" s="86">
        <f>IF('Medical equipment-OST'!AV141="Да", 'Service providers'!G143, 1)</f>
        <v>1</v>
      </c>
      <c r="AY133" s="86" t="str">
        <f>IFERROR(('Medical equipment-OST'!AW141*AX133)/BE133, "0")</f>
        <v>0</v>
      </c>
      <c r="AZ133" s="86">
        <f>IF('Medical equipment-OST'!AV141="Да", 'Service providers'!H143, 1)</f>
        <v>1</v>
      </c>
      <c r="BA133" s="86" t="str">
        <f>IFERROR(('Medical equipment-OST'!AX141*AZ133)/BE133, "0")</f>
        <v>0</v>
      </c>
      <c r="BB133" s="86">
        <f>IF('Medical equipment-OST'!AS141="Да", 1, 0)</f>
        <v>0</v>
      </c>
      <c r="BC133" s="86">
        <f>IF('Medical equipment-OST'!AT141="Да", 1, 0)</f>
        <v>0</v>
      </c>
      <c r="BD133" s="86">
        <f>IF('Medical equipment-OST'!AU141="Да", 1, 0)</f>
        <v>0</v>
      </c>
      <c r="BE133" s="86">
        <f t="shared" si="30"/>
        <v>0</v>
      </c>
      <c r="BF133" s="86">
        <f>IF('Medical equipment-OST'!BC141="Да", 'Service providers'!G143, 1)</f>
        <v>1</v>
      </c>
      <c r="BG133" s="86" t="str">
        <f>IFERROR(('Medical equipment-OST'!BD141*BF133)/BM133, "0")</f>
        <v>0</v>
      </c>
      <c r="BH133" s="86">
        <f>IF('Medical equipment-OST'!BC141="Да", 'Service providers'!H143, 1)</f>
        <v>1</v>
      </c>
      <c r="BI133" s="86" t="str">
        <f>IFERROR(('Medical equipment-OST'!BE141*BH133)/BM133, "0")</f>
        <v>0</v>
      </c>
      <c r="BJ133" s="86">
        <f>IF('Medical equipment-OST'!AZ141="Да", 1, 0)</f>
        <v>0</v>
      </c>
      <c r="BK133" s="86">
        <f>IF('Medical equipment-OST'!BA141="Да", 1, 0)</f>
        <v>0</v>
      </c>
      <c r="BL133" s="86">
        <f>IF('Medical equipment-OST'!BB141="Да", 1, 0)</f>
        <v>0</v>
      </c>
      <c r="BM133" s="86">
        <f t="shared" si="31"/>
        <v>0</v>
      </c>
    </row>
    <row r="134" spans="1:65" x14ac:dyDescent="0.25">
      <c r="A134" s="93" t="str">
        <f>'Service providers'!A144</f>
        <v>Указать название точки 5</v>
      </c>
      <c r="B134" s="86">
        <f>IF('Medical equipment-OST'!F142="Да", 'Service providers'!G144, 1)</f>
        <v>1</v>
      </c>
      <c r="C134" s="86" t="str">
        <f>IFERROR(('Medical equipment-OST'!G142*B134)/I134, "0")</f>
        <v>0</v>
      </c>
      <c r="D134" s="86">
        <f>IF('Medical equipment-OST'!F142="Да", 'Service providers'!H144, 1)</f>
        <v>1</v>
      </c>
      <c r="E134" s="86" t="str">
        <f>IFERROR(('Medical equipment-OST'!H142*D134)/I134, "0")</f>
        <v>0</v>
      </c>
      <c r="F134" s="86">
        <f>IF('Medical equipment-OST'!C142="Да", 1, 0)</f>
        <v>0</v>
      </c>
      <c r="G134" s="86">
        <f>IF('Medical equipment-OST'!D142="Да", 1, 0)</f>
        <v>0</v>
      </c>
      <c r="H134" s="86">
        <f>IF('Medical equipment-OST'!E142="Да", 1, 0)</f>
        <v>0</v>
      </c>
      <c r="I134" s="86">
        <f t="shared" si="24"/>
        <v>0</v>
      </c>
      <c r="J134" s="86">
        <f>IF('Medical equipment-OST'!M142="Да", 'Service providers'!G144, 1)</f>
        <v>1</v>
      </c>
      <c r="K134" s="86" t="str">
        <f>IFERROR(('Medical equipment-OST'!N142*J134)/Q134, "0")</f>
        <v>0</v>
      </c>
      <c r="L134" s="86">
        <f>IF('Medical equipment-OST'!M142="Да", 'Service providers'!H144, 1)</f>
        <v>1</v>
      </c>
      <c r="M134" s="86" t="str">
        <f>IFERROR(('Medical equipment-OST'!O142*L134)/Q134, "0")</f>
        <v>0</v>
      </c>
      <c r="N134" s="86">
        <f>IF('Medical equipment-OST'!J142="Да", 1, 0)</f>
        <v>0</v>
      </c>
      <c r="O134" s="86">
        <f>IF('Medical equipment-OST'!K142="Да", 1, 0)</f>
        <v>0</v>
      </c>
      <c r="P134" s="86">
        <f>IF('Medical equipment-OST'!L142="Да", 1, 0)</f>
        <v>0</v>
      </c>
      <c r="Q134" s="86">
        <f t="shared" si="25"/>
        <v>0</v>
      </c>
      <c r="R134" s="86">
        <f>IF('Medical equipment-OST'!T142="Да", 'Service providers'!G144, 1)</f>
        <v>1</v>
      </c>
      <c r="S134" s="86" t="str">
        <f>IFERROR(('Medical equipment-OST'!U142*R134)/Y134, "0")</f>
        <v>0</v>
      </c>
      <c r="T134" s="86">
        <f>IF('Medical equipment-OST'!T142="Да", 'Service providers'!H144, 1)</f>
        <v>1</v>
      </c>
      <c r="U134" s="86" t="str">
        <f>IFERROR(('Medical equipment-OST'!V142*T134)/Y134, "0")</f>
        <v>0</v>
      </c>
      <c r="V134" s="86">
        <f>IF('Medical equipment-OST'!Q142="Да", 1, 0)</f>
        <v>0</v>
      </c>
      <c r="W134" s="86">
        <f>IF('Medical equipment-OST'!R142="Да", 1, 0)</f>
        <v>0</v>
      </c>
      <c r="X134" s="86">
        <f>IF('Medical equipment-OST'!S142="Да", 1, 0)</f>
        <v>0</v>
      </c>
      <c r="Y134" s="86">
        <f t="shared" si="26"/>
        <v>0</v>
      </c>
      <c r="Z134" s="86">
        <f>IF('Medical equipment-OST'!AA142="Да", 'Service providers'!G144, 1)</f>
        <v>1</v>
      </c>
      <c r="AA134" s="86" t="str">
        <f>IFERROR(('Medical equipment-OST'!AB142*Z134)/AG134, "0")</f>
        <v>0</v>
      </c>
      <c r="AB134" s="86">
        <f>IF('Medical equipment-OST'!AA142="Да", 'Service providers'!H144, 1)</f>
        <v>1</v>
      </c>
      <c r="AC134" s="86" t="str">
        <f>IFERROR(('Medical equipment-OST'!AC142*AB134)/AG134, "0")</f>
        <v>0</v>
      </c>
      <c r="AD134" s="86">
        <f>IF('Medical equipment-OST'!X142="Да", 1, 0)</f>
        <v>0</v>
      </c>
      <c r="AE134" s="86">
        <f>IF('Medical equipment-OST'!Y142="Да", 1, 0)</f>
        <v>0</v>
      </c>
      <c r="AF134" s="86">
        <f>IF('Medical equipment-OST'!Z142="Да", 1, 0)</f>
        <v>0</v>
      </c>
      <c r="AG134" s="86">
        <f t="shared" si="27"/>
        <v>0</v>
      </c>
      <c r="AH134" s="86">
        <f>IF('Medical equipment-OST'!AH142="Да", 'Service providers'!G144, 1)</f>
        <v>1</v>
      </c>
      <c r="AI134" s="86" t="str">
        <f>IFERROR(('Medical equipment-OST'!AI142*AH134)/AO134, "0")</f>
        <v>0</v>
      </c>
      <c r="AJ134" s="86">
        <f>IF('Medical equipment-OST'!AH142="Да", 'Service providers'!H144, 1)</f>
        <v>1</v>
      </c>
      <c r="AK134" s="86" t="str">
        <f>IFERROR(('Medical equipment-OST'!AJ142*AJ134)/AO134, "0")</f>
        <v>0</v>
      </c>
      <c r="AL134" s="86">
        <f>IF('Medical equipment-OST'!AE142="Да", 1, 0)</f>
        <v>0</v>
      </c>
      <c r="AM134" s="86">
        <f>IF('Medical equipment-OST'!AF142="Да", 1, 0)</f>
        <v>0</v>
      </c>
      <c r="AN134" s="86">
        <f>IF('Medical equipment-OST'!AG142="Да", 1, 0)</f>
        <v>0</v>
      </c>
      <c r="AO134" s="86">
        <f t="shared" si="28"/>
        <v>0</v>
      </c>
      <c r="AP134" s="86">
        <f>IF('Medical equipment-OST'!AO142="Да", 'Service providers'!G144, 1)</f>
        <v>1</v>
      </c>
      <c r="AQ134" s="86" t="str">
        <f>IFERROR(('Medical equipment-OST'!AP142*AP134)/AW134, "0")</f>
        <v>0</v>
      </c>
      <c r="AR134" s="86">
        <f>IF('Medical equipment-OST'!AO142="Да", 'Service providers'!H144, 1)</f>
        <v>1</v>
      </c>
      <c r="AS134" s="86" t="str">
        <f>IFERROR(('Medical equipment-OST'!AQ142*AR134)/AW134, "0")</f>
        <v>0</v>
      </c>
      <c r="AT134" s="86">
        <f>IF('Medical equipment-OST'!AL142="Да", 1, 0)</f>
        <v>0</v>
      </c>
      <c r="AU134" s="86">
        <f>IF('Medical equipment-OST'!AM142="Да", 1, 0)</f>
        <v>0</v>
      </c>
      <c r="AV134" s="86">
        <f>IF('Medical equipment-OST'!AN142="Да", 1, 0)</f>
        <v>0</v>
      </c>
      <c r="AW134" s="86">
        <f t="shared" si="29"/>
        <v>0</v>
      </c>
      <c r="AX134" s="86">
        <f>IF('Medical equipment-OST'!AV142="Да", 'Service providers'!G144, 1)</f>
        <v>1</v>
      </c>
      <c r="AY134" s="86" t="str">
        <f>IFERROR(('Medical equipment-OST'!AW142*AX134)/BE134, "0")</f>
        <v>0</v>
      </c>
      <c r="AZ134" s="86">
        <f>IF('Medical equipment-OST'!AV142="Да", 'Service providers'!H144, 1)</f>
        <v>1</v>
      </c>
      <c r="BA134" s="86" t="str">
        <f>IFERROR(('Medical equipment-OST'!AX142*AZ134)/BE134, "0")</f>
        <v>0</v>
      </c>
      <c r="BB134" s="86">
        <f>IF('Medical equipment-OST'!AS142="Да", 1, 0)</f>
        <v>0</v>
      </c>
      <c r="BC134" s="86">
        <f>IF('Medical equipment-OST'!AT142="Да", 1, 0)</f>
        <v>0</v>
      </c>
      <c r="BD134" s="86">
        <f>IF('Medical equipment-OST'!AU142="Да", 1, 0)</f>
        <v>0</v>
      </c>
      <c r="BE134" s="86">
        <f t="shared" si="30"/>
        <v>0</v>
      </c>
      <c r="BF134" s="86">
        <f>IF('Medical equipment-OST'!BC142="Да", 'Service providers'!G144, 1)</f>
        <v>1</v>
      </c>
      <c r="BG134" s="86" t="str">
        <f>IFERROR(('Medical equipment-OST'!BD142*BF134)/BM134, "0")</f>
        <v>0</v>
      </c>
      <c r="BH134" s="86">
        <f>IF('Medical equipment-OST'!BC142="Да", 'Service providers'!H144, 1)</f>
        <v>1</v>
      </c>
      <c r="BI134" s="86" t="str">
        <f>IFERROR(('Medical equipment-OST'!BE142*BH134)/BM134, "0")</f>
        <v>0</v>
      </c>
      <c r="BJ134" s="86">
        <f>IF('Medical equipment-OST'!AZ142="Да", 1, 0)</f>
        <v>0</v>
      </c>
      <c r="BK134" s="86">
        <f>IF('Medical equipment-OST'!BA142="Да", 1, 0)</f>
        <v>0</v>
      </c>
      <c r="BL134" s="86">
        <f>IF('Medical equipment-OST'!BB142="Да", 1, 0)</f>
        <v>0</v>
      </c>
      <c r="BM134" s="86">
        <f t="shared" si="31"/>
        <v>0</v>
      </c>
    </row>
    <row r="135" spans="1:65" x14ac:dyDescent="0.25">
      <c r="A135" s="93" t="str">
        <f>'Service providers'!A145</f>
        <v>Указать название точки 6</v>
      </c>
      <c r="B135" s="86">
        <f>IF('Medical equipment-OST'!F143="Да", 'Service providers'!G145, 1)</f>
        <v>1</v>
      </c>
      <c r="C135" s="86" t="str">
        <f>IFERROR(('Medical equipment-OST'!G143*B135)/I135, "0")</f>
        <v>0</v>
      </c>
      <c r="D135" s="86">
        <f>IF('Medical equipment-OST'!F143="Да", 'Service providers'!H145, 1)</f>
        <v>1</v>
      </c>
      <c r="E135" s="86" t="str">
        <f>IFERROR(('Medical equipment-OST'!H143*D135)/I135, "0")</f>
        <v>0</v>
      </c>
      <c r="F135" s="86">
        <f>IF('Medical equipment-OST'!C143="Да", 1, 0)</f>
        <v>0</v>
      </c>
      <c r="G135" s="86">
        <f>IF('Medical equipment-OST'!D143="Да", 1, 0)</f>
        <v>0</v>
      </c>
      <c r="H135" s="86">
        <f>IF('Medical equipment-OST'!E143="Да", 1, 0)</f>
        <v>0</v>
      </c>
      <c r="I135" s="86">
        <f t="shared" si="24"/>
        <v>0</v>
      </c>
      <c r="J135" s="86">
        <f>IF('Medical equipment-OST'!M143="Да", 'Service providers'!G145, 1)</f>
        <v>1</v>
      </c>
      <c r="K135" s="86" t="str">
        <f>IFERROR(('Medical equipment-OST'!N143*J135)/Q135, "0")</f>
        <v>0</v>
      </c>
      <c r="L135" s="86">
        <f>IF('Medical equipment-OST'!M143="Да", 'Service providers'!H145, 1)</f>
        <v>1</v>
      </c>
      <c r="M135" s="86" t="str">
        <f>IFERROR(('Medical equipment-OST'!O143*L135)/Q135, "0")</f>
        <v>0</v>
      </c>
      <c r="N135" s="86">
        <f>IF('Medical equipment-OST'!J143="Да", 1, 0)</f>
        <v>0</v>
      </c>
      <c r="O135" s="86">
        <f>IF('Medical equipment-OST'!K143="Да", 1, 0)</f>
        <v>0</v>
      </c>
      <c r="P135" s="86">
        <f>IF('Medical equipment-OST'!L143="Да", 1, 0)</f>
        <v>0</v>
      </c>
      <c r="Q135" s="86">
        <f t="shared" si="25"/>
        <v>0</v>
      </c>
      <c r="R135" s="86">
        <f>IF('Medical equipment-OST'!T143="Да", 'Service providers'!G145, 1)</f>
        <v>1</v>
      </c>
      <c r="S135" s="86" t="str">
        <f>IFERROR(('Medical equipment-OST'!U143*R135)/Y135, "0")</f>
        <v>0</v>
      </c>
      <c r="T135" s="86">
        <f>IF('Medical equipment-OST'!T143="Да", 'Service providers'!H145, 1)</f>
        <v>1</v>
      </c>
      <c r="U135" s="86" t="str">
        <f>IFERROR(('Medical equipment-OST'!V143*T135)/Y135, "0")</f>
        <v>0</v>
      </c>
      <c r="V135" s="86">
        <f>IF('Medical equipment-OST'!Q143="Да", 1, 0)</f>
        <v>0</v>
      </c>
      <c r="W135" s="86">
        <f>IF('Medical equipment-OST'!R143="Да", 1, 0)</f>
        <v>0</v>
      </c>
      <c r="X135" s="86">
        <f>IF('Medical equipment-OST'!S143="Да", 1, 0)</f>
        <v>0</v>
      </c>
      <c r="Y135" s="86">
        <f t="shared" si="26"/>
        <v>0</v>
      </c>
      <c r="Z135" s="86">
        <f>IF('Medical equipment-OST'!AA143="Да", 'Service providers'!G145, 1)</f>
        <v>1</v>
      </c>
      <c r="AA135" s="86" t="str">
        <f>IFERROR(('Medical equipment-OST'!AB143*Z135)/AG135, "0")</f>
        <v>0</v>
      </c>
      <c r="AB135" s="86">
        <f>IF('Medical equipment-OST'!AA143="Да", 'Service providers'!H145, 1)</f>
        <v>1</v>
      </c>
      <c r="AC135" s="86" t="str">
        <f>IFERROR(('Medical equipment-OST'!AC143*AB135)/AG135, "0")</f>
        <v>0</v>
      </c>
      <c r="AD135" s="86">
        <f>IF('Medical equipment-OST'!X143="Да", 1, 0)</f>
        <v>0</v>
      </c>
      <c r="AE135" s="86">
        <f>IF('Medical equipment-OST'!Y143="Да", 1, 0)</f>
        <v>0</v>
      </c>
      <c r="AF135" s="86">
        <f>IF('Medical equipment-OST'!Z143="Да", 1, 0)</f>
        <v>0</v>
      </c>
      <c r="AG135" s="86">
        <f t="shared" si="27"/>
        <v>0</v>
      </c>
      <c r="AH135" s="86">
        <f>IF('Medical equipment-OST'!AH143="Да", 'Service providers'!G145, 1)</f>
        <v>1</v>
      </c>
      <c r="AI135" s="86" t="str">
        <f>IFERROR(('Medical equipment-OST'!AI143*AH135)/AO135, "0")</f>
        <v>0</v>
      </c>
      <c r="AJ135" s="86">
        <f>IF('Medical equipment-OST'!AH143="Да", 'Service providers'!H145, 1)</f>
        <v>1</v>
      </c>
      <c r="AK135" s="86" t="str">
        <f>IFERROR(('Medical equipment-OST'!AJ143*AJ135)/AO135, "0")</f>
        <v>0</v>
      </c>
      <c r="AL135" s="86">
        <f>IF('Medical equipment-OST'!AE143="Да", 1, 0)</f>
        <v>0</v>
      </c>
      <c r="AM135" s="86">
        <f>IF('Medical equipment-OST'!AF143="Да", 1, 0)</f>
        <v>0</v>
      </c>
      <c r="AN135" s="86">
        <f>IF('Medical equipment-OST'!AG143="Да", 1, 0)</f>
        <v>0</v>
      </c>
      <c r="AO135" s="86">
        <f t="shared" si="28"/>
        <v>0</v>
      </c>
      <c r="AP135" s="86">
        <f>IF('Medical equipment-OST'!AO143="Да", 'Service providers'!G145, 1)</f>
        <v>1</v>
      </c>
      <c r="AQ135" s="86" t="str">
        <f>IFERROR(('Medical equipment-OST'!AP143*AP135)/AW135, "0")</f>
        <v>0</v>
      </c>
      <c r="AR135" s="86">
        <f>IF('Medical equipment-OST'!AO143="Да", 'Service providers'!H145, 1)</f>
        <v>1</v>
      </c>
      <c r="AS135" s="86" t="str">
        <f>IFERROR(('Medical equipment-OST'!AQ143*AR135)/AW135, "0")</f>
        <v>0</v>
      </c>
      <c r="AT135" s="86">
        <f>IF('Medical equipment-OST'!AL143="Да", 1, 0)</f>
        <v>0</v>
      </c>
      <c r="AU135" s="86">
        <f>IF('Medical equipment-OST'!AM143="Да", 1, 0)</f>
        <v>0</v>
      </c>
      <c r="AV135" s="86">
        <f>IF('Medical equipment-OST'!AN143="Да", 1, 0)</f>
        <v>0</v>
      </c>
      <c r="AW135" s="86">
        <f t="shared" si="29"/>
        <v>0</v>
      </c>
      <c r="AX135" s="86">
        <f>IF('Medical equipment-OST'!AV143="Да", 'Service providers'!G145, 1)</f>
        <v>1</v>
      </c>
      <c r="AY135" s="86" t="str">
        <f>IFERROR(('Medical equipment-OST'!AW143*AX135)/BE135, "0")</f>
        <v>0</v>
      </c>
      <c r="AZ135" s="86">
        <f>IF('Medical equipment-OST'!AV143="Да", 'Service providers'!H145, 1)</f>
        <v>1</v>
      </c>
      <c r="BA135" s="86" t="str">
        <f>IFERROR(('Medical equipment-OST'!AX143*AZ135)/BE135, "0")</f>
        <v>0</v>
      </c>
      <c r="BB135" s="86">
        <f>IF('Medical equipment-OST'!AS143="Да", 1, 0)</f>
        <v>0</v>
      </c>
      <c r="BC135" s="86">
        <f>IF('Medical equipment-OST'!AT143="Да", 1, 0)</f>
        <v>0</v>
      </c>
      <c r="BD135" s="86">
        <f>IF('Medical equipment-OST'!AU143="Да", 1, 0)</f>
        <v>0</v>
      </c>
      <c r="BE135" s="86">
        <f t="shared" si="30"/>
        <v>0</v>
      </c>
      <c r="BF135" s="86">
        <f>IF('Medical equipment-OST'!BC143="Да", 'Service providers'!G145, 1)</f>
        <v>1</v>
      </c>
      <c r="BG135" s="86" t="str">
        <f>IFERROR(('Medical equipment-OST'!BD143*BF135)/BM135, "0")</f>
        <v>0</v>
      </c>
      <c r="BH135" s="86">
        <f>IF('Medical equipment-OST'!BC143="Да", 'Service providers'!H145, 1)</f>
        <v>1</v>
      </c>
      <c r="BI135" s="86" t="str">
        <f>IFERROR(('Medical equipment-OST'!BE143*BH135)/BM135, "0")</f>
        <v>0</v>
      </c>
      <c r="BJ135" s="86">
        <f>IF('Medical equipment-OST'!AZ143="Да", 1, 0)</f>
        <v>0</v>
      </c>
      <c r="BK135" s="86">
        <f>IF('Medical equipment-OST'!BA143="Да", 1, 0)</f>
        <v>0</v>
      </c>
      <c r="BL135" s="86">
        <f>IF('Medical equipment-OST'!BB143="Да", 1, 0)</f>
        <v>0</v>
      </c>
      <c r="BM135" s="86">
        <f t="shared" si="31"/>
        <v>0</v>
      </c>
    </row>
    <row r="136" spans="1:65" x14ac:dyDescent="0.25">
      <c r="A136" s="93" t="str">
        <f>'Service providers'!A146</f>
        <v>Указать название точки 7</v>
      </c>
      <c r="B136" s="86">
        <f>IF('Medical equipment-OST'!F144="Да", 'Service providers'!G146, 1)</f>
        <v>1</v>
      </c>
      <c r="C136" s="86" t="str">
        <f>IFERROR(('Medical equipment-OST'!G144*B136)/I136, "0")</f>
        <v>0</v>
      </c>
      <c r="D136" s="86">
        <f>IF('Medical equipment-OST'!F144="Да", 'Service providers'!H146, 1)</f>
        <v>1</v>
      </c>
      <c r="E136" s="86" t="str">
        <f>IFERROR(('Medical equipment-OST'!H144*D136)/I136, "0")</f>
        <v>0</v>
      </c>
      <c r="F136" s="86">
        <f>IF('Medical equipment-OST'!C144="Да", 1, 0)</f>
        <v>0</v>
      </c>
      <c r="G136" s="86">
        <f>IF('Medical equipment-OST'!D144="Да", 1, 0)</f>
        <v>0</v>
      </c>
      <c r="H136" s="86">
        <f>IF('Medical equipment-OST'!E144="Да", 1, 0)</f>
        <v>0</v>
      </c>
      <c r="I136" s="86">
        <f t="shared" si="24"/>
        <v>0</v>
      </c>
      <c r="J136" s="86">
        <f>IF('Medical equipment-OST'!M144="Да", 'Service providers'!G146, 1)</f>
        <v>1</v>
      </c>
      <c r="K136" s="86" t="str">
        <f>IFERROR(('Medical equipment-OST'!N144*J136)/Q136, "0")</f>
        <v>0</v>
      </c>
      <c r="L136" s="86">
        <f>IF('Medical equipment-OST'!M144="Да", 'Service providers'!H146, 1)</f>
        <v>1</v>
      </c>
      <c r="M136" s="86" t="str">
        <f>IFERROR(('Medical equipment-OST'!O144*L136)/Q136, "0")</f>
        <v>0</v>
      </c>
      <c r="N136" s="86">
        <f>IF('Medical equipment-OST'!J144="Да", 1, 0)</f>
        <v>0</v>
      </c>
      <c r="O136" s="86">
        <f>IF('Medical equipment-OST'!K144="Да", 1, 0)</f>
        <v>0</v>
      </c>
      <c r="P136" s="86">
        <f>IF('Medical equipment-OST'!L144="Да", 1, 0)</f>
        <v>0</v>
      </c>
      <c r="Q136" s="86">
        <f t="shared" si="25"/>
        <v>0</v>
      </c>
      <c r="R136" s="86">
        <f>IF('Medical equipment-OST'!T144="Да", 'Service providers'!G146, 1)</f>
        <v>1</v>
      </c>
      <c r="S136" s="86" t="str">
        <f>IFERROR(('Medical equipment-OST'!U144*R136)/Y136, "0")</f>
        <v>0</v>
      </c>
      <c r="T136" s="86">
        <f>IF('Medical equipment-OST'!T144="Да", 'Service providers'!H146, 1)</f>
        <v>1</v>
      </c>
      <c r="U136" s="86" t="str">
        <f>IFERROR(('Medical equipment-OST'!V144*T136)/Y136, "0")</f>
        <v>0</v>
      </c>
      <c r="V136" s="86">
        <f>IF('Medical equipment-OST'!Q144="Да", 1, 0)</f>
        <v>0</v>
      </c>
      <c r="W136" s="86">
        <f>IF('Medical equipment-OST'!R144="Да", 1, 0)</f>
        <v>0</v>
      </c>
      <c r="X136" s="86">
        <f>IF('Medical equipment-OST'!S144="Да", 1, 0)</f>
        <v>0</v>
      </c>
      <c r="Y136" s="86">
        <f t="shared" si="26"/>
        <v>0</v>
      </c>
      <c r="Z136" s="86">
        <f>IF('Medical equipment-OST'!AA144="Да", 'Service providers'!G146, 1)</f>
        <v>1</v>
      </c>
      <c r="AA136" s="86" t="str">
        <f>IFERROR(('Medical equipment-OST'!AB144*Z136)/AG136, "0")</f>
        <v>0</v>
      </c>
      <c r="AB136" s="86">
        <f>IF('Medical equipment-OST'!AA144="Да", 'Service providers'!H146, 1)</f>
        <v>1</v>
      </c>
      <c r="AC136" s="86" t="str">
        <f>IFERROR(('Medical equipment-OST'!AC144*AB136)/AG136, "0")</f>
        <v>0</v>
      </c>
      <c r="AD136" s="86">
        <f>IF('Medical equipment-OST'!X144="Да", 1, 0)</f>
        <v>0</v>
      </c>
      <c r="AE136" s="86">
        <f>IF('Medical equipment-OST'!Y144="Да", 1, 0)</f>
        <v>0</v>
      </c>
      <c r="AF136" s="86">
        <f>IF('Medical equipment-OST'!Z144="Да", 1, 0)</f>
        <v>0</v>
      </c>
      <c r="AG136" s="86">
        <f t="shared" si="27"/>
        <v>0</v>
      </c>
      <c r="AH136" s="86">
        <f>IF('Medical equipment-OST'!AH144="Да", 'Service providers'!G146, 1)</f>
        <v>1</v>
      </c>
      <c r="AI136" s="86" t="str">
        <f>IFERROR(('Medical equipment-OST'!AI144*AH136)/AO136, "0")</f>
        <v>0</v>
      </c>
      <c r="AJ136" s="86">
        <f>IF('Medical equipment-OST'!AH144="Да", 'Service providers'!H146, 1)</f>
        <v>1</v>
      </c>
      <c r="AK136" s="86" t="str">
        <f>IFERROR(('Medical equipment-OST'!AJ144*AJ136)/AO136, "0")</f>
        <v>0</v>
      </c>
      <c r="AL136" s="86">
        <f>IF('Medical equipment-OST'!AE144="Да", 1, 0)</f>
        <v>0</v>
      </c>
      <c r="AM136" s="86">
        <f>IF('Medical equipment-OST'!AF144="Да", 1, 0)</f>
        <v>0</v>
      </c>
      <c r="AN136" s="86">
        <f>IF('Medical equipment-OST'!AG144="Да", 1, 0)</f>
        <v>0</v>
      </c>
      <c r="AO136" s="86">
        <f t="shared" si="28"/>
        <v>0</v>
      </c>
      <c r="AP136" s="86">
        <f>IF('Medical equipment-OST'!AO144="Да", 'Service providers'!G146, 1)</f>
        <v>1</v>
      </c>
      <c r="AQ136" s="86" t="str">
        <f>IFERROR(('Medical equipment-OST'!AP144*AP136)/AW136, "0")</f>
        <v>0</v>
      </c>
      <c r="AR136" s="86">
        <f>IF('Medical equipment-OST'!AO144="Да", 'Service providers'!H146, 1)</f>
        <v>1</v>
      </c>
      <c r="AS136" s="86" t="str">
        <f>IFERROR(('Medical equipment-OST'!AQ144*AR136)/AW136, "0")</f>
        <v>0</v>
      </c>
      <c r="AT136" s="86">
        <f>IF('Medical equipment-OST'!AL144="Да", 1, 0)</f>
        <v>0</v>
      </c>
      <c r="AU136" s="86">
        <f>IF('Medical equipment-OST'!AM144="Да", 1, 0)</f>
        <v>0</v>
      </c>
      <c r="AV136" s="86">
        <f>IF('Medical equipment-OST'!AN144="Да", 1, 0)</f>
        <v>0</v>
      </c>
      <c r="AW136" s="86">
        <f t="shared" si="29"/>
        <v>0</v>
      </c>
      <c r="AX136" s="86">
        <f>IF('Medical equipment-OST'!AV144="Да", 'Service providers'!G146, 1)</f>
        <v>1</v>
      </c>
      <c r="AY136" s="86" t="str">
        <f>IFERROR(('Medical equipment-OST'!AW144*AX136)/BE136, "0")</f>
        <v>0</v>
      </c>
      <c r="AZ136" s="86">
        <f>IF('Medical equipment-OST'!AV144="Да", 'Service providers'!H146, 1)</f>
        <v>1</v>
      </c>
      <c r="BA136" s="86" t="str">
        <f>IFERROR(('Medical equipment-OST'!AX144*AZ136)/BE136, "0")</f>
        <v>0</v>
      </c>
      <c r="BB136" s="86">
        <f>IF('Medical equipment-OST'!AS144="Да", 1, 0)</f>
        <v>0</v>
      </c>
      <c r="BC136" s="86">
        <f>IF('Medical equipment-OST'!AT144="Да", 1, 0)</f>
        <v>0</v>
      </c>
      <c r="BD136" s="86">
        <f>IF('Medical equipment-OST'!AU144="Да", 1, 0)</f>
        <v>0</v>
      </c>
      <c r="BE136" s="86">
        <f t="shared" si="30"/>
        <v>0</v>
      </c>
      <c r="BF136" s="86">
        <f>IF('Medical equipment-OST'!BC144="Да", 'Service providers'!G146, 1)</f>
        <v>1</v>
      </c>
      <c r="BG136" s="86" t="str">
        <f>IFERROR(('Medical equipment-OST'!BD144*BF136)/BM136, "0")</f>
        <v>0</v>
      </c>
      <c r="BH136" s="86">
        <f>IF('Medical equipment-OST'!BC144="Да", 'Service providers'!H146, 1)</f>
        <v>1</v>
      </c>
      <c r="BI136" s="86" t="str">
        <f>IFERROR(('Medical equipment-OST'!BE144*BH136)/BM136, "0")</f>
        <v>0</v>
      </c>
      <c r="BJ136" s="86">
        <f>IF('Medical equipment-OST'!AZ144="Да", 1, 0)</f>
        <v>0</v>
      </c>
      <c r="BK136" s="86">
        <f>IF('Medical equipment-OST'!BA144="Да", 1, 0)</f>
        <v>0</v>
      </c>
      <c r="BL136" s="86">
        <f>IF('Medical equipment-OST'!BB144="Да", 1, 0)</f>
        <v>0</v>
      </c>
      <c r="BM136" s="86">
        <f t="shared" si="31"/>
        <v>0</v>
      </c>
    </row>
    <row r="137" spans="1:65" x14ac:dyDescent="0.25">
      <c r="A137" s="93" t="str">
        <f>'Service providers'!A147</f>
        <v>Указать название точки 8</v>
      </c>
      <c r="B137" s="86">
        <f>IF('Medical equipment-OST'!F145="Да", 'Service providers'!G147, 1)</f>
        <v>1</v>
      </c>
      <c r="C137" s="86" t="str">
        <f>IFERROR(('Medical equipment-OST'!G145*B137)/I137, "0")</f>
        <v>0</v>
      </c>
      <c r="D137" s="86">
        <f>IF('Medical equipment-OST'!F145="Да", 'Service providers'!H147, 1)</f>
        <v>1</v>
      </c>
      <c r="E137" s="86" t="str">
        <f>IFERROR(('Medical equipment-OST'!H145*D137)/I137, "0")</f>
        <v>0</v>
      </c>
      <c r="F137" s="86">
        <f>IF('Medical equipment-OST'!C145="Да", 1, 0)</f>
        <v>0</v>
      </c>
      <c r="G137" s="86">
        <f>IF('Medical equipment-OST'!D145="Да", 1, 0)</f>
        <v>0</v>
      </c>
      <c r="H137" s="86">
        <f>IF('Medical equipment-OST'!E145="Да", 1, 0)</f>
        <v>0</v>
      </c>
      <c r="I137" s="86">
        <f t="shared" si="24"/>
        <v>0</v>
      </c>
      <c r="J137" s="86">
        <f>IF('Medical equipment-OST'!M145="Да", 'Service providers'!G147, 1)</f>
        <v>1</v>
      </c>
      <c r="K137" s="86" t="str">
        <f>IFERROR(('Medical equipment-OST'!N145*J137)/Q137, "0")</f>
        <v>0</v>
      </c>
      <c r="L137" s="86">
        <f>IF('Medical equipment-OST'!M145="Да", 'Service providers'!H147, 1)</f>
        <v>1</v>
      </c>
      <c r="M137" s="86" t="str">
        <f>IFERROR(('Medical equipment-OST'!O145*L137)/Q137, "0")</f>
        <v>0</v>
      </c>
      <c r="N137" s="86">
        <f>IF('Medical equipment-OST'!J145="Да", 1, 0)</f>
        <v>0</v>
      </c>
      <c r="O137" s="86">
        <f>IF('Medical equipment-OST'!K145="Да", 1, 0)</f>
        <v>0</v>
      </c>
      <c r="P137" s="86">
        <f>IF('Medical equipment-OST'!L145="Да", 1, 0)</f>
        <v>0</v>
      </c>
      <c r="Q137" s="86">
        <f t="shared" si="25"/>
        <v>0</v>
      </c>
      <c r="R137" s="86">
        <f>IF('Medical equipment-OST'!T145="Да", 'Service providers'!G147, 1)</f>
        <v>1</v>
      </c>
      <c r="S137" s="86" t="str">
        <f>IFERROR(('Medical equipment-OST'!U145*R137)/Y137, "0")</f>
        <v>0</v>
      </c>
      <c r="T137" s="86">
        <f>IF('Medical equipment-OST'!T145="Да", 'Service providers'!H147, 1)</f>
        <v>1</v>
      </c>
      <c r="U137" s="86" t="str">
        <f>IFERROR(('Medical equipment-OST'!V145*T137)/Y137, "0")</f>
        <v>0</v>
      </c>
      <c r="V137" s="86">
        <f>IF('Medical equipment-OST'!Q145="Да", 1, 0)</f>
        <v>0</v>
      </c>
      <c r="W137" s="86">
        <f>IF('Medical equipment-OST'!R145="Да", 1, 0)</f>
        <v>0</v>
      </c>
      <c r="X137" s="86">
        <f>IF('Medical equipment-OST'!S145="Да", 1, 0)</f>
        <v>0</v>
      </c>
      <c r="Y137" s="86">
        <f t="shared" si="26"/>
        <v>0</v>
      </c>
      <c r="Z137" s="86">
        <f>IF('Medical equipment-OST'!AA145="Да", 'Service providers'!G147, 1)</f>
        <v>1</v>
      </c>
      <c r="AA137" s="86" t="str">
        <f>IFERROR(('Medical equipment-OST'!AB145*Z137)/AG137, "0")</f>
        <v>0</v>
      </c>
      <c r="AB137" s="86">
        <f>IF('Medical equipment-OST'!AA145="Да", 'Service providers'!H147, 1)</f>
        <v>1</v>
      </c>
      <c r="AC137" s="86" t="str">
        <f>IFERROR(('Medical equipment-OST'!AC145*AB137)/AG137, "0")</f>
        <v>0</v>
      </c>
      <c r="AD137" s="86">
        <f>IF('Medical equipment-OST'!X145="Да", 1, 0)</f>
        <v>0</v>
      </c>
      <c r="AE137" s="86">
        <f>IF('Medical equipment-OST'!Y145="Да", 1, 0)</f>
        <v>0</v>
      </c>
      <c r="AF137" s="86">
        <f>IF('Medical equipment-OST'!Z145="Да", 1, 0)</f>
        <v>0</v>
      </c>
      <c r="AG137" s="86">
        <f t="shared" si="27"/>
        <v>0</v>
      </c>
      <c r="AH137" s="86">
        <f>IF('Medical equipment-OST'!AH145="Да", 'Service providers'!G147, 1)</f>
        <v>1</v>
      </c>
      <c r="AI137" s="86" t="str">
        <f>IFERROR(('Medical equipment-OST'!AI145*AH137)/AO137, "0")</f>
        <v>0</v>
      </c>
      <c r="AJ137" s="86">
        <f>IF('Medical equipment-OST'!AH145="Да", 'Service providers'!H147, 1)</f>
        <v>1</v>
      </c>
      <c r="AK137" s="86" t="str">
        <f>IFERROR(('Medical equipment-OST'!AJ145*AJ137)/AO137, "0")</f>
        <v>0</v>
      </c>
      <c r="AL137" s="86">
        <f>IF('Medical equipment-OST'!AE145="Да", 1, 0)</f>
        <v>0</v>
      </c>
      <c r="AM137" s="86">
        <f>IF('Medical equipment-OST'!AF145="Да", 1, 0)</f>
        <v>0</v>
      </c>
      <c r="AN137" s="86">
        <f>IF('Medical equipment-OST'!AG145="Да", 1, 0)</f>
        <v>0</v>
      </c>
      <c r="AO137" s="86">
        <f t="shared" si="28"/>
        <v>0</v>
      </c>
      <c r="AP137" s="86">
        <f>IF('Medical equipment-OST'!AO145="Да", 'Service providers'!G147, 1)</f>
        <v>1</v>
      </c>
      <c r="AQ137" s="86" t="str">
        <f>IFERROR(('Medical equipment-OST'!AP145*AP137)/AW137, "0")</f>
        <v>0</v>
      </c>
      <c r="AR137" s="86">
        <f>IF('Medical equipment-OST'!AO145="Да", 'Service providers'!H147, 1)</f>
        <v>1</v>
      </c>
      <c r="AS137" s="86" t="str">
        <f>IFERROR(('Medical equipment-OST'!AQ145*AR137)/AW137, "0")</f>
        <v>0</v>
      </c>
      <c r="AT137" s="86">
        <f>IF('Medical equipment-OST'!AL145="Да", 1, 0)</f>
        <v>0</v>
      </c>
      <c r="AU137" s="86">
        <f>IF('Medical equipment-OST'!AM145="Да", 1, 0)</f>
        <v>0</v>
      </c>
      <c r="AV137" s="86">
        <f>IF('Medical equipment-OST'!AN145="Да", 1, 0)</f>
        <v>0</v>
      </c>
      <c r="AW137" s="86">
        <f t="shared" si="29"/>
        <v>0</v>
      </c>
      <c r="AX137" s="86">
        <f>IF('Medical equipment-OST'!AV145="Да", 'Service providers'!G147, 1)</f>
        <v>1</v>
      </c>
      <c r="AY137" s="86" t="str">
        <f>IFERROR(('Medical equipment-OST'!AW145*AX137)/BE137, "0")</f>
        <v>0</v>
      </c>
      <c r="AZ137" s="86">
        <f>IF('Medical equipment-OST'!AV145="Да", 'Service providers'!H147, 1)</f>
        <v>1</v>
      </c>
      <c r="BA137" s="86" t="str">
        <f>IFERROR(('Medical equipment-OST'!AX145*AZ137)/BE137, "0")</f>
        <v>0</v>
      </c>
      <c r="BB137" s="86">
        <f>IF('Medical equipment-OST'!AS145="Да", 1, 0)</f>
        <v>0</v>
      </c>
      <c r="BC137" s="86">
        <f>IF('Medical equipment-OST'!AT145="Да", 1, 0)</f>
        <v>0</v>
      </c>
      <c r="BD137" s="86">
        <f>IF('Medical equipment-OST'!AU145="Да", 1, 0)</f>
        <v>0</v>
      </c>
      <c r="BE137" s="86">
        <f t="shared" si="30"/>
        <v>0</v>
      </c>
      <c r="BF137" s="86">
        <f>IF('Medical equipment-OST'!BC145="Да", 'Service providers'!G147, 1)</f>
        <v>1</v>
      </c>
      <c r="BG137" s="86" t="str">
        <f>IFERROR(('Medical equipment-OST'!BD145*BF137)/BM137, "0")</f>
        <v>0</v>
      </c>
      <c r="BH137" s="86">
        <f>IF('Medical equipment-OST'!BC145="Да", 'Service providers'!H147, 1)</f>
        <v>1</v>
      </c>
      <c r="BI137" s="86" t="str">
        <f>IFERROR(('Medical equipment-OST'!BE145*BH137)/BM137, "0")</f>
        <v>0</v>
      </c>
      <c r="BJ137" s="86">
        <f>IF('Medical equipment-OST'!AZ145="Да", 1, 0)</f>
        <v>0</v>
      </c>
      <c r="BK137" s="86">
        <f>IF('Medical equipment-OST'!BA145="Да", 1, 0)</f>
        <v>0</v>
      </c>
      <c r="BL137" s="86">
        <f>IF('Medical equipment-OST'!BB145="Да", 1, 0)</f>
        <v>0</v>
      </c>
      <c r="BM137" s="86">
        <f t="shared" si="31"/>
        <v>0</v>
      </c>
    </row>
    <row r="138" spans="1:65" x14ac:dyDescent="0.25">
      <c r="A138" s="93" t="str">
        <f>'Service providers'!A148</f>
        <v>Указать название точки 9</v>
      </c>
      <c r="B138" s="86">
        <f>IF('Medical equipment-OST'!F146="Да", 'Service providers'!G148, 1)</f>
        <v>1</v>
      </c>
      <c r="C138" s="86" t="str">
        <f>IFERROR(('Medical equipment-OST'!G146*B138)/I138, "0")</f>
        <v>0</v>
      </c>
      <c r="D138" s="86">
        <f>IF('Medical equipment-OST'!F146="Да", 'Service providers'!H148, 1)</f>
        <v>1</v>
      </c>
      <c r="E138" s="86" t="str">
        <f>IFERROR(('Medical equipment-OST'!H146*D138)/I138, "0")</f>
        <v>0</v>
      </c>
      <c r="F138" s="86">
        <f>IF('Medical equipment-OST'!C146="Да", 1, 0)</f>
        <v>0</v>
      </c>
      <c r="G138" s="86">
        <f>IF('Medical equipment-OST'!D146="Да", 1, 0)</f>
        <v>0</v>
      </c>
      <c r="H138" s="86">
        <f>IF('Medical equipment-OST'!E146="Да", 1, 0)</f>
        <v>0</v>
      </c>
      <c r="I138" s="86">
        <f t="shared" si="24"/>
        <v>0</v>
      </c>
      <c r="J138" s="86">
        <f>IF('Medical equipment-OST'!M146="Да", 'Service providers'!G148, 1)</f>
        <v>1</v>
      </c>
      <c r="K138" s="86" t="str">
        <f>IFERROR(('Medical equipment-OST'!N146*J138)/Q138, "0")</f>
        <v>0</v>
      </c>
      <c r="L138" s="86">
        <f>IF('Medical equipment-OST'!M146="Да", 'Service providers'!H148, 1)</f>
        <v>1</v>
      </c>
      <c r="M138" s="86" t="str">
        <f>IFERROR(('Medical equipment-OST'!O146*L138)/Q138, "0")</f>
        <v>0</v>
      </c>
      <c r="N138" s="86">
        <f>IF('Medical equipment-OST'!J146="Да", 1, 0)</f>
        <v>0</v>
      </c>
      <c r="O138" s="86">
        <f>IF('Medical equipment-OST'!K146="Да", 1, 0)</f>
        <v>0</v>
      </c>
      <c r="P138" s="86">
        <f>IF('Medical equipment-OST'!L146="Да", 1, 0)</f>
        <v>0</v>
      </c>
      <c r="Q138" s="86">
        <f t="shared" si="25"/>
        <v>0</v>
      </c>
      <c r="R138" s="86">
        <f>IF('Medical equipment-OST'!T146="Да", 'Service providers'!G148, 1)</f>
        <v>1</v>
      </c>
      <c r="S138" s="86" t="str">
        <f>IFERROR(('Medical equipment-OST'!U146*R138)/Y138, "0")</f>
        <v>0</v>
      </c>
      <c r="T138" s="86">
        <f>IF('Medical equipment-OST'!T146="Да", 'Service providers'!H148, 1)</f>
        <v>1</v>
      </c>
      <c r="U138" s="86" t="str">
        <f>IFERROR(('Medical equipment-OST'!V146*T138)/Y138, "0")</f>
        <v>0</v>
      </c>
      <c r="V138" s="86">
        <f>IF('Medical equipment-OST'!Q146="Да", 1, 0)</f>
        <v>0</v>
      </c>
      <c r="W138" s="86">
        <f>IF('Medical equipment-OST'!R146="Да", 1, 0)</f>
        <v>0</v>
      </c>
      <c r="X138" s="86">
        <f>IF('Medical equipment-OST'!S146="Да", 1, 0)</f>
        <v>0</v>
      </c>
      <c r="Y138" s="86">
        <f t="shared" si="26"/>
        <v>0</v>
      </c>
      <c r="Z138" s="86">
        <f>IF('Medical equipment-OST'!AA146="Да", 'Service providers'!G148, 1)</f>
        <v>1</v>
      </c>
      <c r="AA138" s="86" t="str">
        <f>IFERROR(('Medical equipment-OST'!AB146*Z138)/AG138, "0")</f>
        <v>0</v>
      </c>
      <c r="AB138" s="86">
        <f>IF('Medical equipment-OST'!AA146="Да", 'Service providers'!H148, 1)</f>
        <v>1</v>
      </c>
      <c r="AC138" s="86" t="str">
        <f>IFERROR(('Medical equipment-OST'!AC146*AB138)/AG138, "0")</f>
        <v>0</v>
      </c>
      <c r="AD138" s="86">
        <f>IF('Medical equipment-OST'!X146="Да", 1, 0)</f>
        <v>0</v>
      </c>
      <c r="AE138" s="86">
        <f>IF('Medical equipment-OST'!Y146="Да", 1, 0)</f>
        <v>0</v>
      </c>
      <c r="AF138" s="86">
        <f>IF('Medical equipment-OST'!Z146="Да", 1, 0)</f>
        <v>0</v>
      </c>
      <c r="AG138" s="86">
        <f t="shared" si="27"/>
        <v>0</v>
      </c>
      <c r="AH138" s="86">
        <f>IF('Medical equipment-OST'!AH146="Да", 'Service providers'!G148, 1)</f>
        <v>1</v>
      </c>
      <c r="AI138" s="86" t="str">
        <f>IFERROR(('Medical equipment-OST'!AI146*AH138)/AO138, "0")</f>
        <v>0</v>
      </c>
      <c r="AJ138" s="86">
        <f>IF('Medical equipment-OST'!AH146="Да", 'Service providers'!H148, 1)</f>
        <v>1</v>
      </c>
      <c r="AK138" s="86" t="str">
        <f>IFERROR(('Medical equipment-OST'!AJ146*AJ138)/AO138, "0")</f>
        <v>0</v>
      </c>
      <c r="AL138" s="86">
        <f>IF('Medical equipment-OST'!AE146="Да", 1, 0)</f>
        <v>0</v>
      </c>
      <c r="AM138" s="86">
        <f>IF('Medical equipment-OST'!AF146="Да", 1, 0)</f>
        <v>0</v>
      </c>
      <c r="AN138" s="86">
        <f>IF('Medical equipment-OST'!AG146="Да", 1, 0)</f>
        <v>0</v>
      </c>
      <c r="AO138" s="86">
        <f t="shared" si="28"/>
        <v>0</v>
      </c>
      <c r="AP138" s="86">
        <f>IF('Medical equipment-OST'!AO146="Да", 'Service providers'!G148, 1)</f>
        <v>1</v>
      </c>
      <c r="AQ138" s="86" t="str">
        <f>IFERROR(('Medical equipment-OST'!AP146*AP138)/AW138, "0")</f>
        <v>0</v>
      </c>
      <c r="AR138" s="86">
        <f>IF('Medical equipment-OST'!AO146="Да", 'Service providers'!H148, 1)</f>
        <v>1</v>
      </c>
      <c r="AS138" s="86" t="str">
        <f>IFERROR(('Medical equipment-OST'!AQ146*AR138)/AW138, "0")</f>
        <v>0</v>
      </c>
      <c r="AT138" s="86">
        <f>IF('Medical equipment-OST'!AL146="Да", 1, 0)</f>
        <v>0</v>
      </c>
      <c r="AU138" s="86">
        <f>IF('Medical equipment-OST'!AM146="Да", 1, 0)</f>
        <v>0</v>
      </c>
      <c r="AV138" s="86">
        <f>IF('Medical equipment-OST'!AN146="Да", 1, 0)</f>
        <v>0</v>
      </c>
      <c r="AW138" s="86">
        <f t="shared" si="29"/>
        <v>0</v>
      </c>
      <c r="AX138" s="86">
        <f>IF('Medical equipment-OST'!AV146="Да", 'Service providers'!G148, 1)</f>
        <v>1</v>
      </c>
      <c r="AY138" s="86" t="str">
        <f>IFERROR(('Medical equipment-OST'!AW146*AX138)/BE138, "0")</f>
        <v>0</v>
      </c>
      <c r="AZ138" s="86">
        <f>IF('Medical equipment-OST'!AV146="Да", 'Service providers'!H148, 1)</f>
        <v>1</v>
      </c>
      <c r="BA138" s="86" t="str">
        <f>IFERROR(('Medical equipment-OST'!AX146*AZ138)/BE138, "0")</f>
        <v>0</v>
      </c>
      <c r="BB138" s="86">
        <f>IF('Medical equipment-OST'!AS146="Да", 1, 0)</f>
        <v>0</v>
      </c>
      <c r="BC138" s="86">
        <f>IF('Medical equipment-OST'!AT146="Да", 1, 0)</f>
        <v>0</v>
      </c>
      <c r="BD138" s="86">
        <f>IF('Medical equipment-OST'!AU146="Да", 1, 0)</f>
        <v>0</v>
      </c>
      <c r="BE138" s="86">
        <f t="shared" si="30"/>
        <v>0</v>
      </c>
      <c r="BF138" s="86">
        <f>IF('Medical equipment-OST'!BC146="Да", 'Service providers'!G148, 1)</f>
        <v>1</v>
      </c>
      <c r="BG138" s="86" t="str">
        <f>IFERROR(('Medical equipment-OST'!BD146*BF138)/BM138, "0")</f>
        <v>0</v>
      </c>
      <c r="BH138" s="86">
        <f>IF('Medical equipment-OST'!BC146="Да", 'Service providers'!H148, 1)</f>
        <v>1</v>
      </c>
      <c r="BI138" s="86" t="str">
        <f>IFERROR(('Medical equipment-OST'!BE146*BH138)/BM138, "0")</f>
        <v>0</v>
      </c>
      <c r="BJ138" s="86">
        <f>IF('Medical equipment-OST'!AZ146="Да", 1, 0)</f>
        <v>0</v>
      </c>
      <c r="BK138" s="86">
        <f>IF('Medical equipment-OST'!BA146="Да", 1, 0)</f>
        <v>0</v>
      </c>
      <c r="BL138" s="86">
        <f>IF('Medical equipment-OST'!BB146="Да", 1, 0)</f>
        <v>0</v>
      </c>
      <c r="BM138" s="86">
        <f t="shared" si="31"/>
        <v>0</v>
      </c>
    </row>
    <row r="139" spans="1:65" x14ac:dyDescent="0.25">
      <c r="A139" s="93" t="str">
        <f>'Service providers'!A149</f>
        <v>Указать название точки 10</v>
      </c>
      <c r="B139" s="86">
        <f>IF('Medical equipment-OST'!F147="Да", 'Service providers'!G149, 1)</f>
        <v>1</v>
      </c>
      <c r="C139" s="86" t="str">
        <f>IFERROR(('Medical equipment-OST'!G147*B139)/I139, "0")</f>
        <v>0</v>
      </c>
      <c r="D139" s="86">
        <f>IF('Medical equipment-OST'!F147="Да", 'Service providers'!H149, 1)</f>
        <v>1</v>
      </c>
      <c r="E139" s="86" t="str">
        <f>IFERROR(('Medical equipment-OST'!H147*D139)/I139, "0")</f>
        <v>0</v>
      </c>
      <c r="F139" s="86">
        <f>IF('Medical equipment-OST'!C147="Да", 1, 0)</f>
        <v>0</v>
      </c>
      <c r="G139" s="86">
        <f>IF('Medical equipment-OST'!D147="Да", 1, 0)</f>
        <v>0</v>
      </c>
      <c r="H139" s="86">
        <f>IF('Medical equipment-OST'!E147="Да", 1, 0)</f>
        <v>0</v>
      </c>
      <c r="I139" s="86">
        <f t="shared" si="24"/>
        <v>0</v>
      </c>
      <c r="J139" s="86">
        <f>IF('Medical equipment-OST'!M147="Да", 'Service providers'!G149, 1)</f>
        <v>1</v>
      </c>
      <c r="K139" s="86" t="str">
        <f>IFERROR(('Medical equipment-OST'!N147*J139)/Q139, "0")</f>
        <v>0</v>
      </c>
      <c r="L139" s="86">
        <f>IF('Medical equipment-OST'!M147="Да", 'Service providers'!H149, 1)</f>
        <v>1</v>
      </c>
      <c r="M139" s="86" t="str">
        <f>IFERROR(('Medical equipment-OST'!O147*L139)/Q139, "0")</f>
        <v>0</v>
      </c>
      <c r="N139" s="86">
        <f>IF('Medical equipment-OST'!J147="Да", 1, 0)</f>
        <v>0</v>
      </c>
      <c r="O139" s="86">
        <f>IF('Medical equipment-OST'!K147="Да", 1, 0)</f>
        <v>0</v>
      </c>
      <c r="P139" s="86">
        <f>IF('Medical equipment-OST'!L147="Да", 1, 0)</f>
        <v>0</v>
      </c>
      <c r="Q139" s="86">
        <f t="shared" si="25"/>
        <v>0</v>
      </c>
      <c r="R139" s="86">
        <f>IF('Medical equipment-OST'!T147="Да", 'Service providers'!G149, 1)</f>
        <v>1</v>
      </c>
      <c r="S139" s="86" t="str">
        <f>IFERROR(('Medical equipment-OST'!U147*R139)/Y139, "0")</f>
        <v>0</v>
      </c>
      <c r="T139" s="86">
        <f>IF('Medical equipment-OST'!T147="Да", 'Service providers'!H149, 1)</f>
        <v>1</v>
      </c>
      <c r="U139" s="86" t="str">
        <f>IFERROR(('Medical equipment-OST'!V147*T139)/Y139, "0")</f>
        <v>0</v>
      </c>
      <c r="V139" s="86">
        <f>IF('Medical equipment-OST'!Q147="Да", 1, 0)</f>
        <v>0</v>
      </c>
      <c r="W139" s="86">
        <f>IF('Medical equipment-OST'!R147="Да", 1, 0)</f>
        <v>0</v>
      </c>
      <c r="X139" s="86">
        <f>IF('Medical equipment-OST'!S147="Да", 1, 0)</f>
        <v>0</v>
      </c>
      <c r="Y139" s="86">
        <f t="shared" si="26"/>
        <v>0</v>
      </c>
      <c r="Z139" s="86">
        <f>IF('Medical equipment-OST'!AA147="Да", 'Service providers'!G149, 1)</f>
        <v>1</v>
      </c>
      <c r="AA139" s="86" t="str">
        <f>IFERROR(('Medical equipment-OST'!AB147*Z139)/AG139, "0")</f>
        <v>0</v>
      </c>
      <c r="AB139" s="86">
        <f>IF('Medical equipment-OST'!AA147="Да", 'Service providers'!H149, 1)</f>
        <v>1</v>
      </c>
      <c r="AC139" s="86" t="str">
        <f>IFERROR(('Medical equipment-OST'!AC147*AB139)/AG139, "0")</f>
        <v>0</v>
      </c>
      <c r="AD139" s="86">
        <f>IF('Medical equipment-OST'!X147="Да", 1, 0)</f>
        <v>0</v>
      </c>
      <c r="AE139" s="86">
        <f>IF('Medical equipment-OST'!Y147="Да", 1, 0)</f>
        <v>0</v>
      </c>
      <c r="AF139" s="86">
        <f>IF('Medical equipment-OST'!Z147="Да", 1, 0)</f>
        <v>0</v>
      </c>
      <c r="AG139" s="86">
        <f t="shared" si="27"/>
        <v>0</v>
      </c>
      <c r="AH139" s="86">
        <f>IF('Medical equipment-OST'!AH147="Да", 'Service providers'!G149, 1)</f>
        <v>1</v>
      </c>
      <c r="AI139" s="86" t="str">
        <f>IFERROR(('Medical equipment-OST'!AI147*AH139)/AO139, "0")</f>
        <v>0</v>
      </c>
      <c r="AJ139" s="86">
        <f>IF('Medical equipment-OST'!AH147="Да", 'Service providers'!H149, 1)</f>
        <v>1</v>
      </c>
      <c r="AK139" s="86" t="str">
        <f>IFERROR(('Medical equipment-OST'!AJ147*AJ139)/AO139, "0")</f>
        <v>0</v>
      </c>
      <c r="AL139" s="86">
        <f>IF('Medical equipment-OST'!AE147="Да", 1, 0)</f>
        <v>0</v>
      </c>
      <c r="AM139" s="86">
        <f>IF('Medical equipment-OST'!AF147="Да", 1, 0)</f>
        <v>0</v>
      </c>
      <c r="AN139" s="86">
        <f>IF('Medical equipment-OST'!AG147="Да", 1, 0)</f>
        <v>0</v>
      </c>
      <c r="AO139" s="86">
        <f t="shared" si="28"/>
        <v>0</v>
      </c>
      <c r="AP139" s="86">
        <f>IF('Medical equipment-OST'!AO147="Да", 'Service providers'!G149, 1)</f>
        <v>1</v>
      </c>
      <c r="AQ139" s="86" t="str">
        <f>IFERROR(('Medical equipment-OST'!AP147*AP139)/AW139, "0")</f>
        <v>0</v>
      </c>
      <c r="AR139" s="86">
        <f>IF('Medical equipment-OST'!AO147="Да", 'Service providers'!H149, 1)</f>
        <v>1</v>
      </c>
      <c r="AS139" s="86" t="str">
        <f>IFERROR(('Medical equipment-OST'!AQ147*AR139)/AW139, "0")</f>
        <v>0</v>
      </c>
      <c r="AT139" s="86">
        <f>IF('Medical equipment-OST'!AL147="Да", 1, 0)</f>
        <v>0</v>
      </c>
      <c r="AU139" s="86">
        <f>IF('Medical equipment-OST'!AM147="Да", 1, 0)</f>
        <v>0</v>
      </c>
      <c r="AV139" s="86">
        <f>IF('Medical equipment-OST'!AN147="Да", 1, 0)</f>
        <v>0</v>
      </c>
      <c r="AW139" s="86">
        <f t="shared" si="29"/>
        <v>0</v>
      </c>
      <c r="AX139" s="86">
        <f>IF('Medical equipment-OST'!AV147="Да", 'Service providers'!G149, 1)</f>
        <v>1</v>
      </c>
      <c r="AY139" s="86" t="str">
        <f>IFERROR(('Medical equipment-OST'!AW147*AX139)/BE139, "0")</f>
        <v>0</v>
      </c>
      <c r="AZ139" s="86">
        <f>IF('Medical equipment-OST'!AV147="Да", 'Service providers'!H149, 1)</f>
        <v>1</v>
      </c>
      <c r="BA139" s="86" t="str">
        <f>IFERROR(('Medical equipment-OST'!AX147*AZ139)/BE139, "0")</f>
        <v>0</v>
      </c>
      <c r="BB139" s="86">
        <f>IF('Medical equipment-OST'!AS147="Да", 1, 0)</f>
        <v>0</v>
      </c>
      <c r="BC139" s="86">
        <f>IF('Medical equipment-OST'!AT147="Да", 1, 0)</f>
        <v>0</v>
      </c>
      <c r="BD139" s="86">
        <f>IF('Medical equipment-OST'!AU147="Да", 1, 0)</f>
        <v>0</v>
      </c>
      <c r="BE139" s="86">
        <f t="shared" si="30"/>
        <v>0</v>
      </c>
      <c r="BF139" s="86">
        <f>IF('Medical equipment-OST'!BC147="Да", 'Service providers'!G149, 1)</f>
        <v>1</v>
      </c>
      <c r="BG139" s="86" t="str">
        <f>IFERROR(('Medical equipment-OST'!BD147*BF139)/BM139, "0")</f>
        <v>0</v>
      </c>
      <c r="BH139" s="86">
        <f>IF('Medical equipment-OST'!BC147="Да", 'Service providers'!H149, 1)</f>
        <v>1</v>
      </c>
      <c r="BI139" s="86" t="str">
        <f>IFERROR(('Medical equipment-OST'!BE147*BH139)/BM139, "0")</f>
        <v>0</v>
      </c>
      <c r="BJ139" s="86">
        <f>IF('Medical equipment-OST'!AZ147="Да", 1, 0)</f>
        <v>0</v>
      </c>
      <c r="BK139" s="86">
        <f>IF('Medical equipment-OST'!BA147="Да", 1, 0)</f>
        <v>0</v>
      </c>
      <c r="BL139" s="86">
        <f>IF('Medical equipment-OST'!BB147="Да", 1, 0)</f>
        <v>0</v>
      </c>
      <c r="BM139" s="86">
        <f t="shared" si="31"/>
        <v>0</v>
      </c>
    </row>
    <row r="140" spans="1:65" x14ac:dyDescent="0.25">
      <c r="A140" s="93" t="str">
        <f>'Service providers'!A150</f>
        <v>Указать название точки 11</v>
      </c>
      <c r="B140" s="86">
        <f>IF('Medical equipment-OST'!F148="Да", 'Service providers'!G150, 1)</f>
        <v>1</v>
      </c>
      <c r="C140" s="86" t="str">
        <f>IFERROR(('Medical equipment-OST'!G148*B140)/I140, "0")</f>
        <v>0</v>
      </c>
      <c r="D140" s="86">
        <f>IF('Medical equipment-OST'!F148="Да", 'Service providers'!H150, 1)</f>
        <v>1</v>
      </c>
      <c r="E140" s="86" t="str">
        <f>IFERROR(('Medical equipment-OST'!H148*D140)/I140, "0")</f>
        <v>0</v>
      </c>
      <c r="F140" s="86">
        <f>IF('Medical equipment-OST'!C148="Да", 1, 0)</f>
        <v>0</v>
      </c>
      <c r="G140" s="86">
        <f>IF('Medical equipment-OST'!D148="Да", 1, 0)</f>
        <v>0</v>
      </c>
      <c r="H140" s="86">
        <f>IF('Medical equipment-OST'!E148="Да", 1, 0)</f>
        <v>0</v>
      </c>
      <c r="I140" s="86">
        <f t="shared" si="24"/>
        <v>0</v>
      </c>
      <c r="J140" s="86">
        <f>IF('Medical equipment-OST'!M148="Да", 'Service providers'!G150, 1)</f>
        <v>1</v>
      </c>
      <c r="K140" s="86" t="str">
        <f>IFERROR(('Medical equipment-OST'!N148*J140)/Q140, "0")</f>
        <v>0</v>
      </c>
      <c r="L140" s="86">
        <f>IF('Medical equipment-OST'!M148="Да", 'Service providers'!H150, 1)</f>
        <v>1</v>
      </c>
      <c r="M140" s="86" t="str">
        <f>IFERROR(('Medical equipment-OST'!O148*L140)/Q140, "0")</f>
        <v>0</v>
      </c>
      <c r="N140" s="86">
        <f>IF('Medical equipment-OST'!J148="Да", 1, 0)</f>
        <v>0</v>
      </c>
      <c r="O140" s="86">
        <f>IF('Medical equipment-OST'!K148="Да", 1, 0)</f>
        <v>0</v>
      </c>
      <c r="P140" s="86">
        <f>IF('Medical equipment-OST'!L148="Да", 1, 0)</f>
        <v>0</v>
      </c>
      <c r="Q140" s="86">
        <f t="shared" si="25"/>
        <v>0</v>
      </c>
      <c r="R140" s="86">
        <f>IF('Medical equipment-OST'!T148="Да", 'Service providers'!G150, 1)</f>
        <v>1</v>
      </c>
      <c r="S140" s="86" t="str">
        <f>IFERROR(('Medical equipment-OST'!U148*R140)/Y140, "0")</f>
        <v>0</v>
      </c>
      <c r="T140" s="86">
        <f>IF('Medical equipment-OST'!T148="Да", 'Service providers'!H150, 1)</f>
        <v>1</v>
      </c>
      <c r="U140" s="86" t="str">
        <f>IFERROR(('Medical equipment-OST'!V148*T140)/Y140, "0")</f>
        <v>0</v>
      </c>
      <c r="V140" s="86">
        <f>IF('Medical equipment-OST'!Q148="Да", 1, 0)</f>
        <v>0</v>
      </c>
      <c r="W140" s="86">
        <f>IF('Medical equipment-OST'!R148="Да", 1, 0)</f>
        <v>0</v>
      </c>
      <c r="X140" s="86">
        <f>IF('Medical equipment-OST'!S148="Да", 1, 0)</f>
        <v>0</v>
      </c>
      <c r="Y140" s="86">
        <f t="shared" si="26"/>
        <v>0</v>
      </c>
      <c r="Z140" s="86">
        <f>IF('Medical equipment-OST'!AA148="Да", 'Service providers'!G150, 1)</f>
        <v>1</v>
      </c>
      <c r="AA140" s="86" t="str">
        <f>IFERROR(('Medical equipment-OST'!AB148*Z140)/AG140, "0")</f>
        <v>0</v>
      </c>
      <c r="AB140" s="86">
        <f>IF('Medical equipment-OST'!AA148="Да", 'Service providers'!H150, 1)</f>
        <v>1</v>
      </c>
      <c r="AC140" s="86" t="str">
        <f>IFERROR(('Medical equipment-OST'!AC148*AB140)/AG140, "0")</f>
        <v>0</v>
      </c>
      <c r="AD140" s="86">
        <f>IF('Medical equipment-OST'!X148="Да", 1, 0)</f>
        <v>0</v>
      </c>
      <c r="AE140" s="86">
        <f>IF('Medical equipment-OST'!Y148="Да", 1, 0)</f>
        <v>0</v>
      </c>
      <c r="AF140" s="86">
        <f>IF('Medical equipment-OST'!Z148="Да", 1, 0)</f>
        <v>0</v>
      </c>
      <c r="AG140" s="86">
        <f t="shared" si="27"/>
        <v>0</v>
      </c>
      <c r="AH140" s="86">
        <f>IF('Medical equipment-OST'!AH148="Да", 'Service providers'!G150, 1)</f>
        <v>1</v>
      </c>
      <c r="AI140" s="86" t="str">
        <f>IFERROR(('Medical equipment-OST'!AI148*AH140)/AO140, "0")</f>
        <v>0</v>
      </c>
      <c r="AJ140" s="86">
        <f>IF('Medical equipment-OST'!AH148="Да", 'Service providers'!H150, 1)</f>
        <v>1</v>
      </c>
      <c r="AK140" s="86" t="str">
        <f>IFERROR(('Medical equipment-OST'!AJ148*AJ140)/AO140, "0")</f>
        <v>0</v>
      </c>
      <c r="AL140" s="86">
        <f>IF('Medical equipment-OST'!AE148="Да", 1, 0)</f>
        <v>0</v>
      </c>
      <c r="AM140" s="86">
        <f>IF('Medical equipment-OST'!AF148="Да", 1, 0)</f>
        <v>0</v>
      </c>
      <c r="AN140" s="86">
        <f>IF('Medical equipment-OST'!AG148="Да", 1, 0)</f>
        <v>0</v>
      </c>
      <c r="AO140" s="86">
        <f t="shared" si="28"/>
        <v>0</v>
      </c>
      <c r="AP140" s="86">
        <f>IF('Medical equipment-OST'!AO148="Да", 'Service providers'!G150, 1)</f>
        <v>1</v>
      </c>
      <c r="AQ140" s="86" t="str">
        <f>IFERROR(('Medical equipment-OST'!AP148*AP140)/AW140, "0")</f>
        <v>0</v>
      </c>
      <c r="AR140" s="86">
        <f>IF('Medical equipment-OST'!AO148="Да", 'Service providers'!H150, 1)</f>
        <v>1</v>
      </c>
      <c r="AS140" s="86" t="str">
        <f>IFERROR(('Medical equipment-OST'!AQ148*AR140)/AW140, "0")</f>
        <v>0</v>
      </c>
      <c r="AT140" s="86">
        <f>IF('Medical equipment-OST'!AL148="Да", 1, 0)</f>
        <v>0</v>
      </c>
      <c r="AU140" s="86">
        <f>IF('Medical equipment-OST'!AM148="Да", 1, 0)</f>
        <v>0</v>
      </c>
      <c r="AV140" s="86">
        <f>IF('Medical equipment-OST'!AN148="Да", 1, 0)</f>
        <v>0</v>
      </c>
      <c r="AW140" s="86">
        <f t="shared" si="29"/>
        <v>0</v>
      </c>
      <c r="AX140" s="86">
        <f>IF('Medical equipment-OST'!AV148="Да", 'Service providers'!G150, 1)</f>
        <v>1</v>
      </c>
      <c r="AY140" s="86" t="str">
        <f>IFERROR(('Medical equipment-OST'!AW148*AX140)/BE140, "0")</f>
        <v>0</v>
      </c>
      <c r="AZ140" s="86">
        <f>IF('Medical equipment-OST'!AV148="Да", 'Service providers'!H150, 1)</f>
        <v>1</v>
      </c>
      <c r="BA140" s="86" t="str">
        <f>IFERROR(('Medical equipment-OST'!AX148*AZ140)/BE140, "0")</f>
        <v>0</v>
      </c>
      <c r="BB140" s="86">
        <f>IF('Medical equipment-OST'!AS148="Да", 1, 0)</f>
        <v>0</v>
      </c>
      <c r="BC140" s="86">
        <f>IF('Medical equipment-OST'!AT148="Да", 1, 0)</f>
        <v>0</v>
      </c>
      <c r="BD140" s="86">
        <f>IF('Medical equipment-OST'!AU148="Да", 1, 0)</f>
        <v>0</v>
      </c>
      <c r="BE140" s="86">
        <f t="shared" si="30"/>
        <v>0</v>
      </c>
      <c r="BF140" s="86">
        <f>IF('Medical equipment-OST'!BC148="Да", 'Service providers'!G150, 1)</f>
        <v>1</v>
      </c>
      <c r="BG140" s="86" t="str">
        <f>IFERROR(('Medical equipment-OST'!BD148*BF140)/BM140, "0")</f>
        <v>0</v>
      </c>
      <c r="BH140" s="86">
        <f>IF('Medical equipment-OST'!BC148="Да", 'Service providers'!H150, 1)</f>
        <v>1</v>
      </c>
      <c r="BI140" s="86" t="str">
        <f>IFERROR(('Medical equipment-OST'!BE148*BH140)/BM140, "0")</f>
        <v>0</v>
      </c>
      <c r="BJ140" s="86">
        <f>IF('Medical equipment-OST'!AZ148="Да", 1, 0)</f>
        <v>0</v>
      </c>
      <c r="BK140" s="86">
        <f>IF('Medical equipment-OST'!BA148="Да", 1, 0)</f>
        <v>0</v>
      </c>
      <c r="BL140" s="86">
        <f>IF('Medical equipment-OST'!BB148="Да", 1, 0)</f>
        <v>0</v>
      </c>
      <c r="BM140" s="86">
        <f t="shared" si="31"/>
        <v>0</v>
      </c>
    </row>
    <row r="141" spans="1:65" x14ac:dyDescent="0.25">
      <c r="A141" s="93" t="str">
        <f>'Service providers'!A151</f>
        <v>Указать название точки 12</v>
      </c>
      <c r="B141" s="86">
        <f>IF('Medical equipment-OST'!F149="Да", 'Service providers'!G151, 1)</f>
        <v>1</v>
      </c>
      <c r="C141" s="86" t="str">
        <f>IFERROR(('Medical equipment-OST'!G149*B141)/I141, "0")</f>
        <v>0</v>
      </c>
      <c r="D141" s="86">
        <f>IF('Medical equipment-OST'!F149="Да", 'Service providers'!H151, 1)</f>
        <v>1</v>
      </c>
      <c r="E141" s="86" t="str">
        <f>IFERROR(('Medical equipment-OST'!H149*D141)/I141, "0")</f>
        <v>0</v>
      </c>
      <c r="F141" s="86">
        <f>IF('Medical equipment-OST'!C149="Да", 1, 0)</f>
        <v>0</v>
      </c>
      <c r="G141" s="86">
        <f>IF('Medical equipment-OST'!D149="Да", 1, 0)</f>
        <v>0</v>
      </c>
      <c r="H141" s="86">
        <f>IF('Medical equipment-OST'!E149="Да", 1, 0)</f>
        <v>0</v>
      </c>
      <c r="I141" s="86">
        <f t="shared" si="24"/>
        <v>0</v>
      </c>
      <c r="J141" s="86">
        <f>IF('Medical equipment-OST'!M149="Да", 'Service providers'!G151, 1)</f>
        <v>1</v>
      </c>
      <c r="K141" s="86" t="str">
        <f>IFERROR(('Medical equipment-OST'!N149*J141)/Q141, "0")</f>
        <v>0</v>
      </c>
      <c r="L141" s="86">
        <f>IF('Medical equipment-OST'!M149="Да", 'Service providers'!H151, 1)</f>
        <v>1</v>
      </c>
      <c r="M141" s="86" t="str">
        <f>IFERROR(('Medical equipment-OST'!O149*L141)/Q141, "0")</f>
        <v>0</v>
      </c>
      <c r="N141" s="86">
        <f>IF('Medical equipment-OST'!J149="Да", 1, 0)</f>
        <v>0</v>
      </c>
      <c r="O141" s="86">
        <f>IF('Medical equipment-OST'!K149="Да", 1, 0)</f>
        <v>0</v>
      </c>
      <c r="P141" s="86">
        <f>IF('Medical equipment-OST'!L149="Да", 1, 0)</f>
        <v>0</v>
      </c>
      <c r="Q141" s="86">
        <f t="shared" si="25"/>
        <v>0</v>
      </c>
      <c r="R141" s="86">
        <f>IF('Medical equipment-OST'!T149="Да", 'Service providers'!G151, 1)</f>
        <v>1</v>
      </c>
      <c r="S141" s="86" t="str">
        <f>IFERROR(('Medical equipment-OST'!U149*R141)/Y141, "0")</f>
        <v>0</v>
      </c>
      <c r="T141" s="86">
        <f>IF('Medical equipment-OST'!T149="Да", 'Service providers'!H151, 1)</f>
        <v>1</v>
      </c>
      <c r="U141" s="86" t="str">
        <f>IFERROR(('Medical equipment-OST'!V149*T141)/Y141, "0")</f>
        <v>0</v>
      </c>
      <c r="V141" s="86">
        <f>IF('Medical equipment-OST'!Q149="Да", 1, 0)</f>
        <v>0</v>
      </c>
      <c r="W141" s="86">
        <f>IF('Medical equipment-OST'!R149="Да", 1, 0)</f>
        <v>0</v>
      </c>
      <c r="X141" s="86">
        <f>IF('Medical equipment-OST'!S149="Да", 1, 0)</f>
        <v>0</v>
      </c>
      <c r="Y141" s="86">
        <f t="shared" si="26"/>
        <v>0</v>
      </c>
      <c r="Z141" s="86">
        <f>IF('Medical equipment-OST'!AA149="Да", 'Service providers'!G151, 1)</f>
        <v>1</v>
      </c>
      <c r="AA141" s="86" t="str">
        <f>IFERROR(('Medical equipment-OST'!AB149*Z141)/AG141, "0")</f>
        <v>0</v>
      </c>
      <c r="AB141" s="86">
        <f>IF('Medical equipment-OST'!AA149="Да", 'Service providers'!H151, 1)</f>
        <v>1</v>
      </c>
      <c r="AC141" s="86" t="str">
        <f>IFERROR(('Medical equipment-OST'!AC149*AB141)/AG141, "0")</f>
        <v>0</v>
      </c>
      <c r="AD141" s="86">
        <f>IF('Medical equipment-OST'!X149="Да", 1, 0)</f>
        <v>0</v>
      </c>
      <c r="AE141" s="86">
        <f>IF('Medical equipment-OST'!Y149="Да", 1, 0)</f>
        <v>0</v>
      </c>
      <c r="AF141" s="86">
        <f>IF('Medical equipment-OST'!Z149="Да", 1, 0)</f>
        <v>0</v>
      </c>
      <c r="AG141" s="86">
        <f t="shared" si="27"/>
        <v>0</v>
      </c>
      <c r="AH141" s="86">
        <f>IF('Medical equipment-OST'!AH149="Да", 'Service providers'!G151, 1)</f>
        <v>1</v>
      </c>
      <c r="AI141" s="86" t="str">
        <f>IFERROR(('Medical equipment-OST'!AI149*AH141)/AO141, "0")</f>
        <v>0</v>
      </c>
      <c r="AJ141" s="86">
        <f>IF('Medical equipment-OST'!AH149="Да", 'Service providers'!H151, 1)</f>
        <v>1</v>
      </c>
      <c r="AK141" s="86" t="str">
        <f>IFERROR(('Medical equipment-OST'!AJ149*AJ141)/AO141, "0")</f>
        <v>0</v>
      </c>
      <c r="AL141" s="86">
        <f>IF('Medical equipment-OST'!AE149="Да", 1, 0)</f>
        <v>0</v>
      </c>
      <c r="AM141" s="86">
        <f>IF('Medical equipment-OST'!AF149="Да", 1, 0)</f>
        <v>0</v>
      </c>
      <c r="AN141" s="86">
        <f>IF('Medical equipment-OST'!AG149="Да", 1, 0)</f>
        <v>0</v>
      </c>
      <c r="AO141" s="86">
        <f t="shared" si="28"/>
        <v>0</v>
      </c>
      <c r="AP141" s="86">
        <f>IF('Medical equipment-OST'!AO149="Да", 'Service providers'!G151, 1)</f>
        <v>1</v>
      </c>
      <c r="AQ141" s="86" t="str">
        <f>IFERROR(('Medical equipment-OST'!AP149*AP141)/AW141, "0")</f>
        <v>0</v>
      </c>
      <c r="AR141" s="86">
        <f>IF('Medical equipment-OST'!AO149="Да", 'Service providers'!H151, 1)</f>
        <v>1</v>
      </c>
      <c r="AS141" s="86" t="str">
        <f>IFERROR(('Medical equipment-OST'!AQ149*AR141)/AW141, "0")</f>
        <v>0</v>
      </c>
      <c r="AT141" s="86">
        <f>IF('Medical equipment-OST'!AL149="Да", 1, 0)</f>
        <v>0</v>
      </c>
      <c r="AU141" s="86">
        <f>IF('Medical equipment-OST'!AM149="Да", 1, 0)</f>
        <v>0</v>
      </c>
      <c r="AV141" s="86">
        <f>IF('Medical equipment-OST'!AN149="Да", 1, 0)</f>
        <v>0</v>
      </c>
      <c r="AW141" s="86">
        <f t="shared" si="29"/>
        <v>0</v>
      </c>
      <c r="AX141" s="86">
        <f>IF('Medical equipment-OST'!AV149="Да", 'Service providers'!G151, 1)</f>
        <v>1</v>
      </c>
      <c r="AY141" s="86" t="str">
        <f>IFERROR(('Medical equipment-OST'!AW149*AX141)/BE141, "0")</f>
        <v>0</v>
      </c>
      <c r="AZ141" s="86">
        <f>IF('Medical equipment-OST'!AV149="Да", 'Service providers'!H151, 1)</f>
        <v>1</v>
      </c>
      <c r="BA141" s="86" t="str">
        <f>IFERROR(('Medical equipment-OST'!AX149*AZ141)/BE141, "0")</f>
        <v>0</v>
      </c>
      <c r="BB141" s="86">
        <f>IF('Medical equipment-OST'!AS149="Да", 1, 0)</f>
        <v>0</v>
      </c>
      <c r="BC141" s="86">
        <f>IF('Medical equipment-OST'!AT149="Да", 1, 0)</f>
        <v>0</v>
      </c>
      <c r="BD141" s="86">
        <f>IF('Medical equipment-OST'!AU149="Да", 1, 0)</f>
        <v>0</v>
      </c>
      <c r="BE141" s="86">
        <f t="shared" si="30"/>
        <v>0</v>
      </c>
      <c r="BF141" s="86">
        <f>IF('Medical equipment-OST'!BC149="Да", 'Service providers'!G151, 1)</f>
        <v>1</v>
      </c>
      <c r="BG141" s="86" t="str">
        <f>IFERROR(('Medical equipment-OST'!BD149*BF141)/BM141, "0")</f>
        <v>0</v>
      </c>
      <c r="BH141" s="86">
        <f>IF('Medical equipment-OST'!BC149="Да", 'Service providers'!H151, 1)</f>
        <v>1</v>
      </c>
      <c r="BI141" s="86" t="str">
        <f>IFERROR(('Medical equipment-OST'!BE149*BH141)/BM141, "0")</f>
        <v>0</v>
      </c>
      <c r="BJ141" s="86">
        <f>IF('Medical equipment-OST'!AZ149="Да", 1, 0)</f>
        <v>0</v>
      </c>
      <c r="BK141" s="86">
        <f>IF('Medical equipment-OST'!BA149="Да", 1, 0)</f>
        <v>0</v>
      </c>
      <c r="BL141" s="86">
        <f>IF('Medical equipment-OST'!BB149="Да", 1, 0)</f>
        <v>0</v>
      </c>
      <c r="BM141" s="86">
        <f t="shared" si="31"/>
        <v>0</v>
      </c>
    </row>
    <row r="142" spans="1:65" x14ac:dyDescent="0.25">
      <c r="A142" s="93" t="str">
        <f>'Service providers'!A152</f>
        <v>Указать название точки 13</v>
      </c>
      <c r="B142" s="86">
        <f>IF('Medical equipment-OST'!F150="Да", 'Service providers'!G152, 1)</f>
        <v>1</v>
      </c>
      <c r="C142" s="86" t="str">
        <f>IFERROR(('Medical equipment-OST'!G150*B142)/I142, "0")</f>
        <v>0</v>
      </c>
      <c r="D142" s="86">
        <f>IF('Medical equipment-OST'!F150="Да", 'Service providers'!H152, 1)</f>
        <v>1</v>
      </c>
      <c r="E142" s="86" t="str">
        <f>IFERROR(('Medical equipment-OST'!H150*D142)/I142, "0")</f>
        <v>0</v>
      </c>
      <c r="F142" s="86">
        <f>IF('Medical equipment-OST'!C150="Да", 1, 0)</f>
        <v>0</v>
      </c>
      <c r="G142" s="86">
        <f>IF('Medical equipment-OST'!D150="Да", 1, 0)</f>
        <v>0</v>
      </c>
      <c r="H142" s="86">
        <f>IF('Medical equipment-OST'!E150="Да", 1, 0)</f>
        <v>0</v>
      </c>
      <c r="I142" s="86">
        <f t="shared" si="24"/>
        <v>0</v>
      </c>
      <c r="J142" s="86">
        <f>IF('Medical equipment-OST'!M150="Да", 'Service providers'!G152, 1)</f>
        <v>1</v>
      </c>
      <c r="K142" s="86" t="str">
        <f>IFERROR(('Medical equipment-OST'!N150*J142)/Q142, "0")</f>
        <v>0</v>
      </c>
      <c r="L142" s="86">
        <f>IF('Medical equipment-OST'!M150="Да", 'Service providers'!H152, 1)</f>
        <v>1</v>
      </c>
      <c r="M142" s="86" t="str">
        <f>IFERROR(('Medical equipment-OST'!O150*L142)/Q142, "0")</f>
        <v>0</v>
      </c>
      <c r="N142" s="86">
        <f>IF('Medical equipment-OST'!J150="Да", 1, 0)</f>
        <v>0</v>
      </c>
      <c r="O142" s="86">
        <f>IF('Medical equipment-OST'!K150="Да", 1, 0)</f>
        <v>0</v>
      </c>
      <c r="P142" s="86">
        <f>IF('Medical equipment-OST'!L150="Да", 1, 0)</f>
        <v>0</v>
      </c>
      <c r="Q142" s="86">
        <f t="shared" si="25"/>
        <v>0</v>
      </c>
      <c r="R142" s="86">
        <f>IF('Medical equipment-OST'!T150="Да", 'Service providers'!G152, 1)</f>
        <v>1</v>
      </c>
      <c r="S142" s="86" t="str">
        <f>IFERROR(('Medical equipment-OST'!U150*R142)/Y142, "0")</f>
        <v>0</v>
      </c>
      <c r="T142" s="86">
        <f>IF('Medical equipment-OST'!T150="Да", 'Service providers'!H152, 1)</f>
        <v>1</v>
      </c>
      <c r="U142" s="86" t="str">
        <f>IFERROR(('Medical equipment-OST'!V150*T142)/Y142, "0")</f>
        <v>0</v>
      </c>
      <c r="V142" s="86">
        <f>IF('Medical equipment-OST'!Q150="Да", 1, 0)</f>
        <v>0</v>
      </c>
      <c r="W142" s="86">
        <f>IF('Medical equipment-OST'!R150="Да", 1, 0)</f>
        <v>0</v>
      </c>
      <c r="X142" s="86">
        <f>IF('Medical equipment-OST'!S150="Да", 1, 0)</f>
        <v>0</v>
      </c>
      <c r="Y142" s="86">
        <f t="shared" si="26"/>
        <v>0</v>
      </c>
      <c r="Z142" s="86">
        <f>IF('Medical equipment-OST'!AA150="Да", 'Service providers'!G152, 1)</f>
        <v>1</v>
      </c>
      <c r="AA142" s="86" t="str">
        <f>IFERROR(('Medical equipment-OST'!AB150*Z142)/AG142, "0")</f>
        <v>0</v>
      </c>
      <c r="AB142" s="86">
        <f>IF('Medical equipment-OST'!AA150="Да", 'Service providers'!H152, 1)</f>
        <v>1</v>
      </c>
      <c r="AC142" s="86" t="str">
        <f>IFERROR(('Medical equipment-OST'!AC150*AB142)/AG142, "0")</f>
        <v>0</v>
      </c>
      <c r="AD142" s="86">
        <f>IF('Medical equipment-OST'!X150="Да", 1, 0)</f>
        <v>0</v>
      </c>
      <c r="AE142" s="86">
        <f>IF('Medical equipment-OST'!Y150="Да", 1, 0)</f>
        <v>0</v>
      </c>
      <c r="AF142" s="86">
        <f>IF('Medical equipment-OST'!Z150="Да", 1, 0)</f>
        <v>0</v>
      </c>
      <c r="AG142" s="86">
        <f t="shared" si="27"/>
        <v>0</v>
      </c>
      <c r="AH142" s="86">
        <f>IF('Medical equipment-OST'!AH150="Да", 'Service providers'!G152, 1)</f>
        <v>1</v>
      </c>
      <c r="AI142" s="86" t="str">
        <f>IFERROR(('Medical equipment-OST'!AI150*AH142)/AO142, "0")</f>
        <v>0</v>
      </c>
      <c r="AJ142" s="86">
        <f>IF('Medical equipment-OST'!AH150="Да", 'Service providers'!H152, 1)</f>
        <v>1</v>
      </c>
      <c r="AK142" s="86" t="str">
        <f>IFERROR(('Medical equipment-OST'!AJ150*AJ142)/AO142, "0")</f>
        <v>0</v>
      </c>
      <c r="AL142" s="86">
        <f>IF('Medical equipment-OST'!AE150="Да", 1, 0)</f>
        <v>0</v>
      </c>
      <c r="AM142" s="86">
        <f>IF('Medical equipment-OST'!AF150="Да", 1, 0)</f>
        <v>0</v>
      </c>
      <c r="AN142" s="86">
        <f>IF('Medical equipment-OST'!AG150="Да", 1, 0)</f>
        <v>0</v>
      </c>
      <c r="AO142" s="86">
        <f t="shared" si="28"/>
        <v>0</v>
      </c>
      <c r="AP142" s="86">
        <f>IF('Medical equipment-OST'!AO150="Да", 'Service providers'!G152, 1)</f>
        <v>1</v>
      </c>
      <c r="AQ142" s="86" t="str">
        <f>IFERROR(('Medical equipment-OST'!AP150*AP142)/AW142, "0")</f>
        <v>0</v>
      </c>
      <c r="AR142" s="86">
        <f>IF('Medical equipment-OST'!AO150="Да", 'Service providers'!H152, 1)</f>
        <v>1</v>
      </c>
      <c r="AS142" s="86" t="str">
        <f>IFERROR(('Medical equipment-OST'!AQ150*AR142)/AW142, "0")</f>
        <v>0</v>
      </c>
      <c r="AT142" s="86">
        <f>IF('Medical equipment-OST'!AL150="Да", 1, 0)</f>
        <v>0</v>
      </c>
      <c r="AU142" s="86">
        <f>IF('Medical equipment-OST'!AM150="Да", 1, 0)</f>
        <v>0</v>
      </c>
      <c r="AV142" s="86">
        <f>IF('Medical equipment-OST'!AN150="Да", 1, 0)</f>
        <v>0</v>
      </c>
      <c r="AW142" s="86">
        <f t="shared" si="29"/>
        <v>0</v>
      </c>
      <c r="AX142" s="86">
        <f>IF('Medical equipment-OST'!AV150="Да", 'Service providers'!G152, 1)</f>
        <v>1</v>
      </c>
      <c r="AY142" s="86" t="str">
        <f>IFERROR(('Medical equipment-OST'!AW150*AX142)/BE142, "0")</f>
        <v>0</v>
      </c>
      <c r="AZ142" s="86">
        <f>IF('Medical equipment-OST'!AV150="Да", 'Service providers'!H152, 1)</f>
        <v>1</v>
      </c>
      <c r="BA142" s="86" t="str">
        <f>IFERROR(('Medical equipment-OST'!AX150*AZ142)/BE142, "0")</f>
        <v>0</v>
      </c>
      <c r="BB142" s="86">
        <f>IF('Medical equipment-OST'!AS150="Да", 1, 0)</f>
        <v>0</v>
      </c>
      <c r="BC142" s="86">
        <f>IF('Medical equipment-OST'!AT150="Да", 1, 0)</f>
        <v>0</v>
      </c>
      <c r="BD142" s="86">
        <f>IF('Medical equipment-OST'!AU150="Да", 1, 0)</f>
        <v>0</v>
      </c>
      <c r="BE142" s="86">
        <f t="shared" si="30"/>
        <v>0</v>
      </c>
      <c r="BF142" s="86">
        <f>IF('Medical equipment-OST'!BC150="Да", 'Service providers'!G152, 1)</f>
        <v>1</v>
      </c>
      <c r="BG142" s="86" t="str">
        <f>IFERROR(('Medical equipment-OST'!BD150*BF142)/BM142, "0")</f>
        <v>0</v>
      </c>
      <c r="BH142" s="86">
        <f>IF('Medical equipment-OST'!BC150="Да", 'Service providers'!H152, 1)</f>
        <v>1</v>
      </c>
      <c r="BI142" s="86" t="str">
        <f>IFERROR(('Medical equipment-OST'!BE150*BH142)/BM142, "0")</f>
        <v>0</v>
      </c>
      <c r="BJ142" s="86">
        <f>IF('Medical equipment-OST'!AZ150="Да", 1, 0)</f>
        <v>0</v>
      </c>
      <c r="BK142" s="86">
        <f>IF('Medical equipment-OST'!BA150="Да", 1, 0)</f>
        <v>0</v>
      </c>
      <c r="BL142" s="86">
        <f>IF('Medical equipment-OST'!BB150="Да", 1, 0)</f>
        <v>0</v>
      </c>
      <c r="BM142" s="86">
        <f t="shared" si="31"/>
        <v>0</v>
      </c>
    </row>
    <row r="143" spans="1:65" x14ac:dyDescent="0.25">
      <c r="A143" s="93" t="str">
        <f>'Service providers'!A153</f>
        <v>Указать название точки 14</v>
      </c>
      <c r="B143" s="86">
        <f>IF('Medical equipment-OST'!F151="Да", 'Service providers'!G153, 1)</f>
        <v>1</v>
      </c>
      <c r="C143" s="86" t="str">
        <f>IFERROR(('Medical equipment-OST'!G151*B143)/I143, "0")</f>
        <v>0</v>
      </c>
      <c r="D143" s="86">
        <f>IF('Medical equipment-OST'!F151="Да", 'Service providers'!H153, 1)</f>
        <v>1</v>
      </c>
      <c r="E143" s="86" t="str">
        <f>IFERROR(('Medical equipment-OST'!H151*D143)/I143, "0")</f>
        <v>0</v>
      </c>
      <c r="F143" s="86">
        <f>IF('Medical equipment-OST'!C151="Да", 1, 0)</f>
        <v>0</v>
      </c>
      <c r="G143" s="86">
        <f>IF('Medical equipment-OST'!D151="Да", 1, 0)</f>
        <v>0</v>
      </c>
      <c r="H143" s="86">
        <f>IF('Medical equipment-OST'!E151="Да", 1, 0)</f>
        <v>0</v>
      </c>
      <c r="I143" s="86">
        <f t="shared" si="24"/>
        <v>0</v>
      </c>
      <c r="J143" s="86">
        <f>IF('Medical equipment-OST'!M151="Да", 'Service providers'!G153, 1)</f>
        <v>1</v>
      </c>
      <c r="K143" s="86" t="str">
        <f>IFERROR(('Medical equipment-OST'!N151*J143)/Q143, "0")</f>
        <v>0</v>
      </c>
      <c r="L143" s="86">
        <f>IF('Medical equipment-OST'!M151="Да", 'Service providers'!H153, 1)</f>
        <v>1</v>
      </c>
      <c r="M143" s="86" t="str">
        <f>IFERROR(('Medical equipment-OST'!O151*L143)/Q143, "0")</f>
        <v>0</v>
      </c>
      <c r="N143" s="86">
        <f>IF('Medical equipment-OST'!J151="Да", 1, 0)</f>
        <v>0</v>
      </c>
      <c r="O143" s="86">
        <f>IF('Medical equipment-OST'!K151="Да", 1, 0)</f>
        <v>0</v>
      </c>
      <c r="P143" s="86">
        <f>IF('Medical equipment-OST'!L151="Да", 1, 0)</f>
        <v>0</v>
      </c>
      <c r="Q143" s="86">
        <f t="shared" si="25"/>
        <v>0</v>
      </c>
      <c r="R143" s="86">
        <f>IF('Medical equipment-OST'!T151="Да", 'Service providers'!G153, 1)</f>
        <v>1</v>
      </c>
      <c r="S143" s="86" t="str">
        <f>IFERROR(('Medical equipment-OST'!U151*R143)/Y143, "0")</f>
        <v>0</v>
      </c>
      <c r="T143" s="86">
        <f>IF('Medical equipment-OST'!T151="Да", 'Service providers'!H153, 1)</f>
        <v>1</v>
      </c>
      <c r="U143" s="86" t="str">
        <f>IFERROR(('Medical equipment-OST'!V151*T143)/Y143, "0")</f>
        <v>0</v>
      </c>
      <c r="V143" s="86">
        <f>IF('Medical equipment-OST'!Q151="Да", 1, 0)</f>
        <v>0</v>
      </c>
      <c r="W143" s="86">
        <f>IF('Medical equipment-OST'!R151="Да", 1, 0)</f>
        <v>0</v>
      </c>
      <c r="X143" s="86">
        <f>IF('Medical equipment-OST'!S151="Да", 1, 0)</f>
        <v>0</v>
      </c>
      <c r="Y143" s="86">
        <f t="shared" si="26"/>
        <v>0</v>
      </c>
      <c r="Z143" s="86">
        <f>IF('Medical equipment-OST'!AA151="Да", 'Service providers'!G153, 1)</f>
        <v>1</v>
      </c>
      <c r="AA143" s="86" t="str">
        <f>IFERROR(('Medical equipment-OST'!AB151*Z143)/AG143, "0")</f>
        <v>0</v>
      </c>
      <c r="AB143" s="86">
        <f>IF('Medical equipment-OST'!AA151="Да", 'Service providers'!H153, 1)</f>
        <v>1</v>
      </c>
      <c r="AC143" s="86" t="str">
        <f>IFERROR(('Medical equipment-OST'!AC151*AB143)/AG143, "0")</f>
        <v>0</v>
      </c>
      <c r="AD143" s="86">
        <f>IF('Medical equipment-OST'!X151="Да", 1, 0)</f>
        <v>0</v>
      </c>
      <c r="AE143" s="86">
        <f>IF('Medical equipment-OST'!Y151="Да", 1, 0)</f>
        <v>0</v>
      </c>
      <c r="AF143" s="86">
        <f>IF('Medical equipment-OST'!Z151="Да", 1, 0)</f>
        <v>0</v>
      </c>
      <c r="AG143" s="86">
        <f t="shared" si="27"/>
        <v>0</v>
      </c>
      <c r="AH143" s="86">
        <f>IF('Medical equipment-OST'!AH151="Да", 'Service providers'!G153, 1)</f>
        <v>1</v>
      </c>
      <c r="AI143" s="86" t="str">
        <f>IFERROR(('Medical equipment-OST'!AI151*AH143)/AO143, "0")</f>
        <v>0</v>
      </c>
      <c r="AJ143" s="86">
        <f>IF('Medical equipment-OST'!AH151="Да", 'Service providers'!H153, 1)</f>
        <v>1</v>
      </c>
      <c r="AK143" s="86" t="str">
        <f>IFERROR(('Medical equipment-OST'!AJ151*AJ143)/AO143, "0")</f>
        <v>0</v>
      </c>
      <c r="AL143" s="86">
        <f>IF('Medical equipment-OST'!AE151="Да", 1, 0)</f>
        <v>0</v>
      </c>
      <c r="AM143" s="86">
        <f>IF('Medical equipment-OST'!AF151="Да", 1, 0)</f>
        <v>0</v>
      </c>
      <c r="AN143" s="86">
        <f>IF('Medical equipment-OST'!AG151="Да", 1, 0)</f>
        <v>0</v>
      </c>
      <c r="AO143" s="86">
        <f t="shared" si="28"/>
        <v>0</v>
      </c>
      <c r="AP143" s="86">
        <f>IF('Medical equipment-OST'!AO151="Да", 'Service providers'!G153, 1)</f>
        <v>1</v>
      </c>
      <c r="AQ143" s="86" t="str">
        <f>IFERROR(('Medical equipment-OST'!AP151*AP143)/AW143, "0")</f>
        <v>0</v>
      </c>
      <c r="AR143" s="86">
        <f>IF('Medical equipment-OST'!AO151="Да", 'Service providers'!H153, 1)</f>
        <v>1</v>
      </c>
      <c r="AS143" s="86" t="str">
        <f>IFERROR(('Medical equipment-OST'!AQ151*AR143)/AW143, "0")</f>
        <v>0</v>
      </c>
      <c r="AT143" s="86">
        <f>IF('Medical equipment-OST'!AL151="Да", 1, 0)</f>
        <v>0</v>
      </c>
      <c r="AU143" s="86">
        <f>IF('Medical equipment-OST'!AM151="Да", 1, 0)</f>
        <v>0</v>
      </c>
      <c r="AV143" s="86">
        <f>IF('Medical equipment-OST'!AN151="Да", 1, 0)</f>
        <v>0</v>
      </c>
      <c r="AW143" s="86">
        <f t="shared" si="29"/>
        <v>0</v>
      </c>
      <c r="AX143" s="86">
        <f>IF('Medical equipment-OST'!AV151="Да", 'Service providers'!G153, 1)</f>
        <v>1</v>
      </c>
      <c r="AY143" s="86" t="str">
        <f>IFERROR(('Medical equipment-OST'!AW151*AX143)/BE143, "0")</f>
        <v>0</v>
      </c>
      <c r="AZ143" s="86">
        <f>IF('Medical equipment-OST'!AV151="Да", 'Service providers'!H153, 1)</f>
        <v>1</v>
      </c>
      <c r="BA143" s="86" t="str">
        <f>IFERROR(('Medical equipment-OST'!AX151*AZ143)/BE143, "0")</f>
        <v>0</v>
      </c>
      <c r="BB143" s="86">
        <f>IF('Medical equipment-OST'!AS151="Да", 1, 0)</f>
        <v>0</v>
      </c>
      <c r="BC143" s="86">
        <f>IF('Medical equipment-OST'!AT151="Да", 1, 0)</f>
        <v>0</v>
      </c>
      <c r="BD143" s="86">
        <f>IF('Medical equipment-OST'!AU151="Да", 1, 0)</f>
        <v>0</v>
      </c>
      <c r="BE143" s="86">
        <f t="shared" si="30"/>
        <v>0</v>
      </c>
      <c r="BF143" s="86">
        <f>IF('Medical equipment-OST'!BC151="Да", 'Service providers'!G153, 1)</f>
        <v>1</v>
      </c>
      <c r="BG143" s="86" t="str">
        <f>IFERROR(('Medical equipment-OST'!BD151*BF143)/BM143, "0")</f>
        <v>0</v>
      </c>
      <c r="BH143" s="86">
        <f>IF('Medical equipment-OST'!BC151="Да", 'Service providers'!H153, 1)</f>
        <v>1</v>
      </c>
      <c r="BI143" s="86" t="str">
        <f>IFERROR(('Medical equipment-OST'!BE151*BH143)/BM143, "0")</f>
        <v>0</v>
      </c>
      <c r="BJ143" s="86">
        <f>IF('Medical equipment-OST'!AZ151="Да", 1, 0)</f>
        <v>0</v>
      </c>
      <c r="BK143" s="86">
        <f>IF('Medical equipment-OST'!BA151="Да", 1, 0)</f>
        <v>0</v>
      </c>
      <c r="BL143" s="86">
        <f>IF('Medical equipment-OST'!BB151="Да", 1, 0)</f>
        <v>0</v>
      </c>
      <c r="BM143" s="86">
        <f t="shared" si="31"/>
        <v>0</v>
      </c>
    </row>
    <row r="144" spans="1:65" x14ac:dyDescent="0.25">
      <c r="A144" s="93" t="str">
        <f>'Service providers'!A154</f>
        <v>Указать название точки 15</v>
      </c>
      <c r="B144" s="86">
        <f>IF('Medical equipment-OST'!F152="Да", 'Service providers'!G154, 1)</f>
        <v>1</v>
      </c>
      <c r="C144" s="86" t="str">
        <f>IFERROR(('Medical equipment-OST'!G152*B144)/I144, "0")</f>
        <v>0</v>
      </c>
      <c r="D144" s="86">
        <f>IF('Medical equipment-OST'!F152="Да", 'Service providers'!H154, 1)</f>
        <v>1</v>
      </c>
      <c r="E144" s="86" t="str">
        <f>IFERROR(('Medical equipment-OST'!H152*D144)/I144, "0")</f>
        <v>0</v>
      </c>
      <c r="F144" s="86">
        <f>IF('Medical equipment-OST'!C152="Да", 1, 0)</f>
        <v>0</v>
      </c>
      <c r="G144" s="86">
        <f>IF('Medical equipment-OST'!D152="Да", 1, 0)</f>
        <v>0</v>
      </c>
      <c r="H144" s="86">
        <f>IF('Medical equipment-OST'!E152="Да", 1, 0)</f>
        <v>0</v>
      </c>
      <c r="I144" s="86">
        <f t="shared" si="24"/>
        <v>0</v>
      </c>
      <c r="J144" s="86">
        <f>IF('Medical equipment-OST'!M152="Да", 'Service providers'!G154, 1)</f>
        <v>1</v>
      </c>
      <c r="K144" s="86" t="str">
        <f>IFERROR(('Medical equipment-OST'!N152*J144)/Q144, "0")</f>
        <v>0</v>
      </c>
      <c r="L144" s="86">
        <f>IF('Medical equipment-OST'!M152="Да", 'Service providers'!H154, 1)</f>
        <v>1</v>
      </c>
      <c r="M144" s="86" t="str">
        <f>IFERROR(('Medical equipment-OST'!O152*L144)/Q144, "0")</f>
        <v>0</v>
      </c>
      <c r="N144" s="86">
        <f>IF('Medical equipment-OST'!J152="Да", 1, 0)</f>
        <v>0</v>
      </c>
      <c r="O144" s="86">
        <f>IF('Medical equipment-OST'!K152="Да", 1, 0)</f>
        <v>0</v>
      </c>
      <c r="P144" s="86">
        <f>IF('Medical equipment-OST'!L152="Да", 1, 0)</f>
        <v>0</v>
      </c>
      <c r="Q144" s="86">
        <f t="shared" si="25"/>
        <v>0</v>
      </c>
      <c r="R144" s="86">
        <f>IF('Medical equipment-OST'!T152="Да", 'Service providers'!G154, 1)</f>
        <v>1</v>
      </c>
      <c r="S144" s="86" t="str">
        <f>IFERROR(('Medical equipment-OST'!U152*R144)/Y144, "0")</f>
        <v>0</v>
      </c>
      <c r="T144" s="86">
        <f>IF('Medical equipment-OST'!T152="Да", 'Service providers'!H154, 1)</f>
        <v>1</v>
      </c>
      <c r="U144" s="86" t="str">
        <f>IFERROR(('Medical equipment-OST'!V152*T144)/Y144, "0")</f>
        <v>0</v>
      </c>
      <c r="V144" s="86">
        <f>IF('Medical equipment-OST'!Q152="Да", 1, 0)</f>
        <v>0</v>
      </c>
      <c r="W144" s="86">
        <f>IF('Medical equipment-OST'!R152="Да", 1, 0)</f>
        <v>0</v>
      </c>
      <c r="X144" s="86">
        <f>IF('Medical equipment-OST'!S152="Да", 1, 0)</f>
        <v>0</v>
      </c>
      <c r="Y144" s="86">
        <f t="shared" si="26"/>
        <v>0</v>
      </c>
      <c r="Z144" s="86">
        <f>IF('Medical equipment-OST'!AA152="Да", 'Service providers'!G154, 1)</f>
        <v>1</v>
      </c>
      <c r="AA144" s="86" t="str">
        <f>IFERROR(('Medical equipment-OST'!AB152*Z144)/AG144, "0")</f>
        <v>0</v>
      </c>
      <c r="AB144" s="86">
        <f>IF('Medical equipment-OST'!AA152="Да", 'Service providers'!H154, 1)</f>
        <v>1</v>
      </c>
      <c r="AC144" s="86" t="str">
        <f>IFERROR(('Medical equipment-OST'!AC152*AB144)/AG144, "0")</f>
        <v>0</v>
      </c>
      <c r="AD144" s="86">
        <f>IF('Medical equipment-OST'!X152="Да", 1, 0)</f>
        <v>0</v>
      </c>
      <c r="AE144" s="86">
        <f>IF('Medical equipment-OST'!Y152="Да", 1, 0)</f>
        <v>0</v>
      </c>
      <c r="AF144" s="86">
        <f>IF('Medical equipment-OST'!Z152="Да", 1, 0)</f>
        <v>0</v>
      </c>
      <c r="AG144" s="86">
        <f t="shared" si="27"/>
        <v>0</v>
      </c>
      <c r="AH144" s="86">
        <f>IF('Medical equipment-OST'!AH152="Да", 'Service providers'!G154, 1)</f>
        <v>1</v>
      </c>
      <c r="AI144" s="86" t="str">
        <f>IFERROR(('Medical equipment-OST'!AI152*AH144)/AO144, "0")</f>
        <v>0</v>
      </c>
      <c r="AJ144" s="86">
        <f>IF('Medical equipment-OST'!AH152="Да", 'Service providers'!H154, 1)</f>
        <v>1</v>
      </c>
      <c r="AK144" s="86" t="str">
        <f>IFERROR(('Medical equipment-OST'!AJ152*AJ144)/AO144, "0")</f>
        <v>0</v>
      </c>
      <c r="AL144" s="86">
        <f>IF('Medical equipment-OST'!AE152="Да", 1, 0)</f>
        <v>0</v>
      </c>
      <c r="AM144" s="86">
        <f>IF('Medical equipment-OST'!AF152="Да", 1, 0)</f>
        <v>0</v>
      </c>
      <c r="AN144" s="86">
        <f>IF('Medical equipment-OST'!AG152="Да", 1, 0)</f>
        <v>0</v>
      </c>
      <c r="AO144" s="86">
        <f t="shared" si="28"/>
        <v>0</v>
      </c>
      <c r="AP144" s="86">
        <f>IF('Medical equipment-OST'!AO152="Да", 'Service providers'!G154, 1)</f>
        <v>1</v>
      </c>
      <c r="AQ144" s="86" t="str">
        <f>IFERROR(('Medical equipment-OST'!AP152*AP144)/AW144, "0")</f>
        <v>0</v>
      </c>
      <c r="AR144" s="86">
        <f>IF('Medical equipment-OST'!AO152="Да", 'Service providers'!H154, 1)</f>
        <v>1</v>
      </c>
      <c r="AS144" s="86" t="str">
        <f>IFERROR(('Medical equipment-OST'!AQ152*AR144)/AW144, "0")</f>
        <v>0</v>
      </c>
      <c r="AT144" s="86">
        <f>IF('Medical equipment-OST'!AL152="Да", 1, 0)</f>
        <v>0</v>
      </c>
      <c r="AU144" s="86">
        <f>IF('Medical equipment-OST'!AM152="Да", 1, 0)</f>
        <v>0</v>
      </c>
      <c r="AV144" s="86">
        <f>IF('Medical equipment-OST'!AN152="Да", 1, 0)</f>
        <v>0</v>
      </c>
      <c r="AW144" s="86">
        <f t="shared" si="29"/>
        <v>0</v>
      </c>
      <c r="AX144" s="86">
        <f>IF('Medical equipment-OST'!AV152="Да", 'Service providers'!G154, 1)</f>
        <v>1</v>
      </c>
      <c r="AY144" s="86" t="str">
        <f>IFERROR(('Medical equipment-OST'!AW152*AX144)/BE144, "0")</f>
        <v>0</v>
      </c>
      <c r="AZ144" s="86">
        <f>IF('Medical equipment-OST'!AV152="Да", 'Service providers'!H154, 1)</f>
        <v>1</v>
      </c>
      <c r="BA144" s="86" t="str">
        <f>IFERROR(('Medical equipment-OST'!AX152*AZ144)/BE144, "0")</f>
        <v>0</v>
      </c>
      <c r="BB144" s="86">
        <f>IF('Medical equipment-OST'!AS152="Да", 1, 0)</f>
        <v>0</v>
      </c>
      <c r="BC144" s="86">
        <f>IF('Medical equipment-OST'!AT152="Да", 1, 0)</f>
        <v>0</v>
      </c>
      <c r="BD144" s="86">
        <f>IF('Medical equipment-OST'!AU152="Да", 1, 0)</f>
        <v>0</v>
      </c>
      <c r="BE144" s="86">
        <f t="shared" si="30"/>
        <v>0</v>
      </c>
      <c r="BF144" s="86">
        <f>IF('Medical equipment-OST'!BC152="Да", 'Service providers'!G154, 1)</f>
        <v>1</v>
      </c>
      <c r="BG144" s="86" t="str">
        <f>IFERROR(('Medical equipment-OST'!BD152*BF144)/BM144, "0")</f>
        <v>0</v>
      </c>
      <c r="BH144" s="86">
        <f>IF('Medical equipment-OST'!BC152="Да", 'Service providers'!H154, 1)</f>
        <v>1</v>
      </c>
      <c r="BI144" s="86" t="str">
        <f>IFERROR(('Medical equipment-OST'!BE152*BH144)/BM144, "0")</f>
        <v>0</v>
      </c>
      <c r="BJ144" s="86">
        <f>IF('Medical equipment-OST'!AZ152="Да", 1, 0)</f>
        <v>0</v>
      </c>
      <c r="BK144" s="86">
        <f>IF('Medical equipment-OST'!BA152="Да", 1, 0)</f>
        <v>0</v>
      </c>
      <c r="BL144" s="86">
        <f>IF('Medical equipment-OST'!BB152="Да", 1, 0)</f>
        <v>0</v>
      </c>
      <c r="BM144" s="86">
        <f t="shared" si="31"/>
        <v>0</v>
      </c>
    </row>
    <row r="145" spans="1:65" x14ac:dyDescent="0.25">
      <c r="A145" s="93" t="str">
        <f>'Service providers'!A155</f>
        <v>Указать название точки 16</v>
      </c>
      <c r="B145" s="86">
        <f>IF('Medical equipment-OST'!F153="Да", 'Service providers'!G155, 1)</f>
        <v>1</v>
      </c>
      <c r="C145" s="86" t="str">
        <f>IFERROR(('Medical equipment-OST'!G153*B145)/I145, "0")</f>
        <v>0</v>
      </c>
      <c r="D145" s="86">
        <f>IF('Medical equipment-OST'!F153="Да", 'Service providers'!H155, 1)</f>
        <v>1</v>
      </c>
      <c r="E145" s="86" t="str">
        <f>IFERROR(('Medical equipment-OST'!H153*D145)/I145, "0")</f>
        <v>0</v>
      </c>
      <c r="F145" s="86">
        <f>IF('Medical equipment-OST'!C153="Да", 1, 0)</f>
        <v>0</v>
      </c>
      <c r="G145" s="86">
        <f>IF('Medical equipment-OST'!D153="Да", 1, 0)</f>
        <v>0</v>
      </c>
      <c r="H145" s="86">
        <f>IF('Medical equipment-OST'!E153="Да", 1, 0)</f>
        <v>0</v>
      </c>
      <c r="I145" s="86">
        <f t="shared" si="24"/>
        <v>0</v>
      </c>
      <c r="J145" s="86">
        <f>IF('Medical equipment-OST'!M153="Да", 'Service providers'!G155, 1)</f>
        <v>1</v>
      </c>
      <c r="K145" s="86" t="str">
        <f>IFERROR(('Medical equipment-OST'!N153*J145)/Q145, "0")</f>
        <v>0</v>
      </c>
      <c r="L145" s="86">
        <f>IF('Medical equipment-OST'!M153="Да", 'Service providers'!H155, 1)</f>
        <v>1</v>
      </c>
      <c r="M145" s="86" t="str">
        <f>IFERROR(('Medical equipment-OST'!O153*L145)/Q145, "0")</f>
        <v>0</v>
      </c>
      <c r="N145" s="86">
        <f>IF('Medical equipment-OST'!J153="Да", 1, 0)</f>
        <v>0</v>
      </c>
      <c r="O145" s="86">
        <f>IF('Medical equipment-OST'!K153="Да", 1, 0)</f>
        <v>0</v>
      </c>
      <c r="P145" s="86">
        <f>IF('Medical equipment-OST'!L153="Да", 1, 0)</f>
        <v>0</v>
      </c>
      <c r="Q145" s="86">
        <f t="shared" si="25"/>
        <v>0</v>
      </c>
      <c r="R145" s="86">
        <f>IF('Medical equipment-OST'!T153="Да", 'Service providers'!G155, 1)</f>
        <v>1</v>
      </c>
      <c r="S145" s="86" t="str">
        <f>IFERROR(('Medical equipment-OST'!U153*R145)/Y145, "0")</f>
        <v>0</v>
      </c>
      <c r="T145" s="86">
        <f>IF('Medical equipment-OST'!T153="Да", 'Service providers'!H155, 1)</f>
        <v>1</v>
      </c>
      <c r="U145" s="86" t="str">
        <f>IFERROR(('Medical equipment-OST'!V153*T145)/Y145, "0")</f>
        <v>0</v>
      </c>
      <c r="V145" s="86">
        <f>IF('Medical equipment-OST'!Q153="Да", 1, 0)</f>
        <v>0</v>
      </c>
      <c r="W145" s="86">
        <f>IF('Medical equipment-OST'!R153="Да", 1, 0)</f>
        <v>0</v>
      </c>
      <c r="X145" s="86">
        <f>IF('Medical equipment-OST'!S153="Да", 1, 0)</f>
        <v>0</v>
      </c>
      <c r="Y145" s="86">
        <f t="shared" si="26"/>
        <v>0</v>
      </c>
      <c r="Z145" s="86">
        <f>IF('Medical equipment-OST'!AA153="Да", 'Service providers'!G155, 1)</f>
        <v>1</v>
      </c>
      <c r="AA145" s="86" t="str">
        <f>IFERROR(('Medical equipment-OST'!AB153*Z145)/AG145, "0")</f>
        <v>0</v>
      </c>
      <c r="AB145" s="86">
        <f>IF('Medical equipment-OST'!AA153="Да", 'Service providers'!H155, 1)</f>
        <v>1</v>
      </c>
      <c r="AC145" s="86" t="str">
        <f>IFERROR(('Medical equipment-OST'!AC153*AB145)/AG145, "0")</f>
        <v>0</v>
      </c>
      <c r="AD145" s="86">
        <f>IF('Medical equipment-OST'!X153="Да", 1, 0)</f>
        <v>0</v>
      </c>
      <c r="AE145" s="86">
        <f>IF('Medical equipment-OST'!Y153="Да", 1, 0)</f>
        <v>0</v>
      </c>
      <c r="AF145" s="86">
        <f>IF('Medical equipment-OST'!Z153="Да", 1, 0)</f>
        <v>0</v>
      </c>
      <c r="AG145" s="86">
        <f t="shared" si="27"/>
        <v>0</v>
      </c>
      <c r="AH145" s="86">
        <f>IF('Medical equipment-OST'!AH153="Да", 'Service providers'!G155, 1)</f>
        <v>1</v>
      </c>
      <c r="AI145" s="86" t="str">
        <f>IFERROR(('Medical equipment-OST'!AI153*AH145)/AO145, "0")</f>
        <v>0</v>
      </c>
      <c r="AJ145" s="86">
        <f>IF('Medical equipment-OST'!AH153="Да", 'Service providers'!H155, 1)</f>
        <v>1</v>
      </c>
      <c r="AK145" s="86" t="str">
        <f>IFERROR(('Medical equipment-OST'!AJ153*AJ145)/AO145, "0")</f>
        <v>0</v>
      </c>
      <c r="AL145" s="86">
        <f>IF('Medical equipment-OST'!AE153="Да", 1, 0)</f>
        <v>0</v>
      </c>
      <c r="AM145" s="86">
        <f>IF('Medical equipment-OST'!AF153="Да", 1, 0)</f>
        <v>0</v>
      </c>
      <c r="AN145" s="86">
        <f>IF('Medical equipment-OST'!AG153="Да", 1, 0)</f>
        <v>0</v>
      </c>
      <c r="AO145" s="86">
        <f t="shared" si="28"/>
        <v>0</v>
      </c>
      <c r="AP145" s="86">
        <f>IF('Medical equipment-OST'!AO153="Да", 'Service providers'!G155, 1)</f>
        <v>1</v>
      </c>
      <c r="AQ145" s="86" t="str">
        <f>IFERROR(('Medical equipment-OST'!AP153*AP145)/AW145, "0")</f>
        <v>0</v>
      </c>
      <c r="AR145" s="86">
        <f>IF('Medical equipment-OST'!AO153="Да", 'Service providers'!H155, 1)</f>
        <v>1</v>
      </c>
      <c r="AS145" s="86" t="str">
        <f>IFERROR(('Medical equipment-OST'!AQ153*AR145)/AW145, "0")</f>
        <v>0</v>
      </c>
      <c r="AT145" s="86">
        <f>IF('Medical equipment-OST'!AL153="Да", 1, 0)</f>
        <v>0</v>
      </c>
      <c r="AU145" s="86">
        <f>IF('Medical equipment-OST'!AM153="Да", 1, 0)</f>
        <v>0</v>
      </c>
      <c r="AV145" s="86">
        <f>IF('Medical equipment-OST'!AN153="Да", 1, 0)</f>
        <v>0</v>
      </c>
      <c r="AW145" s="86">
        <f t="shared" si="29"/>
        <v>0</v>
      </c>
      <c r="AX145" s="86">
        <f>IF('Medical equipment-OST'!AV153="Да", 'Service providers'!G155, 1)</f>
        <v>1</v>
      </c>
      <c r="AY145" s="86" t="str">
        <f>IFERROR(('Medical equipment-OST'!AW153*AX145)/BE145, "0")</f>
        <v>0</v>
      </c>
      <c r="AZ145" s="86">
        <f>IF('Medical equipment-OST'!AV153="Да", 'Service providers'!H155, 1)</f>
        <v>1</v>
      </c>
      <c r="BA145" s="86" t="str">
        <f>IFERROR(('Medical equipment-OST'!AX153*AZ145)/BE145, "0")</f>
        <v>0</v>
      </c>
      <c r="BB145" s="86">
        <f>IF('Medical equipment-OST'!AS153="Да", 1, 0)</f>
        <v>0</v>
      </c>
      <c r="BC145" s="86">
        <f>IF('Medical equipment-OST'!AT153="Да", 1, 0)</f>
        <v>0</v>
      </c>
      <c r="BD145" s="86">
        <f>IF('Medical equipment-OST'!AU153="Да", 1, 0)</f>
        <v>0</v>
      </c>
      <c r="BE145" s="86">
        <f t="shared" si="30"/>
        <v>0</v>
      </c>
      <c r="BF145" s="86">
        <f>IF('Medical equipment-OST'!BC153="Да", 'Service providers'!G155, 1)</f>
        <v>1</v>
      </c>
      <c r="BG145" s="86" t="str">
        <f>IFERROR(('Medical equipment-OST'!BD153*BF145)/BM145, "0")</f>
        <v>0</v>
      </c>
      <c r="BH145" s="86">
        <f>IF('Medical equipment-OST'!BC153="Да", 'Service providers'!H155, 1)</f>
        <v>1</v>
      </c>
      <c r="BI145" s="86" t="str">
        <f>IFERROR(('Medical equipment-OST'!BE153*BH145)/BM145, "0")</f>
        <v>0</v>
      </c>
      <c r="BJ145" s="86">
        <f>IF('Medical equipment-OST'!AZ153="Да", 1, 0)</f>
        <v>0</v>
      </c>
      <c r="BK145" s="86">
        <f>IF('Medical equipment-OST'!BA153="Да", 1, 0)</f>
        <v>0</v>
      </c>
      <c r="BL145" s="86">
        <f>IF('Medical equipment-OST'!BB153="Да", 1, 0)</f>
        <v>0</v>
      </c>
      <c r="BM145" s="86">
        <f t="shared" si="31"/>
        <v>0</v>
      </c>
    </row>
    <row r="146" spans="1:65" x14ac:dyDescent="0.25">
      <c r="A146" s="93" t="str">
        <f>'Service providers'!A156</f>
        <v>Указать название точки 17</v>
      </c>
      <c r="B146" s="86">
        <f>IF('Medical equipment-OST'!F154="Да", 'Service providers'!G156, 1)</f>
        <v>1</v>
      </c>
      <c r="C146" s="86" t="str">
        <f>IFERROR(('Medical equipment-OST'!G154*B146)/I146, "0")</f>
        <v>0</v>
      </c>
      <c r="D146" s="86">
        <f>IF('Medical equipment-OST'!F154="Да", 'Service providers'!H156, 1)</f>
        <v>1</v>
      </c>
      <c r="E146" s="86" t="str">
        <f>IFERROR(('Medical equipment-OST'!H154*D146)/I146, "0")</f>
        <v>0</v>
      </c>
      <c r="F146" s="86">
        <f>IF('Medical equipment-OST'!C154="Да", 1, 0)</f>
        <v>0</v>
      </c>
      <c r="G146" s="86">
        <f>IF('Medical equipment-OST'!D154="Да", 1, 0)</f>
        <v>0</v>
      </c>
      <c r="H146" s="86">
        <f>IF('Medical equipment-OST'!E154="Да", 1, 0)</f>
        <v>0</v>
      </c>
      <c r="I146" s="86">
        <f t="shared" si="24"/>
        <v>0</v>
      </c>
      <c r="J146" s="86">
        <f>IF('Medical equipment-OST'!M154="Да", 'Service providers'!G156, 1)</f>
        <v>1</v>
      </c>
      <c r="K146" s="86" t="str">
        <f>IFERROR(('Medical equipment-OST'!N154*J146)/Q146, "0")</f>
        <v>0</v>
      </c>
      <c r="L146" s="86">
        <f>IF('Medical equipment-OST'!M154="Да", 'Service providers'!H156, 1)</f>
        <v>1</v>
      </c>
      <c r="M146" s="86" t="str">
        <f>IFERROR(('Medical equipment-OST'!O154*L146)/Q146, "0")</f>
        <v>0</v>
      </c>
      <c r="N146" s="86">
        <f>IF('Medical equipment-OST'!J154="Да", 1, 0)</f>
        <v>0</v>
      </c>
      <c r="O146" s="86">
        <f>IF('Medical equipment-OST'!K154="Да", 1, 0)</f>
        <v>0</v>
      </c>
      <c r="P146" s="86">
        <f>IF('Medical equipment-OST'!L154="Да", 1, 0)</f>
        <v>0</v>
      </c>
      <c r="Q146" s="86">
        <f t="shared" si="25"/>
        <v>0</v>
      </c>
      <c r="R146" s="86">
        <f>IF('Medical equipment-OST'!T154="Да", 'Service providers'!G156, 1)</f>
        <v>1</v>
      </c>
      <c r="S146" s="86" t="str">
        <f>IFERROR(('Medical equipment-OST'!U154*R146)/Y146, "0")</f>
        <v>0</v>
      </c>
      <c r="T146" s="86">
        <f>IF('Medical equipment-OST'!T154="Да", 'Service providers'!H156, 1)</f>
        <v>1</v>
      </c>
      <c r="U146" s="86" t="str">
        <f>IFERROR(('Medical equipment-OST'!V154*T146)/Y146, "0")</f>
        <v>0</v>
      </c>
      <c r="V146" s="86">
        <f>IF('Medical equipment-OST'!Q154="Да", 1, 0)</f>
        <v>0</v>
      </c>
      <c r="W146" s="86">
        <f>IF('Medical equipment-OST'!R154="Да", 1, 0)</f>
        <v>0</v>
      </c>
      <c r="X146" s="86">
        <f>IF('Medical equipment-OST'!S154="Да", 1, 0)</f>
        <v>0</v>
      </c>
      <c r="Y146" s="86">
        <f t="shared" si="26"/>
        <v>0</v>
      </c>
      <c r="Z146" s="86">
        <f>IF('Medical equipment-OST'!AA154="Да", 'Service providers'!G156, 1)</f>
        <v>1</v>
      </c>
      <c r="AA146" s="86" t="str">
        <f>IFERROR(('Medical equipment-OST'!AB154*Z146)/AG146, "0")</f>
        <v>0</v>
      </c>
      <c r="AB146" s="86">
        <f>IF('Medical equipment-OST'!AA154="Да", 'Service providers'!H156, 1)</f>
        <v>1</v>
      </c>
      <c r="AC146" s="86" t="str">
        <f>IFERROR(('Medical equipment-OST'!AC154*AB146)/AG146, "0")</f>
        <v>0</v>
      </c>
      <c r="AD146" s="86">
        <f>IF('Medical equipment-OST'!X154="Да", 1, 0)</f>
        <v>0</v>
      </c>
      <c r="AE146" s="86">
        <f>IF('Medical equipment-OST'!Y154="Да", 1, 0)</f>
        <v>0</v>
      </c>
      <c r="AF146" s="86">
        <f>IF('Medical equipment-OST'!Z154="Да", 1, 0)</f>
        <v>0</v>
      </c>
      <c r="AG146" s="86">
        <f t="shared" si="27"/>
        <v>0</v>
      </c>
      <c r="AH146" s="86">
        <f>IF('Medical equipment-OST'!AH154="Да", 'Service providers'!G156, 1)</f>
        <v>1</v>
      </c>
      <c r="AI146" s="86" t="str">
        <f>IFERROR(('Medical equipment-OST'!AI154*AH146)/AO146, "0")</f>
        <v>0</v>
      </c>
      <c r="AJ146" s="86">
        <f>IF('Medical equipment-OST'!AH154="Да", 'Service providers'!H156, 1)</f>
        <v>1</v>
      </c>
      <c r="AK146" s="86" t="str">
        <f>IFERROR(('Medical equipment-OST'!AJ154*AJ146)/AO146, "0")</f>
        <v>0</v>
      </c>
      <c r="AL146" s="86">
        <f>IF('Medical equipment-OST'!AE154="Да", 1, 0)</f>
        <v>0</v>
      </c>
      <c r="AM146" s="86">
        <f>IF('Medical equipment-OST'!AF154="Да", 1, 0)</f>
        <v>0</v>
      </c>
      <c r="AN146" s="86">
        <f>IF('Medical equipment-OST'!AG154="Да", 1, 0)</f>
        <v>0</v>
      </c>
      <c r="AO146" s="86">
        <f t="shared" si="28"/>
        <v>0</v>
      </c>
      <c r="AP146" s="86">
        <f>IF('Medical equipment-OST'!AO154="Да", 'Service providers'!G156, 1)</f>
        <v>1</v>
      </c>
      <c r="AQ146" s="86" t="str">
        <f>IFERROR(('Medical equipment-OST'!AP154*AP146)/AW146, "0")</f>
        <v>0</v>
      </c>
      <c r="AR146" s="86">
        <f>IF('Medical equipment-OST'!AO154="Да", 'Service providers'!H156, 1)</f>
        <v>1</v>
      </c>
      <c r="AS146" s="86" t="str">
        <f>IFERROR(('Medical equipment-OST'!AQ154*AR146)/AW146, "0")</f>
        <v>0</v>
      </c>
      <c r="AT146" s="86">
        <f>IF('Medical equipment-OST'!AL154="Да", 1, 0)</f>
        <v>0</v>
      </c>
      <c r="AU146" s="86">
        <f>IF('Medical equipment-OST'!AM154="Да", 1, 0)</f>
        <v>0</v>
      </c>
      <c r="AV146" s="86">
        <f>IF('Medical equipment-OST'!AN154="Да", 1, 0)</f>
        <v>0</v>
      </c>
      <c r="AW146" s="86">
        <f t="shared" si="29"/>
        <v>0</v>
      </c>
      <c r="AX146" s="86">
        <f>IF('Medical equipment-OST'!AV154="Да", 'Service providers'!G156, 1)</f>
        <v>1</v>
      </c>
      <c r="AY146" s="86" t="str">
        <f>IFERROR(('Medical equipment-OST'!AW154*AX146)/BE146, "0")</f>
        <v>0</v>
      </c>
      <c r="AZ146" s="86">
        <f>IF('Medical equipment-OST'!AV154="Да", 'Service providers'!H156, 1)</f>
        <v>1</v>
      </c>
      <c r="BA146" s="86" t="str">
        <f>IFERROR(('Medical equipment-OST'!AX154*AZ146)/BE146, "0")</f>
        <v>0</v>
      </c>
      <c r="BB146" s="86">
        <f>IF('Medical equipment-OST'!AS154="Да", 1, 0)</f>
        <v>0</v>
      </c>
      <c r="BC146" s="86">
        <f>IF('Medical equipment-OST'!AT154="Да", 1, 0)</f>
        <v>0</v>
      </c>
      <c r="BD146" s="86">
        <f>IF('Medical equipment-OST'!AU154="Да", 1, 0)</f>
        <v>0</v>
      </c>
      <c r="BE146" s="86">
        <f t="shared" si="30"/>
        <v>0</v>
      </c>
      <c r="BF146" s="86">
        <f>IF('Medical equipment-OST'!BC154="Да", 'Service providers'!G156, 1)</f>
        <v>1</v>
      </c>
      <c r="BG146" s="86" t="str">
        <f>IFERROR(('Medical equipment-OST'!BD154*BF146)/BM146, "0")</f>
        <v>0</v>
      </c>
      <c r="BH146" s="86">
        <f>IF('Medical equipment-OST'!BC154="Да", 'Service providers'!H156, 1)</f>
        <v>1</v>
      </c>
      <c r="BI146" s="86" t="str">
        <f>IFERROR(('Medical equipment-OST'!BE154*BH146)/BM146, "0")</f>
        <v>0</v>
      </c>
      <c r="BJ146" s="86">
        <f>IF('Medical equipment-OST'!AZ154="Да", 1, 0)</f>
        <v>0</v>
      </c>
      <c r="BK146" s="86">
        <f>IF('Medical equipment-OST'!BA154="Да", 1, 0)</f>
        <v>0</v>
      </c>
      <c r="BL146" s="86">
        <f>IF('Medical equipment-OST'!BB154="Да", 1, 0)</f>
        <v>0</v>
      </c>
      <c r="BM146" s="86">
        <f t="shared" si="31"/>
        <v>0</v>
      </c>
    </row>
    <row r="147" spans="1:65" x14ac:dyDescent="0.25">
      <c r="A147" s="93" t="str">
        <f>'Service providers'!A157</f>
        <v>Указать название точки 18</v>
      </c>
      <c r="B147" s="86">
        <f>IF('Medical equipment-OST'!F155="Да", 'Service providers'!G157, 1)</f>
        <v>1</v>
      </c>
      <c r="C147" s="86" t="str">
        <f>IFERROR(('Medical equipment-OST'!G155*B147)/I147, "0")</f>
        <v>0</v>
      </c>
      <c r="D147" s="86">
        <f>IF('Medical equipment-OST'!F155="Да", 'Service providers'!H157, 1)</f>
        <v>1</v>
      </c>
      <c r="E147" s="86" t="str">
        <f>IFERROR(('Medical equipment-OST'!H155*D147)/I147, "0")</f>
        <v>0</v>
      </c>
      <c r="F147" s="86">
        <f>IF('Medical equipment-OST'!C155="Да", 1, 0)</f>
        <v>0</v>
      </c>
      <c r="G147" s="86">
        <f>IF('Medical equipment-OST'!D155="Да", 1, 0)</f>
        <v>0</v>
      </c>
      <c r="H147" s="86">
        <f>IF('Medical equipment-OST'!E155="Да", 1, 0)</f>
        <v>0</v>
      </c>
      <c r="I147" s="86">
        <f t="shared" si="24"/>
        <v>0</v>
      </c>
      <c r="J147" s="86">
        <f>IF('Medical equipment-OST'!M155="Да", 'Service providers'!G157, 1)</f>
        <v>1</v>
      </c>
      <c r="K147" s="86" t="str">
        <f>IFERROR(('Medical equipment-OST'!N155*J147)/Q147, "0")</f>
        <v>0</v>
      </c>
      <c r="L147" s="86">
        <f>IF('Medical equipment-OST'!M155="Да", 'Service providers'!H157, 1)</f>
        <v>1</v>
      </c>
      <c r="M147" s="86" t="str">
        <f>IFERROR(('Medical equipment-OST'!O155*L147)/Q147, "0")</f>
        <v>0</v>
      </c>
      <c r="N147" s="86">
        <f>IF('Medical equipment-OST'!J155="Да", 1, 0)</f>
        <v>0</v>
      </c>
      <c r="O147" s="86">
        <f>IF('Medical equipment-OST'!K155="Да", 1, 0)</f>
        <v>0</v>
      </c>
      <c r="P147" s="86">
        <f>IF('Medical equipment-OST'!L155="Да", 1, 0)</f>
        <v>0</v>
      </c>
      <c r="Q147" s="86">
        <f t="shared" si="25"/>
        <v>0</v>
      </c>
      <c r="R147" s="86">
        <f>IF('Medical equipment-OST'!T155="Да", 'Service providers'!G157, 1)</f>
        <v>1</v>
      </c>
      <c r="S147" s="86" t="str">
        <f>IFERROR(('Medical equipment-OST'!U155*R147)/Y147, "0")</f>
        <v>0</v>
      </c>
      <c r="T147" s="86">
        <f>IF('Medical equipment-OST'!T155="Да", 'Service providers'!H157, 1)</f>
        <v>1</v>
      </c>
      <c r="U147" s="86" t="str">
        <f>IFERROR(('Medical equipment-OST'!V155*T147)/Y147, "0")</f>
        <v>0</v>
      </c>
      <c r="V147" s="86">
        <f>IF('Medical equipment-OST'!Q155="Да", 1, 0)</f>
        <v>0</v>
      </c>
      <c r="W147" s="86">
        <f>IF('Medical equipment-OST'!R155="Да", 1, 0)</f>
        <v>0</v>
      </c>
      <c r="X147" s="86">
        <f>IF('Medical equipment-OST'!S155="Да", 1, 0)</f>
        <v>0</v>
      </c>
      <c r="Y147" s="86">
        <f t="shared" si="26"/>
        <v>0</v>
      </c>
      <c r="Z147" s="86">
        <f>IF('Medical equipment-OST'!AA155="Да", 'Service providers'!G157, 1)</f>
        <v>1</v>
      </c>
      <c r="AA147" s="86" t="str">
        <f>IFERROR(('Medical equipment-OST'!AB155*Z147)/AG147, "0")</f>
        <v>0</v>
      </c>
      <c r="AB147" s="86">
        <f>IF('Medical equipment-OST'!AA155="Да", 'Service providers'!H157, 1)</f>
        <v>1</v>
      </c>
      <c r="AC147" s="86" t="str">
        <f>IFERROR(('Medical equipment-OST'!AC155*AB147)/AG147, "0")</f>
        <v>0</v>
      </c>
      <c r="AD147" s="86">
        <f>IF('Medical equipment-OST'!X155="Да", 1, 0)</f>
        <v>0</v>
      </c>
      <c r="AE147" s="86">
        <f>IF('Medical equipment-OST'!Y155="Да", 1, 0)</f>
        <v>0</v>
      </c>
      <c r="AF147" s="86">
        <f>IF('Medical equipment-OST'!Z155="Да", 1, 0)</f>
        <v>0</v>
      </c>
      <c r="AG147" s="86">
        <f t="shared" si="27"/>
        <v>0</v>
      </c>
      <c r="AH147" s="86">
        <f>IF('Medical equipment-OST'!AH155="Да", 'Service providers'!G157, 1)</f>
        <v>1</v>
      </c>
      <c r="AI147" s="86" t="str">
        <f>IFERROR(('Medical equipment-OST'!AI155*AH147)/AO147, "0")</f>
        <v>0</v>
      </c>
      <c r="AJ147" s="86">
        <f>IF('Medical equipment-OST'!AH155="Да", 'Service providers'!H157, 1)</f>
        <v>1</v>
      </c>
      <c r="AK147" s="86" t="str">
        <f>IFERROR(('Medical equipment-OST'!AJ155*AJ147)/AO147, "0")</f>
        <v>0</v>
      </c>
      <c r="AL147" s="86">
        <f>IF('Medical equipment-OST'!AE155="Да", 1, 0)</f>
        <v>0</v>
      </c>
      <c r="AM147" s="86">
        <f>IF('Medical equipment-OST'!AF155="Да", 1, 0)</f>
        <v>0</v>
      </c>
      <c r="AN147" s="86">
        <f>IF('Medical equipment-OST'!AG155="Да", 1, 0)</f>
        <v>0</v>
      </c>
      <c r="AO147" s="86">
        <f t="shared" si="28"/>
        <v>0</v>
      </c>
      <c r="AP147" s="86">
        <f>IF('Medical equipment-OST'!AO155="Да", 'Service providers'!G157, 1)</f>
        <v>1</v>
      </c>
      <c r="AQ147" s="86" t="str">
        <f>IFERROR(('Medical equipment-OST'!AP155*AP147)/AW147, "0")</f>
        <v>0</v>
      </c>
      <c r="AR147" s="86">
        <f>IF('Medical equipment-OST'!AO155="Да", 'Service providers'!H157, 1)</f>
        <v>1</v>
      </c>
      <c r="AS147" s="86" t="str">
        <f>IFERROR(('Medical equipment-OST'!AQ155*AR147)/AW147, "0")</f>
        <v>0</v>
      </c>
      <c r="AT147" s="86">
        <f>IF('Medical equipment-OST'!AL155="Да", 1, 0)</f>
        <v>0</v>
      </c>
      <c r="AU147" s="86">
        <f>IF('Medical equipment-OST'!AM155="Да", 1, 0)</f>
        <v>0</v>
      </c>
      <c r="AV147" s="86">
        <f>IF('Medical equipment-OST'!AN155="Да", 1, 0)</f>
        <v>0</v>
      </c>
      <c r="AW147" s="86">
        <f t="shared" si="29"/>
        <v>0</v>
      </c>
      <c r="AX147" s="86">
        <f>IF('Medical equipment-OST'!AV155="Да", 'Service providers'!G157, 1)</f>
        <v>1</v>
      </c>
      <c r="AY147" s="86" t="str">
        <f>IFERROR(('Medical equipment-OST'!AW155*AX147)/BE147, "0")</f>
        <v>0</v>
      </c>
      <c r="AZ147" s="86">
        <f>IF('Medical equipment-OST'!AV155="Да", 'Service providers'!H157, 1)</f>
        <v>1</v>
      </c>
      <c r="BA147" s="86" t="str">
        <f>IFERROR(('Medical equipment-OST'!AX155*AZ147)/BE147, "0")</f>
        <v>0</v>
      </c>
      <c r="BB147" s="86">
        <f>IF('Medical equipment-OST'!AS155="Да", 1, 0)</f>
        <v>0</v>
      </c>
      <c r="BC147" s="86">
        <f>IF('Medical equipment-OST'!AT155="Да", 1, 0)</f>
        <v>0</v>
      </c>
      <c r="BD147" s="86">
        <f>IF('Medical equipment-OST'!AU155="Да", 1, 0)</f>
        <v>0</v>
      </c>
      <c r="BE147" s="86">
        <f t="shared" si="30"/>
        <v>0</v>
      </c>
      <c r="BF147" s="86">
        <f>IF('Medical equipment-OST'!BC155="Да", 'Service providers'!G157, 1)</f>
        <v>1</v>
      </c>
      <c r="BG147" s="86" t="str">
        <f>IFERROR(('Medical equipment-OST'!BD155*BF147)/BM147, "0")</f>
        <v>0</v>
      </c>
      <c r="BH147" s="86">
        <f>IF('Medical equipment-OST'!BC155="Да", 'Service providers'!H157, 1)</f>
        <v>1</v>
      </c>
      <c r="BI147" s="86" t="str">
        <f>IFERROR(('Medical equipment-OST'!BE155*BH147)/BM147, "0")</f>
        <v>0</v>
      </c>
      <c r="BJ147" s="86">
        <f>IF('Medical equipment-OST'!AZ155="Да", 1, 0)</f>
        <v>0</v>
      </c>
      <c r="BK147" s="86">
        <f>IF('Medical equipment-OST'!BA155="Да", 1, 0)</f>
        <v>0</v>
      </c>
      <c r="BL147" s="86">
        <f>IF('Medical equipment-OST'!BB155="Да", 1, 0)</f>
        <v>0</v>
      </c>
      <c r="BM147" s="86">
        <f t="shared" si="31"/>
        <v>0</v>
      </c>
    </row>
    <row r="148" spans="1:65" x14ac:dyDescent="0.25">
      <c r="A148" s="93" t="str">
        <f>'Service providers'!A158</f>
        <v>Указать название точки 19</v>
      </c>
      <c r="B148" s="86">
        <f>IF('Medical equipment-OST'!F156="Да", 'Service providers'!G158, 1)</f>
        <v>1</v>
      </c>
      <c r="C148" s="86" t="str">
        <f>IFERROR(('Medical equipment-OST'!G156*B148)/I148, "0")</f>
        <v>0</v>
      </c>
      <c r="D148" s="86">
        <f>IF('Medical equipment-OST'!F156="Да", 'Service providers'!H158, 1)</f>
        <v>1</v>
      </c>
      <c r="E148" s="86" t="str">
        <f>IFERROR(('Medical equipment-OST'!H156*D148)/I148, "0")</f>
        <v>0</v>
      </c>
      <c r="F148" s="86">
        <f>IF('Medical equipment-OST'!C156="Да", 1, 0)</f>
        <v>0</v>
      </c>
      <c r="G148" s="86">
        <f>IF('Medical equipment-OST'!D156="Да", 1, 0)</f>
        <v>0</v>
      </c>
      <c r="H148" s="86">
        <f>IF('Medical equipment-OST'!E156="Да", 1, 0)</f>
        <v>0</v>
      </c>
      <c r="I148" s="86">
        <f t="shared" si="24"/>
        <v>0</v>
      </c>
      <c r="J148" s="86">
        <f>IF('Medical equipment-OST'!M156="Да", 'Service providers'!G158, 1)</f>
        <v>1</v>
      </c>
      <c r="K148" s="86" t="str">
        <f>IFERROR(('Medical equipment-OST'!N156*J148)/Q148, "0")</f>
        <v>0</v>
      </c>
      <c r="L148" s="86">
        <f>IF('Medical equipment-OST'!M156="Да", 'Service providers'!H158, 1)</f>
        <v>1</v>
      </c>
      <c r="M148" s="86" t="str">
        <f>IFERROR(('Medical equipment-OST'!O156*L148)/Q148, "0")</f>
        <v>0</v>
      </c>
      <c r="N148" s="86">
        <f>IF('Medical equipment-OST'!J156="Да", 1, 0)</f>
        <v>0</v>
      </c>
      <c r="O148" s="86">
        <f>IF('Medical equipment-OST'!K156="Да", 1, 0)</f>
        <v>0</v>
      </c>
      <c r="P148" s="86">
        <f>IF('Medical equipment-OST'!L156="Да", 1, 0)</f>
        <v>0</v>
      </c>
      <c r="Q148" s="86">
        <f t="shared" si="25"/>
        <v>0</v>
      </c>
      <c r="R148" s="86">
        <f>IF('Medical equipment-OST'!T156="Да", 'Service providers'!G158, 1)</f>
        <v>1</v>
      </c>
      <c r="S148" s="86" t="str">
        <f>IFERROR(('Medical equipment-OST'!U156*R148)/Y148, "0")</f>
        <v>0</v>
      </c>
      <c r="T148" s="86">
        <f>IF('Medical equipment-OST'!T156="Да", 'Service providers'!H158, 1)</f>
        <v>1</v>
      </c>
      <c r="U148" s="86" t="str">
        <f>IFERROR(('Medical equipment-OST'!V156*T148)/Y148, "0")</f>
        <v>0</v>
      </c>
      <c r="V148" s="86">
        <f>IF('Medical equipment-OST'!Q156="Да", 1, 0)</f>
        <v>0</v>
      </c>
      <c r="W148" s="86">
        <f>IF('Medical equipment-OST'!R156="Да", 1, 0)</f>
        <v>0</v>
      </c>
      <c r="X148" s="86">
        <f>IF('Medical equipment-OST'!S156="Да", 1, 0)</f>
        <v>0</v>
      </c>
      <c r="Y148" s="86">
        <f t="shared" si="26"/>
        <v>0</v>
      </c>
      <c r="Z148" s="86">
        <f>IF('Medical equipment-OST'!AA156="Да", 'Service providers'!G158, 1)</f>
        <v>1</v>
      </c>
      <c r="AA148" s="86" t="str">
        <f>IFERROR(('Medical equipment-OST'!AB156*Z148)/AG148, "0")</f>
        <v>0</v>
      </c>
      <c r="AB148" s="86">
        <f>IF('Medical equipment-OST'!AA156="Да", 'Service providers'!H158, 1)</f>
        <v>1</v>
      </c>
      <c r="AC148" s="86" t="str">
        <f>IFERROR(('Medical equipment-OST'!AC156*AB148)/AG148, "0")</f>
        <v>0</v>
      </c>
      <c r="AD148" s="86">
        <f>IF('Medical equipment-OST'!X156="Да", 1, 0)</f>
        <v>0</v>
      </c>
      <c r="AE148" s="86">
        <f>IF('Medical equipment-OST'!Y156="Да", 1, 0)</f>
        <v>0</v>
      </c>
      <c r="AF148" s="86">
        <f>IF('Medical equipment-OST'!Z156="Да", 1, 0)</f>
        <v>0</v>
      </c>
      <c r="AG148" s="86">
        <f t="shared" si="27"/>
        <v>0</v>
      </c>
      <c r="AH148" s="86">
        <f>IF('Medical equipment-OST'!AH156="Да", 'Service providers'!G158, 1)</f>
        <v>1</v>
      </c>
      <c r="AI148" s="86" t="str">
        <f>IFERROR(('Medical equipment-OST'!AI156*AH148)/AO148, "0")</f>
        <v>0</v>
      </c>
      <c r="AJ148" s="86">
        <f>IF('Medical equipment-OST'!AH156="Да", 'Service providers'!H158, 1)</f>
        <v>1</v>
      </c>
      <c r="AK148" s="86" t="str">
        <f>IFERROR(('Medical equipment-OST'!AJ156*AJ148)/AO148, "0")</f>
        <v>0</v>
      </c>
      <c r="AL148" s="86">
        <f>IF('Medical equipment-OST'!AE156="Да", 1, 0)</f>
        <v>0</v>
      </c>
      <c r="AM148" s="86">
        <f>IF('Medical equipment-OST'!AF156="Да", 1, 0)</f>
        <v>0</v>
      </c>
      <c r="AN148" s="86">
        <f>IF('Medical equipment-OST'!AG156="Да", 1, 0)</f>
        <v>0</v>
      </c>
      <c r="AO148" s="86">
        <f t="shared" si="28"/>
        <v>0</v>
      </c>
      <c r="AP148" s="86">
        <f>IF('Medical equipment-OST'!AO156="Да", 'Service providers'!G158, 1)</f>
        <v>1</v>
      </c>
      <c r="AQ148" s="86" t="str">
        <f>IFERROR(('Medical equipment-OST'!AP156*AP148)/AW148, "0")</f>
        <v>0</v>
      </c>
      <c r="AR148" s="86">
        <f>IF('Medical equipment-OST'!AO156="Да", 'Service providers'!H158, 1)</f>
        <v>1</v>
      </c>
      <c r="AS148" s="86" t="str">
        <f>IFERROR(('Medical equipment-OST'!AQ156*AR148)/AW148, "0")</f>
        <v>0</v>
      </c>
      <c r="AT148" s="86">
        <f>IF('Medical equipment-OST'!AL156="Да", 1, 0)</f>
        <v>0</v>
      </c>
      <c r="AU148" s="86">
        <f>IF('Medical equipment-OST'!AM156="Да", 1, 0)</f>
        <v>0</v>
      </c>
      <c r="AV148" s="86">
        <f>IF('Medical equipment-OST'!AN156="Да", 1, 0)</f>
        <v>0</v>
      </c>
      <c r="AW148" s="86">
        <f t="shared" si="29"/>
        <v>0</v>
      </c>
      <c r="AX148" s="86">
        <f>IF('Medical equipment-OST'!AV156="Да", 'Service providers'!G158, 1)</f>
        <v>1</v>
      </c>
      <c r="AY148" s="86" t="str">
        <f>IFERROR(('Medical equipment-OST'!AW156*AX148)/BE148, "0")</f>
        <v>0</v>
      </c>
      <c r="AZ148" s="86">
        <f>IF('Medical equipment-OST'!AV156="Да", 'Service providers'!H158, 1)</f>
        <v>1</v>
      </c>
      <c r="BA148" s="86" t="str">
        <f>IFERROR(('Medical equipment-OST'!AX156*AZ148)/BE148, "0")</f>
        <v>0</v>
      </c>
      <c r="BB148" s="86">
        <f>IF('Medical equipment-OST'!AS156="Да", 1, 0)</f>
        <v>0</v>
      </c>
      <c r="BC148" s="86">
        <f>IF('Medical equipment-OST'!AT156="Да", 1, 0)</f>
        <v>0</v>
      </c>
      <c r="BD148" s="86">
        <f>IF('Medical equipment-OST'!AU156="Да", 1, 0)</f>
        <v>0</v>
      </c>
      <c r="BE148" s="86">
        <f t="shared" si="30"/>
        <v>0</v>
      </c>
      <c r="BF148" s="86">
        <f>IF('Medical equipment-OST'!BC156="Да", 'Service providers'!G158, 1)</f>
        <v>1</v>
      </c>
      <c r="BG148" s="86" t="str">
        <f>IFERROR(('Medical equipment-OST'!BD156*BF148)/BM148, "0")</f>
        <v>0</v>
      </c>
      <c r="BH148" s="86">
        <f>IF('Medical equipment-OST'!BC156="Да", 'Service providers'!H158, 1)</f>
        <v>1</v>
      </c>
      <c r="BI148" s="86" t="str">
        <f>IFERROR(('Medical equipment-OST'!BE156*BH148)/BM148, "0")</f>
        <v>0</v>
      </c>
      <c r="BJ148" s="86">
        <f>IF('Medical equipment-OST'!AZ156="Да", 1, 0)</f>
        <v>0</v>
      </c>
      <c r="BK148" s="86">
        <f>IF('Medical equipment-OST'!BA156="Да", 1, 0)</f>
        <v>0</v>
      </c>
      <c r="BL148" s="86">
        <f>IF('Medical equipment-OST'!BB156="Да", 1, 0)</f>
        <v>0</v>
      </c>
      <c r="BM148" s="86">
        <f t="shared" si="31"/>
        <v>0</v>
      </c>
    </row>
    <row r="149" spans="1:65" x14ac:dyDescent="0.25">
      <c r="A149" s="93" t="str">
        <f>'Service providers'!A159</f>
        <v>Указать название точки 20</v>
      </c>
      <c r="B149" s="86">
        <f>IF('Medical equipment-OST'!F157="Да", 'Service providers'!G159, 1)</f>
        <v>1</v>
      </c>
      <c r="C149" s="86" t="str">
        <f>IFERROR(('Medical equipment-OST'!G157*B149)/I149, "0")</f>
        <v>0</v>
      </c>
      <c r="D149" s="86">
        <f>IF('Medical equipment-OST'!F157="Да", 'Service providers'!H159, 1)</f>
        <v>1</v>
      </c>
      <c r="E149" s="86" t="str">
        <f>IFERROR(('Medical equipment-OST'!H157*D149)/I149, "0")</f>
        <v>0</v>
      </c>
      <c r="F149" s="86">
        <f>IF('Medical equipment-OST'!C157="Да", 1, 0)</f>
        <v>0</v>
      </c>
      <c r="G149" s="86">
        <f>IF('Medical equipment-OST'!D157="Да", 1, 0)</f>
        <v>0</v>
      </c>
      <c r="H149" s="86">
        <f>IF('Medical equipment-OST'!E157="Да", 1, 0)</f>
        <v>0</v>
      </c>
      <c r="I149" s="86">
        <f t="shared" si="24"/>
        <v>0</v>
      </c>
      <c r="J149" s="86">
        <f>IF('Medical equipment-OST'!M157="Да", 'Service providers'!G159, 1)</f>
        <v>1</v>
      </c>
      <c r="K149" s="86" t="str">
        <f>IFERROR(('Medical equipment-OST'!N157*J149)/Q149, "0")</f>
        <v>0</v>
      </c>
      <c r="L149" s="86">
        <f>IF('Medical equipment-OST'!M157="Да", 'Service providers'!H159, 1)</f>
        <v>1</v>
      </c>
      <c r="M149" s="86" t="str">
        <f>IFERROR(('Medical equipment-OST'!O157*L149)/Q149, "0")</f>
        <v>0</v>
      </c>
      <c r="N149" s="86">
        <f>IF('Medical equipment-OST'!J157="Да", 1, 0)</f>
        <v>0</v>
      </c>
      <c r="O149" s="86">
        <f>IF('Medical equipment-OST'!K157="Да", 1, 0)</f>
        <v>0</v>
      </c>
      <c r="P149" s="86">
        <f>IF('Medical equipment-OST'!L157="Да", 1, 0)</f>
        <v>0</v>
      </c>
      <c r="Q149" s="86">
        <f t="shared" si="25"/>
        <v>0</v>
      </c>
      <c r="R149" s="86">
        <f>IF('Medical equipment-OST'!T157="Да", 'Service providers'!G159, 1)</f>
        <v>1</v>
      </c>
      <c r="S149" s="86" t="str">
        <f>IFERROR(('Medical equipment-OST'!U157*R149)/Y149, "0")</f>
        <v>0</v>
      </c>
      <c r="T149" s="86">
        <f>IF('Medical equipment-OST'!T157="Да", 'Service providers'!H159, 1)</f>
        <v>1</v>
      </c>
      <c r="U149" s="86" t="str">
        <f>IFERROR(('Medical equipment-OST'!V157*T149)/Y149, "0")</f>
        <v>0</v>
      </c>
      <c r="V149" s="86">
        <f>IF('Medical equipment-OST'!Q157="Да", 1, 0)</f>
        <v>0</v>
      </c>
      <c r="W149" s="86">
        <f>IF('Medical equipment-OST'!R157="Да", 1, 0)</f>
        <v>0</v>
      </c>
      <c r="X149" s="86">
        <f>IF('Medical equipment-OST'!S157="Да", 1, 0)</f>
        <v>0</v>
      </c>
      <c r="Y149" s="86">
        <f t="shared" si="26"/>
        <v>0</v>
      </c>
      <c r="Z149" s="86">
        <f>IF('Medical equipment-OST'!AA157="Да", 'Service providers'!G159, 1)</f>
        <v>1</v>
      </c>
      <c r="AA149" s="86" t="str">
        <f>IFERROR(('Medical equipment-OST'!AB157*Z149)/AG149, "0")</f>
        <v>0</v>
      </c>
      <c r="AB149" s="86">
        <f>IF('Medical equipment-OST'!AA157="Да", 'Service providers'!H159, 1)</f>
        <v>1</v>
      </c>
      <c r="AC149" s="86" t="str">
        <f>IFERROR(('Medical equipment-OST'!AC157*AB149)/AG149, "0")</f>
        <v>0</v>
      </c>
      <c r="AD149" s="86">
        <f>IF('Medical equipment-OST'!X157="Да", 1, 0)</f>
        <v>0</v>
      </c>
      <c r="AE149" s="86">
        <f>IF('Medical equipment-OST'!Y157="Да", 1, 0)</f>
        <v>0</v>
      </c>
      <c r="AF149" s="86">
        <f>IF('Medical equipment-OST'!Z157="Да", 1, 0)</f>
        <v>0</v>
      </c>
      <c r="AG149" s="86">
        <f t="shared" si="27"/>
        <v>0</v>
      </c>
      <c r="AH149" s="86">
        <f>IF('Medical equipment-OST'!AH157="Да", 'Service providers'!G159, 1)</f>
        <v>1</v>
      </c>
      <c r="AI149" s="86" t="str">
        <f>IFERROR(('Medical equipment-OST'!AI157*AH149)/AO149, "0")</f>
        <v>0</v>
      </c>
      <c r="AJ149" s="86">
        <f>IF('Medical equipment-OST'!AH157="Да", 'Service providers'!H159, 1)</f>
        <v>1</v>
      </c>
      <c r="AK149" s="86" t="str">
        <f>IFERROR(('Medical equipment-OST'!AJ157*AJ149)/AO149, "0")</f>
        <v>0</v>
      </c>
      <c r="AL149" s="86">
        <f>IF('Medical equipment-OST'!AE157="Да", 1, 0)</f>
        <v>0</v>
      </c>
      <c r="AM149" s="86">
        <f>IF('Medical equipment-OST'!AF157="Да", 1, 0)</f>
        <v>0</v>
      </c>
      <c r="AN149" s="86">
        <f>IF('Medical equipment-OST'!AG157="Да", 1, 0)</f>
        <v>0</v>
      </c>
      <c r="AO149" s="86">
        <f t="shared" si="28"/>
        <v>0</v>
      </c>
      <c r="AP149" s="86">
        <f>IF('Medical equipment-OST'!AO157="Да", 'Service providers'!G159, 1)</f>
        <v>1</v>
      </c>
      <c r="AQ149" s="86" t="str">
        <f>IFERROR(('Medical equipment-OST'!AP157*AP149)/AW149, "0")</f>
        <v>0</v>
      </c>
      <c r="AR149" s="86">
        <f>IF('Medical equipment-OST'!AO157="Да", 'Service providers'!H159, 1)</f>
        <v>1</v>
      </c>
      <c r="AS149" s="86" t="str">
        <f>IFERROR(('Medical equipment-OST'!AQ157*AR149)/AW149, "0")</f>
        <v>0</v>
      </c>
      <c r="AT149" s="86">
        <f>IF('Medical equipment-OST'!AL157="Да", 1, 0)</f>
        <v>0</v>
      </c>
      <c r="AU149" s="86">
        <f>IF('Medical equipment-OST'!AM157="Да", 1, 0)</f>
        <v>0</v>
      </c>
      <c r="AV149" s="86">
        <f>IF('Medical equipment-OST'!AN157="Да", 1, 0)</f>
        <v>0</v>
      </c>
      <c r="AW149" s="86">
        <f t="shared" si="29"/>
        <v>0</v>
      </c>
      <c r="AX149" s="86">
        <f>IF('Medical equipment-OST'!AV157="Да", 'Service providers'!G159, 1)</f>
        <v>1</v>
      </c>
      <c r="AY149" s="86" t="str">
        <f>IFERROR(('Medical equipment-OST'!AW157*AX149)/BE149, "0")</f>
        <v>0</v>
      </c>
      <c r="AZ149" s="86">
        <f>IF('Medical equipment-OST'!AV157="Да", 'Service providers'!H159, 1)</f>
        <v>1</v>
      </c>
      <c r="BA149" s="86" t="str">
        <f>IFERROR(('Medical equipment-OST'!AX157*AZ149)/BE149, "0")</f>
        <v>0</v>
      </c>
      <c r="BB149" s="86">
        <f>IF('Medical equipment-OST'!AS157="Да", 1, 0)</f>
        <v>0</v>
      </c>
      <c r="BC149" s="86">
        <f>IF('Medical equipment-OST'!AT157="Да", 1, 0)</f>
        <v>0</v>
      </c>
      <c r="BD149" s="86">
        <f>IF('Medical equipment-OST'!AU157="Да", 1, 0)</f>
        <v>0</v>
      </c>
      <c r="BE149" s="86">
        <f t="shared" si="30"/>
        <v>0</v>
      </c>
      <c r="BF149" s="86">
        <f>IF('Medical equipment-OST'!BC157="Да", 'Service providers'!G159, 1)</f>
        <v>1</v>
      </c>
      <c r="BG149" s="86" t="str">
        <f>IFERROR(('Medical equipment-OST'!BD157*BF149)/BM149, "0")</f>
        <v>0</v>
      </c>
      <c r="BH149" s="86">
        <f>IF('Medical equipment-OST'!BC157="Да", 'Service providers'!H159, 1)</f>
        <v>1</v>
      </c>
      <c r="BI149" s="86" t="str">
        <f>IFERROR(('Medical equipment-OST'!BE157*BH149)/BM149, "0")</f>
        <v>0</v>
      </c>
      <c r="BJ149" s="86">
        <f>IF('Medical equipment-OST'!AZ157="Да", 1, 0)</f>
        <v>0</v>
      </c>
      <c r="BK149" s="86">
        <f>IF('Medical equipment-OST'!BA157="Да", 1, 0)</f>
        <v>0</v>
      </c>
      <c r="BL149" s="86">
        <f>IF('Medical equipment-OST'!BB157="Да", 1, 0)</f>
        <v>0</v>
      </c>
      <c r="BM149" s="86">
        <f t="shared" si="31"/>
        <v>0</v>
      </c>
    </row>
  </sheetData>
  <mergeCells count="8">
    <mergeCell ref="AX1:BE1"/>
    <mergeCell ref="BF1:BM1"/>
    <mergeCell ref="B1:I1"/>
    <mergeCell ref="J1:Q1"/>
    <mergeCell ref="R1:Y1"/>
    <mergeCell ref="Z1:AG1"/>
    <mergeCell ref="AH1:AO1"/>
    <mergeCell ref="AP1:AW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CP158"/>
  <sheetViews>
    <sheetView showGridLines="0" workbookViewId="0">
      <pane xSplit="1" ySplit="9" topLeftCell="B10" activePane="bottomRight" state="frozen"/>
      <selection pane="topRight" activeCell="B1" sqref="B1"/>
      <selection pane="bottomLeft" activeCell="A8" sqref="A8"/>
      <selection pane="bottomRight" activeCell="A32" sqref="A32"/>
    </sheetView>
  </sheetViews>
  <sheetFormatPr defaultColWidth="8.85546875" defaultRowHeight="14.25" x14ac:dyDescent="0.2"/>
  <cols>
    <col min="1" max="1" width="32.42578125" style="20" customWidth="1"/>
    <col min="2" max="2" width="14.140625" style="20" customWidth="1"/>
    <col min="3" max="4" width="15.85546875" style="20" bestFit="1" customWidth="1"/>
    <col min="5" max="5" width="14" style="20" customWidth="1"/>
    <col min="6" max="7" width="15.85546875" style="20" bestFit="1" customWidth="1"/>
    <col min="8" max="8" width="15.42578125" style="20" customWidth="1"/>
    <col min="9" max="10" width="15.85546875" style="20" bestFit="1" customWidth="1"/>
    <col min="11" max="11" width="15" style="20" customWidth="1"/>
    <col min="12" max="13" width="15.85546875" style="20" bestFit="1" customWidth="1"/>
    <col min="14" max="14" width="14.42578125" style="20" customWidth="1"/>
    <col min="15" max="16" width="15.85546875" style="20" bestFit="1" customWidth="1"/>
    <col min="17" max="17" width="16.140625" style="20" customWidth="1"/>
    <col min="18" max="19" width="15.85546875" style="20" bestFit="1" customWidth="1"/>
    <col min="20" max="20" width="13.85546875" style="20" customWidth="1"/>
    <col min="21" max="22" width="15.85546875" style="20" bestFit="1" customWidth="1"/>
    <col min="23" max="23" width="13.85546875" style="20" customWidth="1"/>
    <col min="24" max="25" width="15.85546875" style="20" bestFit="1" customWidth="1"/>
    <col min="26" max="26" width="16.140625" style="20" customWidth="1"/>
    <col min="27" max="28" width="15.85546875" style="20" bestFit="1" customWidth="1"/>
    <col min="29" max="29" width="16.42578125" style="20" customWidth="1"/>
    <col min="30" max="31" width="15.85546875" style="20" bestFit="1" customWidth="1"/>
    <col min="32" max="32" width="17.140625" style="20" customWidth="1"/>
    <col min="33" max="34" width="15.85546875" style="20" bestFit="1" customWidth="1"/>
    <col min="35" max="35" width="17" style="20" customWidth="1"/>
    <col min="36" max="37" width="15.85546875" style="20" bestFit="1" customWidth="1"/>
    <col min="38" max="38" width="16.140625" style="20" customWidth="1"/>
    <col min="39" max="40" width="15.85546875" style="20" bestFit="1" customWidth="1"/>
    <col min="41" max="41" width="17.42578125" style="20" customWidth="1"/>
    <col min="42" max="43" width="15.85546875" style="20" bestFit="1" customWidth="1"/>
    <col min="44" max="44" width="16.7109375" style="20" customWidth="1"/>
    <col min="45" max="46" width="15.85546875" style="20" bestFit="1" customWidth="1"/>
    <col min="47" max="47" width="15.140625" style="20" customWidth="1"/>
    <col min="48" max="49" width="15.85546875" style="20" bestFit="1" customWidth="1"/>
    <col min="50" max="50" width="15.7109375" style="20" customWidth="1"/>
    <col min="51" max="52" width="15.85546875" style="20" bestFit="1" customWidth="1"/>
    <col min="53" max="53" width="16.7109375" style="20" customWidth="1"/>
    <col min="54" max="55" width="15.85546875" style="20" bestFit="1" customWidth="1"/>
    <col min="56" max="56" width="15.42578125" style="20" customWidth="1"/>
    <col min="57" max="58" width="15.85546875" style="20" bestFit="1" customWidth="1"/>
    <col min="59" max="59" width="17.42578125" style="20" customWidth="1"/>
    <col min="60" max="61" width="15.85546875" style="20" bestFit="1" customWidth="1"/>
    <col min="62" max="62" width="17.140625" style="20" customWidth="1"/>
    <col min="63" max="64" width="15.85546875" style="20" bestFit="1" customWidth="1"/>
    <col min="65" max="65" width="16" style="20" customWidth="1"/>
    <col min="66" max="67" width="15.85546875" style="20" bestFit="1" customWidth="1"/>
    <col min="68" max="68" width="16.140625" style="20" customWidth="1"/>
    <col min="69" max="70" width="15.85546875" style="20" bestFit="1" customWidth="1"/>
    <col min="71" max="71" width="17.42578125" style="20" customWidth="1"/>
    <col min="72" max="73" width="15.85546875" style="20" bestFit="1" customWidth="1"/>
    <col min="74" max="74" width="16" style="20" customWidth="1"/>
    <col min="75" max="76" width="15.85546875" style="20" bestFit="1" customWidth="1"/>
    <col min="77" max="77" width="17.42578125" style="20" customWidth="1"/>
    <col min="78" max="79" width="15.85546875" style="20" bestFit="1" customWidth="1"/>
    <col min="80" max="80" width="15" style="20" customWidth="1"/>
    <col min="81" max="82" width="15.85546875" style="20" bestFit="1" customWidth="1"/>
    <col min="83" max="83" width="16.42578125" style="20" customWidth="1"/>
    <col min="84" max="85" width="15.85546875" style="20" bestFit="1" customWidth="1"/>
    <col min="86" max="86" width="15.28515625" style="20" customWidth="1"/>
    <col min="87" max="88" width="15.85546875" style="20" bestFit="1" customWidth="1"/>
    <col min="89" max="89" width="14.7109375" style="20" customWidth="1"/>
    <col min="90" max="91" width="15.85546875" style="20" bestFit="1" customWidth="1"/>
    <col min="92" max="92" width="8.85546875" style="20"/>
    <col min="93" max="94" width="8.85546875" style="20" hidden="1" customWidth="1"/>
    <col min="95" max="16384" width="8.85546875" style="20"/>
  </cols>
  <sheetData>
    <row r="1" spans="1:94" ht="20.25" x14ac:dyDescent="0.3">
      <c r="A1" s="14" t="s">
        <v>82</v>
      </c>
      <c r="B1" s="25"/>
      <c r="C1" s="25"/>
      <c r="D1" s="25"/>
      <c r="E1" s="25"/>
      <c r="F1" s="25"/>
      <c r="G1" s="25"/>
    </row>
    <row r="2" spans="1:94" ht="20.25" x14ac:dyDescent="0.3">
      <c r="A2" s="14"/>
      <c r="B2" s="25"/>
      <c r="C2" s="25"/>
      <c r="D2" s="25"/>
      <c r="E2" s="25"/>
      <c r="F2" s="25"/>
      <c r="G2" s="25"/>
    </row>
    <row r="3" spans="1:94" ht="14.25" customHeight="1" x14ac:dyDescent="0.2">
      <c r="B3" s="366" t="s">
        <v>550</v>
      </c>
      <c r="C3" s="383"/>
      <c r="D3" s="383"/>
      <c r="E3" s="383"/>
      <c r="F3" s="383"/>
      <c r="G3" s="383"/>
      <c r="H3" s="383"/>
      <c r="I3" s="384"/>
    </row>
    <row r="4" spans="1:94" ht="12.95" customHeight="1" x14ac:dyDescent="0.2">
      <c r="B4" s="385"/>
      <c r="C4" s="386"/>
      <c r="D4" s="386"/>
      <c r="E4" s="386"/>
      <c r="F4" s="386"/>
      <c r="G4" s="386"/>
      <c r="H4" s="386"/>
      <c r="I4" s="387"/>
    </row>
    <row r="5" spans="1:94" ht="14.25" customHeight="1" x14ac:dyDescent="0.2">
      <c r="B5" s="388"/>
      <c r="C5" s="389"/>
      <c r="D5" s="389"/>
      <c r="E5" s="389"/>
      <c r="F5" s="389"/>
      <c r="G5" s="389"/>
      <c r="H5" s="389"/>
      <c r="I5" s="390"/>
    </row>
    <row r="6" spans="1:94" ht="32.25" customHeight="1" x14ac:dyDescent="0.2">
      <c r="B6" s="394" t="s">
        <v>379</v>
      </c>
      <c r="C6" s="395"/>
      <c r="D6" s="372" t="s">
        <v>380</v>
      </c>
      <c r="E6" s="373"/>
      <c r="F6" s="373"/>
      <c r="G6" s="373"/>
      <c r="H6" s="373"/>
      <c r="I6" s="374"/>
    </row>
    <row r="8" spans="1:94" ht="27.75" customHeight="1" x14ac:dyDescent="0.25">
      <c r="A8" s="349" t="s">
        <v>124</v>
      </c>
      <c r="B8" s="396" t="s">
        <v>359</v>
      </c>
      <c r="C8" s="264" t="s">
        <v>368</v>
      </c>
      <c r="D8" s="264"/>
      <c r="E8" s="396" t="s">
        <v>381</v>
      </c>
      <c r="F8" s="264" t="s">
        <v>368</v>
      </c>
      <c r="G8" s="264"/>
      <c r="H8" s="396" t="s">
        <v>382</v>
      </c>
      <c r="I8" s="264" t="s">
        <v>368</v>
      </c>
      <c r="J8" s="264"/>
      <c r="K8" s="396" t="s">
        <v>383</v>
      </c>
      <c r="L8" s="264" t="s">
        <v>368</v>
      </c>
      <c r="M8" s="264"/>
      <c r="N8" s="396" t="s">
        <v>384</v>
      </c>
      <c r="O8" s="264" t="s">
        <v>368</v>
      </c>
      <c r="P8" s="264"/>
      <c r="Q8" s="396" t="s">
        <v>385</v>
      </c>
      <c r="R8" s="264" t="s">
        <v>368</v>
      </c>
      <c r="S8" s="264"/>
      <c r="T8" s="396" t="s">
        <v>386</v>
      </c>
      <c r="U8" s="264" t="s">
        <v>368</v>
      </c>
      <c r="V8" s="264"/>
      <c r="W8" s="396" t="s">
        <v>387</v>
      </c>
      <c r="X8" s="264" t="s">
        <v>368</v>
      </c>
      <c r="Y8" s="264"/>
      <c r="Z8" s="396" t="s">
        <v>388</v>
      </c>
      <c r="AA8" s="264" t="s">
        <v>368</v>
      </c>
      <c r="AB8" s="264"/>
      <c r="AC8" s="396" t="s">
        <v>389</v>
      </c>
      <c r="AD8" s="264" t="s">
        <v>368</v>
      </c>
      <c r="AE8" s="264"/>
      <c r="AF8" s="396" t="s">
        <v>390</v>
      </c>
      <c r="AG8" s="264" t="s">
        <v>368</v>
      </c>
      <c r="AH8" s="264"/>
      <c r="AI8" s="396" t="s">
        <v>391</v>
      </c>
      <c r="AJ8" s="264" t="s">
        <v>368</v>
      </c>
      <c r="AK8" s="264"/>
      <c r="AL8" s="396" t="s">
        <v>392</v>
      </c>
      <c r="AM8" s="264" t="s">
        <v>368</v>
      </c>
      <c r="AN8" s="264"/>
      <c r="AO8" s="396" t="s">
        <v>393</v>
      </c>
      <c r="AP8" s="264" t="s">
        <v>368</v>
      </c>
      <c r="AQ8" s="264"/>
      <c r="AR8" s="396" t="s">
        <v>394</v>
      </c>
      <c r="AS8" s="264" t="s">
        <v>368</v>
      </c>
      <c r="AT8" s="264"/>
      <c r="AU8" s="396" t="s">
        <v>395</v>
      </c>
      <c r="AV8" s="264" t="s">
        <v>368</v>
      </c>
      <c r="AW8" s="264"/>
      <c r="AX8" s="396" t="s">
        <v>396</v>
      </c>
      <c r="AY8" s="264" t="s">
        <v>368</v>
      </c>
      <c r="AZ8" s="264"/>
      <c r="BA8" s="396" t="s">
        <v>397</v>
      </c>
      <c r="BB8" s="264" t="s">
        <v>368</v>
      </c>
      <c r="BC8" s="264"/>
      <c r="BD8" s="396" t="s">
        <v>398</v>
      </c>
      <c r="BE8" s="264" t="s">
        <v>368</v>
      </c>
      <c r="BF8" s="264"/>
      <c r="BG8" s="396" t="s">
        <v>399</v>
      </c>
      <c r="BH8" s="264" t="s">
        <v>368</v>
      </c>
      <c r="BI8" s="264"/>
      <c r="BJ8" s="396" t="s">
        <v>400</v>
      </c>
      <c r="BK8" s="264" t="s">
        <v>368</v>
      </c>
      <c r="BL8" s="264"/>
      <c r="BM8" s="396" t="s">
        <v>401</v>
      </c>
      <c r="BN8" s="264" t="s">
        <v>368</v>
      </c>
      <c r="BO8" s="264"/>
      <c r="BP8" s="396" t="s">
        <v>402</v>
      </c>
      <c r="BQ8" s="264" t="s">
        <v>368</v>
      </c>
      <c r="BR8" s="264"/>
      <c r="BS8" s="396" t="s">
        <v>403</v>
      </c>
      <c r="BT8" s="264" t="s">
        <v>368</v>
      </c>
      <c r="BU8" s="264"/>
      <c r="BV8" s="396" t="s">
        <v>404</v>
      </c>
      <c r="BW8" s="264" t="s">
        <v>368</v>
      </c>
      <c r="BX8" s="264"/>
      <c r="BY8" s="396" t="s">
        <v>405</v>
      </c>
      <c r="BZ8" s="264" t="s">
        <v>368</v>
      </c>
      <c r="CA8" s="264"/>
      <c r="CB8" s="396" t="s">
        <v>406</v>
      </c>
      <c r="CC8" s="264" t="s">
        <v>368</v>
      </c>
      <c r="CD8" s="264"/>
      <c r="CE8" s="396" t="s">
        <v>407</v>
      </c>
      <c r="CF8" s="264" t="s">
        <v>368</v>
      </c>
      <c r="CG8" s="264"/>
      <c r="CH8" s="396" t="s">
        <v>408</v>
      </c>
      <c r="CI8" s="264" t="s">
        <v>368</v>
      </c>
      <c r="CJ8" s="264"/>
      <c r="CK8" s="396" t="s">
        <v>409</v>
      </c>
      <c r="CL8" s="264" t="s">
        <v>368</v>
      </c>
      <c r="CM8" s="264"/>
    </row>
    <row r="9" spans="1:94" ht="54" customHeight="1" x14ac:dyDescent="0.25">
      <c r="A9" s="397"/>
      <c r="B9" s="264"/>
      <c r="C9" s="17">
        <f>YearOne</f>
        <v>2012</v>
      </c>
      <c r="D9" s="17">
        <f>YearTwo</f>
        <v>2013</v>
      </c>
      <c r="E9" s="264"/>
      <c r="F9" s="17">
        <f>YearOne</f>
        <v>2012</v>
      </c>
      <c r="G9" s="17">
        <f>YearTwo</f>
        <v>2013</v>
      </c>
      <c r="H9" s="264"/>
      <c r="I9" s="17">
        <f>YearOne</f>
        <v>2012</v>
      </c>
      <c r="J9" s="17">
        <f>YearTwo</f>
        <v>2013</v>
      </c>
      <c r="K9" s="264"/>
      <c r="L9" s="17">
        <f>YearOne</f>
        <v>2012</v>
      </c>
      <c r="M9" s="17">
        <f>YearTwo</f>
        <v>2013</v>
      </c>
      <c r="N9" s="264"/>
      <c r="O9" s="17">
        <f>YearOne</f>
        <v>2012</v>
      </c>
      <c r="P9" s="17">
        <f>YearTwo</f>
        <v>2013</v>
      </c>
      <c r="Q9" s="264"/>
      <c r="R9" s="17">
        <f>YearOne</f>
        <v>2012</v>
      </c>
      <c r="S9" s="17">
        <f>YearTwo</f>
        <v>2013</v>
      </c>
      <c r="T9" s="264"/>
      <c r="U9" s="17">
        <f>YearOne</f>
        <v>2012</v>
      </c>
      <c r="V9" s="17">
        <f>YearTwo</f>
        <v>2013</v>
      </c>
      <c r="W9" s="264"/>
      <c r="X9" s="17">
        <f>YearOne</f>
        <v>2012</v>
      </c>
      <c r="Y9" s="17">
        <f>YearTwo</f>
        <v>2013</v>
      </c>
      <c r="Z9" s="264"/>
      <c r="AA9" s="17">
        <f>YearOne</f>
        <v>2012</v>
      </c>
      <c r="AB9" s="17">
        <f>YearTwo</f>
        <v>2013</v>
      </c>
      <c r="AC9" s="264"/>
      <c r="AD9" s="17">
        <f>YearOne</f>
        <v>2012</v>
      </c>
      <c r="AE9" s="17">
        <f>YearTwo</f>
        <v>2013</v>
      </c>
      <c r="AF9" s="264"/>
      <c r="AG9" s="17">
        <f>YearOne</f>
        <v>2012</v>
      </c>
      <c r="AH9" s="17">
        <f>YearTwo</f>
        <v>2013</v>
      </c>
      <c r="AI9" s="264"/>
      <c r="AJ9" s="17">
        <f>YearOne</f>
        <v>2012</v>
      </c>
      <c r="AK9" s="17">
        <f>YearTwo</f>
        <v>2013</v>
      </c>
      <c r="AL9" s="264"/>
      <c r="AM9" s="17">
        <f>YearOne</f>
        <v>2012</v>
      </c>
      <c r="AN9" s="17">
        <f>YearTwo</f>
        <v>2013</v>
      </c>
      <c r="AO9" s="264"/>
      <c r="AP9" s="17">
        <f>YearOne</f>
        <v>2012</v>
      </c>
      <c r="AQ9" s="17">
        <f>YearTwo</f>
        <v>2013</v>
      </c>
      <c r="AR9" s="264"/>
      <c r="AS9" s="17">
        <f>YearOne</f>
        <v>2012</v>
      </c>
      <c r="AT9" s="17">
        <f>YearTwo</f>
        <v>2013</v>
      </c>
      <c r="AU9" s="264"/>
      <c r="AV9" s="17">
        <f>YearOne</f>
        <v>2012</v>
      </c>
      <c r="AW9" s="17">
        <f>YearTwo</f>
        <v>2013</v>
      </c>
      <c r="AX9" s="264"/>
      <c r="AY9" s="17">
        <f>YearOne</f>
        <v>2012</v>
      </c>
      <c r="AZ9" s="17">
        <f>YearTwo</f>
        <v>2013</v>
      </c>
      <c r="BA9" s="264"/>
      <c r="BB9" s="17">
        <f>YearOne</f>
        <v>2012</v>
      </c>
      <c r="BC9" s="17">
        <f>YearTwo</f>
        <v>2013</v>
      </c>
      <c r="BD9" s="264"/>
      <c r="BE9" s="17">
        <f>YearOne</f>
        <v>2012</v>
      </c>
      <c r="BF9" s="17">
        <f>YearTwo</f>
        <v>2013</v>
      </c>
      <c r="BG9" s="264"/>
      <c r="BH9" s="17">
        <f>YearOne</f>
        <v>2012</v>
      </c>
      <c r="BI9" s="17">
        <f>YearTwo</f>
        <v>2013</v>
      </c>
      <c r="BJ9" s="264"/>
      <c r="BK9" s="17">
        <f>YearOne</f>
        <v>2012</v>
      </c>
      <c r="BL9" s="17">
        <f>YearTwo</f>
        <v>2013</v>
      </c>
      <c r="BM9" s="264"/>
      <c r="BN9" s="17">
        <f>YearOne</f>
        <v>2012</v>
      </c>
      <c r="BO9" s="17">
        <f>YearTwo</f>
        <v>2013</v>
      </c>
      <c r="BP9" s="264"/>
      <c r="BQ9" s="17">
        <f>YearOne</f>
        <v>2012</v>
      </c>
      <c r="BR9" s="17">
        <f>YearTwo</f>
        <v>2013</v>
      </c>
      <c r="BS9" s="264"/>
      <c r="BT9" s="17">
        <f>YearOne</f>
        <v>2012</v>
      </c>
      <c r="BU9" s="17">
        <f>YearTwo</f>
        <v>2013</v>
      </c>
      <c r="BV9" s="264"/>
      <c r="BW9" s="17">
        <f>YearOne</f>
        <v>2012</v>
      </c>
      <c r="BX9" s="17">
        <f>YearTwo</f>
        <v>2013</v>
      </c>
      <c r="BY9" s="264"/>
      <c r="BZ9" s="17">
        <f>YearOne</f>
        <v>2012</v>
      </c>
      <c r="CA9" s="17">
        <f>YearTwo</f>
        <v>2013</v>
      </c>
      <c r="CB9" s="264"/>
      <c r="CC9" s="17">
        <f>YearOne</f>
        <v>2012</v>
      </c>
      <c r="CD9" s="17">
        <f>YearTwo</f>
        <v>2013</v>
      </c>
      <c r="CE9" s="264"/>
      <c r="CF9" s="17">
        <f>YearOne</f>
        <v>2012</v>
      </c>
      <c r="CG9" s="17">
        <f>YearTwo</f>
        <v>2013</v>
      </c>
      <c r="CH9" s="264"/>
      <c r="CI9" s="17">
        <f>YearOne</f>
        <v>2012</v>
      </c>
      <c r="CJ9" s="17">
        <f>YearTwo</f>
        <v>2013</v>
      </c>
      <c r="CK9" s="264"/>
      <c r="CL9" s="17">
        <f>YearOne</f>
        <v>2012</v>
      </c>
      <c r="CM9" s="17">
        <f>YearTwo</f>
        <v>2013</v>
      </c>
      <c r="CO9" s="20">
        <v>2012</v>
      </c>
      <c r="CP9" s="20">
        <v>2013</v>
      </c>
    </row>
    <row r="10" spans="1:94" ht="15.75" hidden="1" customHeight="1" x14ac:dyDescent="0.25">
      <c r="A10" s="398"/>
      <c r="B10" s="51"/>
      <c r="C10" s="17"/>
      <c r="D10" s="17"/>
      <c r="E10" s="51"/>
      <c r="F10" s="17"/>
      <c r="G10" s="17"/>
      <c r="H10" s="51"/>
      <c r="I10" s="17"/>
      <c r="J10" s="17"/>
      <c r="K10" s="51"/>
      <c r="L10" s="17"/>
      <c r="M10" s="17"/>
      <c r="N10" s="51"/>
      <c r="O10" s="17"/>
      <c r="P10" s="17"/>
      <c r="Q10" s="51"/>
      <c r="R10" s="17"/>
      <c r="S10" s="17"/>
      <c r="T10" s="51"/>
      <c r="U10" s="17"/>
      <c r="V10" s="17"/>
      <c r="W10" s="51"/>
      <c r="X10" s="17"/>
      <c r="Y10" s="17"/>
    </row>
    <row r="11" spans="1:94" ht="15" hidden="1" x14ac:dyDescent="0.25">
      <c r="A11" s="68" t="e">
        <f t="shared" ref="A11" si="0">NSPsitelist</f>
        <v>#VALUE!</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row>
    <row r="12" spans="1:94" ht="15" x14ac:dyDescent="0.25">
      <c r="A12" s="69" t="str">
        <f>IF('Service providers'!A13="Указать название", "", 'Service providers'!A13)</f>
        <v/>
      </c>
      <c r="B12" s="70"/>
      <c r="C12" s="71"/>
      <c r="D12" s="70"/>
      <c r="E12" s="70"/>
      <c r="F12" s="70"/>
      <c r="G12" s="71"/>
      <c r="H12" s="70"/>
      <c r="I12" s="70"/>
      <c r="J12" s="70"/>
      <c r="K12" s="71"/>
      <c r="L12" s="70"/>
      <c r="M12" s="70"/>
      <c r="N12" s="70"/>
      <c r="O12" s="71"/>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1"/>
      <c r="AR12" s="70"/>
      <c r="AS12" s="70"/>
      <c r="AT12" s="70"/>
      <c r="AU12" s="71"/>
      <c r="AV12" s="70"/>
      <c r="AW12" s="70"/>
      <c r="AX12" s="70"/>
      <c r="AY12" s="71"/>
      <c r="AZ12" s="70"/>
      <c r="BA12" s="70"/>
      <c r="BB12" s="70"/>
      <c r="BC12" s="71"/>
      <c r="BD12" s="70"/>
      <c r="BE12" s="70"/>
      <c r="BF12" s="70"/>
      <c r="BG12" s="71"/>
      <c r="BH12" s="70"/>
      <c r="BI12" s="70"/>
      <c r="BJ12" s="70"/>
      <c r="BK12" s="71"/>
      <c r="BL12" s="70"/>
      <c r="BM12" s="70"/>
      <c r="BN12" s="70"/>
      <c r="BO12" s="71"/>
      <c r="BP12" s="70"/>
      <c r="BQ12" s="70"/>
      <c r="BR12" s="70"/>
      <c r="BS12" s="71"/>
      <c r="BT12" s="70"/>
      <c r="BU12" s="70"/>
      <c r="BV12" s="70"/>
      <c r="BW12" s="71"/>
      <c r="BX12" s="70"/>
      <c r="BY12" s="70"/>
      <c r="BZ12" s="70"/>
      <c r="CA12" s="71"/>
      <c r="CB12" s="70"/>
      <c r="CC12" s="70"/>
      <c r="CD12" s="70"/>
      <c r="CE12" s="71"/>
      <c r="CF12" s="70"/>
      <c r="CG12" s="70"/>
      <c r="CH12" s="70"/>
      <c r="CI12" s="71"/>
      <c r="CJ12" s="70"/>
      <c r="CK12" s="70"/>
      <c r="CL12" s="70"/>
      <c r="CM12" s="71"/>
    </row>
    <row r="13" spans="1:94" x14ac:dyDescent="0.2">
      <c r="A13" s="3" t="str">
        <f>IF('Service providers'!A14="Указать название точки 1", "", 'Service providers'!A14)</f>
        <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O13" s="20">
        <f>C13+F13+I13+L13+O13+R13+U13+X13+AA13+AD13+AG13+AJ13+AM13+AP13+AS13+AV13+AY13+BB13+BE13+BH13+BK13+BN13+BQ13+BT13+BW13+BZ13+CC13+CF13+CI13+CL13</f>
        <v>0</v>
      </c>
      <c r="CP13" s="20">
        <f>D13+G13+J13+M13+P13+S13+V13+Y13+AB13+AE13+AH13+AK13+AN13+AQ13+AT13+AW13+AZ13+BC13+BF13+BI13+BL13+BO13+BR13+BU13+BX13+CA13+CD13+CG13+CJ13+CM13</f>
        <v>0</v>
      </c>
    </row>
    <row r="14" spans="1:94" x14ac:dyDescent="0.2">
      <c r="A14" s="3" t="str">
        <f>IF('Service providers'!A15="Указать название точки 2", "", 'Service providers'!A15)</f>
        <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O14" s="20">
        <f t="shared" ref="CO14:CP116" si="1">C14+F14+I14+L14+O14+R14+U14+X14+AA14+AD14+AG14+AJ14+AM14+AP14+AS14+AV14+AY14+BB14+BE14+BH14+BK14+BN14+BQ14+BT14+BW14+BZ14+CC14+CF14+CI14+CL14</f>
        <v>0</v>
      </c>
      <c r="CP14" s="20">
        <f t="shared" si="1"/>
        <v>0</v>
      </c>
    </row>
    <row r="15" spans="1:94" x14ac:dyDescent="0.2">
      <c r="A15" s="3" t="str">
        <f>IF('Service providers'!A16="Указать название точки 3", "", 'Service providers'!A16)</f>
        <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O15" s="20">
        <f t="shared" si="1"/>
        <v>0</v>
      </c>
      <c r="CP15" s="20">
        <f t="shared" si="1"/>
        <v>0</v>
      </c>
    </row>
    <row r="16" spans="1:94" x14ac:dyDescent="0.2">
      <c r="A16" s="3" t="str">
        <f>IF('Service providers'!A17="Указать название точки 4", "", 'Service providers'!A17)</f>
        <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O16" s="20">
        <f t="shared" si="1"/>
        <v>0</v>
      </c>
      <c r="CP16" s="20">
        <f t="shared" si="1"/>
        <v>0</v>
      </c>
    </row>
    <row r="17" spans="1:94" x14ac:dyDescent="0.2">
      <c r="A17" s="3" t="str">
        <f>IF('Service providers'!A18="Указать название точки 5", "", 'Service providers'!A18)</f>
        <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O17" s="20">
        <f t="shared" si="1"/>
        <v>0</v>
      </c>
      <c r="CP17" s="20">
        <f t="shared" si="1"/>
        <v>0</v>
      </c>
    </row>
    <row r="18" spans="1:94" x14ac:dyDescent="0.2">
      <c r="A18" s="3" t="str">
        <f>IF('Service providers'!A19="Указать название точки 6", "", 'Service providers'!A19)</f>
        <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O18" s="20">
        <f t="shared" si="1"/>
        <v>0</v>
      </c>
      <c r="CP18" s="20">
        <f t="shared" si="1"/>
        <v>0</v>
      </c>
    </row>
    <row r="19" spans="1:94" x14ac:dyDescent="0.2">
      <c r="A19" s="3" t="str">
        <f>IF('Service providers'!A20="Указать название точки 7", "", 'Service providers'!A20)</f>
        <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O19" s="20">
        <f t="shared" si="1"/>
        <v>0</v>
      </c>
      <c r="CP19" s="20">
        <f t="shared" si="1"/>
        <v>0</v>
      </c>
    </row>
    <row r="20" spans="1:94" x14ac:dyDescent="0.2">
      <c r="A20" s="3" t="str">
        <f>IF('Service providers'!A21="Указать название точки 8", "", 'Service providers'!A21)</f>
        <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O20" s="20">
        <f t="shared" si="1"/>
        <v>0</v>
      </c>
      <c r="CP20" s="20">
        <f t="shared" si="1"/>
        <v>0</v>
      </c>
    </row>
    <row r="21" spans="1:94" x14ac:dyDescent="0.2">
      <c r="A21" s="3" t="str">
        <f>IF('Service providers'!A22="Указать название точки 9", "", 'Service providers'!A22)</f>
        <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O21" s="20">
        <f t="shared" si="1"/>
        <v>0</v>
      </c>
      <c r="CP21" s="20">
        <f t="shared" si="1"/>
        <v>0</v>
      </c>
    </row>
    <row r="22" spans="1:94" x14ac:dyDescent="0.2">
      <c r="A22" s="3" t="str">
        <f>IF('Service providers'!A23="Указать название точки 10", "", 'Service providers'!A23)</f>
        <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O22" s="20">
        <f t="shared" si="1"/>
        <v>0</v>
      </c>
      <c r="CP22" s="20">
        <f t="shared" si="1"/>
        <v>0</v>
      </c>
    </row>
    <row r="23" spans="1:94" x14ac:dyDescent="0.2">
      <c r="A23" s="3" t="str">
        <f>IF('Service providers'!A24="Указать название точки 11", "", 'Service providers'!A24)</f>
        <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O23" s="20">
        <f t="shared" si="1"/>
        <v>0</v>
      </c>
      <c r="CP23" s="20">
        <f t="shared" si="1"/>
        <v>0</v>
      </c>
    </row>
    <row r="24" spans="1:94" x14ac:dyDescent="0.2">
      <c r="A24" s="3" t="str">
        <f>IF('Service providers'!A25="Указать название точки 12", "", 'Service providers'!A25)</f>
        <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O24" s="20">
        <f t="shared" si="1"/>
        <v>0</v>
      </c>
      <c r="CP24" s="20">
        <f t="shared" si="1"/>
        <v>0</v>
      </c>
    </row>
    <row r="25" spans="1:94" x14ac:dyDescent="0.2">
      <c r="A25" s="3" t="str">
        <f>IF('Service providers'!A26="Указать название точки 13", "", 'Service providers'!A26)</f>
        <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O25" s="20">
        <f t="shared" si="1"/>
        <v>0</v>
      </c>
      <c r="CP25" s="20">
        <f t="shared" si="1"/>
        <v>0</v>
      </c>
    </row>
    <row r="26" spans="1:94" x14ac:dyDescent="0.2">
      <c r="A26" s="3" t="str">
        <f>IF('Service providers'!A27="Указать название точки 14", "", 'Service providers'!A27)</f>
        <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O26" s="20">
        <f t="shared" si="1"/>
        <v>0</v>
      </c>
      <c r="CP26" s="20">
        <f t="shared" si="1"/>
        <v>0</v>
      </c>
    </row>
    <row r="27" spans="1:94" x14ac:dyDescent="0.2">
      <c r="A27" s="3" t="str">
        <f>IF('Service providers'!A28="Указать название точки 15", "", 'Service providers'!A28)</f>
        <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O27" s="20">
        <f t="shared" si="1"/>
        <v>0</v>
      </c>
      <c r="CP27" s="20">
        <f t="shared" si="1"/>
        <v>0</v>
      </c>
    </row>
    <row r="28" spans="1:94" x14ac:dyDescent="0.2">
      <c r="A28" s="3" t="str">
        <f>IF('Service providers'!A29="Указать название точки 16", "", 'Service providers'!A29)</f>
        <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O28" s="20">
        <f t="shared" si="1"/>
        <v>0</v>
      </c>
      <c r="CP28" s="20">
        <f t="shared" si="1"/>
        <v>0</v>
      </c>
    </row>
    <row r="29" spans="1:94" x14ac:dyDescent="0.2">
      <c r="A29" s="3" t="str">
        <f>IF('Service providers'!A30="Указать название точки 17", "", 'Service providers'!A30)</f>
        <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O29" s="20">
        <f t="shared" si="1"/>
        <v>0</v>
      </c>
      <c r="CP29" s="20">
        <f t="shared" si="1"/>
        <v>0</v>
      </c>
    </row>
    <row r="30" spans="1:94" x14ac:dyDescent="0.2">
      <c r="A30" s="3" t="str">
        <f>IF('Service providers'!A31="Указать название точки 18", "", 'Service providers'!A31)</f>
        <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O30" s="20">
        <f t="shared" si="1"/>
        <v>0</v>
      </c>
      <c r="CP30" s="20">
        <f t="shared" si="1"/>
        <v>0</v>
      </c>
    </row>
    <row r="31" spans="1:94" x14ac:dyDescent="0.2">
      <c r="A31" s="3" t="str">
        <f>IF('Service providers'!A32="Указать название точки 19", "", 'Service providers'!A32)</f>
        <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O31" s="20">
        <f t="shared" si="1"/>
        <v>0</v>
      </c>
      <c r="CP31" s="20">
        <f t="shared" si="1"/>
        <v>0</v>
      </c>
    </row>
    <row r="32" spans="1:94" x14ac:dyDescent="0.2">
      <c r="A32" s="3" t="str">
        <f>IF('Service providers'!A33="Указать название точки 20", "", 'Service providers'!A33)</f>
        <v/>
      </c>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O32" s="20">
        <f t="shared" si="1"/>
        <v>0</v>
      </c>
      <c r="CP32" s="20">
        <f t="shared" si="1"/>
        <v>0</v>
      </c>
    </row>
    <row r="33" spans="1:94" ht="15" x14ac:dyDescent="0.25">
      <c r="A33" s="69" t="str">
        <f>IF('Service providers'!A34="Указать название", "", 'Service providers'!A34)</f>
        <v/>
      </c>
      <c r="B33" s="70"/>
      <c r="C33" s="71"/>
      <c r="D33" s="70"/>
      <c r="E33" s="70"/>
      <c r="F33" s="70"/>
      <c r="G33" s="71"/>
      <c r="H33" s="70"/>
      <c r="I33" s="70"/>
      <c r="J33" s="70"/>
      <c r="K33" s="71"/>
      <c r="L33" s="70"/>
      <c r="M33" s="70"/>
      <c r="N33" s="70"/>
      <c r="O33" s="71"/>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1"/>
      <c r="AR33" s="70"/>
      <c r="AS33" s="70"/>
      <c r="AT33" s="70"/>
      <c r="AU33" s="71"/>
      <c r="AV33" s="70"/>
      <c r="AW33" s="70"/>
      <c r="AX33" s="70"/>
      <c r="AY33" s="71"/>
      <c r="AZ33" s="70"/>
      <c r="BA33" s="70"/>
      <c r="BB33" s="70"/>
      <c r="BC33" s="71"/>
      <c r="BD33" s="70"/>
      <c r="BE33" s="70"/>
      <c r="BF33" s="70"/>
      <c r="BG33" s="71"/>
      <c r="BH33" s="70"/>
      <c r="BI33" s="70"/>
      <c r="BJ33" s="70"/>
      <c r="BK33" s="71"/>
      <c r="BL33" s="70"/>
      <c r="BM33" s="70"/>
      <c r="BN33" s="70"/>
      <c r="BO33" s="71"/>
      <c r="BP33" s="70"/>
      <c r="BQ33" s="70"/>
      <c r="BR33" s="70"/>
      <c r="BS33" s="71"/>
      <c r="BT33" s="70"/>
      <c r="BU33" s="70"/>
      <c r="BV33" s="70"/>
      <c r="BW33" s="71"/>
      <c r="BX33" s="70"/>
      <c r="BY33" s="70"/>
      <c r="BZ33" s="70"/>
      <c r="CA33" s="71"/>
      <c r="CB33" s="70"/>
      <c r="CC33" s="70"/>
      <c r="CD33" s="70"/>
      <c r="CE33" s="71"/>
      <c r="CF33" s="70"/>
      <c r="CG33" s="70"/>
      <c r="CH33" s="70"/>
      <c r="CI33" s="71"/>
      <c r="CJ33" s="70"/>
      <c r="CK33" s="70"/>
      <c r="CL33" s="70"/>
      <c r="CM33" s="71"/>
      <c r="CO33" s="70">
        <f t="shared" si="1"/>
        <v>0</v>
      </c>
      <c r="CP33" s="70">
        <f t="shared" si="1"/>
        <v>0</v>
      </c>
    </row>
    <row r="34" spans="1:94" x14ac:dyDescent="0.2">
      <c r="A34" s="3" t="str">
        <f>IF('Service providers'!A35="Указать название точки 1", "", 'Service providers'!A35)</f>
        <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O34" s="20">
        <f t="shared" si="1"/>
        <v>0</v>
      </c>
      <c r="CP34" s="20">
        <f t="shared" si="1"/>
        <v>0</v>
      </c>
    </row>
    <row r="35" spans="1:94" x14ac:dyDescent="0.2">
      <c r="A35" s="3" t="str">
        <f>IF('Service providers'!A36="Указать название точки 2", "", 'Service providers'!A36)</f>
        <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O35" s="20">
        <f t="shared" si="1"/>
        <v>0</v>
      </c>
      <c r="CP35" s="20">
        <f t="shared" si="1"/>
        <v>0</v>
      </c>
    </row>
    <row r="36" spans="1:94" x14ac:dyDescent="0.2">
      <c r="A36" s="3" t="str">
        <f>IF('Service providers'!A37="Указать название точки 3", "", 'Service providers'!A37)</f>
        <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O36" s="20">
        <f t="shared" si="1"/>
        <v>0</v>
      </c>
      <c r="CP36" s="20">
        <f t="shared" si="1"/>
        <v>0</v>
      </c>
    </row>
    <row r="37" spans="1:94" x14ac:dyDescent="0.2">
      <c r="A37" s="3" t="str">
        <f>IF('Service providers'!A38="Указать название точки 4", "", 'Service providers'!A38)</f>
        <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O37" s="20">
        <f t="shared" si="1"/>
        <v>0</v>
      </c>
      <c r="CP37" s="20">
        <f t="shared" si="1"/>
        <v>0</v>
      </c>
    </row>
    <row r="38" spans="1:94" x14ac:dyDescent="0.2">
      <c r="A38" s="3" t="str">
        <f>IF('Service providers'!A39="Указать название точки 5", "", 'Service providers'!A39)</f>
        <v/>
      </c>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O38" s="20">
        <f t="shared" si="1"/>
        <v>0</v>
      </c>
      <c r="CP38" s="20">
        <f t="shared" si="1"/>
        <v>0</v>
      </c>
    </row>
    <row r="39" spans="1:94" x14ac:dyDescent="0.2">
      <c r="A39" s="3" t="str">
        <f>IF('Service providers'!A40="Указать название точки 6", "", 'Service providers'!A40)</f>
        <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O39" s="20">
        <f t="shared" si="1"/>
        <v>0</v>
      </c>
      <c r="CP39" s="20">
        <f t="shared" si="1"/>
        <v>0</v>
      </c>
    </row>
    <row r="40" spans="1:94" x14ac:dyDescent="0.2">
      <c r="A40" s="3" t="str">
        <f>IF('Service providers'!A41="Указать название точки 7", "", 'Service providers'!A41)</f>
        <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O40" s="20">
        <f t="shared" si="1"/>
        <v>0</v>
      </c>
      <c r="CP40" s="20">
        <f t="shared" si="1"/>
        <v>0</v>
      </c>
    </row>
    <row r="41" spans="1:94" x14ac:dyDescent="0.2">
      <c r="A41" s="3" t="str">
        <f>IF('Service providers'!A42="Указать название точки 8", "", 'Service providers'!A42)</f>
        <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O41" s="20">
        <f t="shared" si="1"/>
        <v>0</v>
      </c>
      <c r="CP41" s="20">
        <f t="shared" si="1"/>
        <v>0</v>
      </c>
    </row>
    <row r="42" spans="1:94" x14ac:dyDescent="0.2">
      <c r="A42" s="3" t="str">
        <f>IF('Service providers'!A43="Указать название точки 9", "", 'Service providers'!A43)</f>
        <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O42" s="20">
        <f t="shared" si="1"/>
        <v>0</v>
      </c>
      <c r="CP42" s="20">
        <f t="shared" si="1"/>
        <v>0</v>
      </c>
    </row>
    <row r="43" spans="1:94" x14ac:dyDescent="0.2">
      <c r="A43" s="3" t="str">
        <f>IF('Service providers'!A44="Указать название точки 10", "", 'Service providers'!A44)</f>
        <v/>
      </c>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O43" s="20">
        <f t="shared" si="1"/>
        <v>0</v>
      </c>
      <c r="CP43" s="20">
        <f t="shared" si="1"/>
        <v>0</v>
      </c>
    </row>
    <row r="44" spans="1:94" x14ac:dyDescent="0.2">
      <c r="A44" s="3" t="str">
        <f>IF('Service providers'!A45="Указать название точки 11", "", 'Service providers'!A45)</f>
        <v/>
      </c>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O44" s="20">
        <f t="shared" si="1"/>
        <v>0</v>
      </c>
      <c r="CP44" s="20">
        <f t="shared" si="1"/>
        <v>0</v>
      </c>
    </row>
    <row r="45" spans="1:94" x14ac:dyDescent="0.2">
      <c r="A45" s="3" t="str">
        <f>IF('Service providers'!A46="Указать название точки 12", "", 'Service providers'!A46)</f>
        <v/>
      </c>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O45" s="20">
        <f t="shared" si="1"/>
        <v>0</v>
      </c>
      <c r="CP45" s="20">
        <f t="shared" si="1"/>
        <v>0</v>
      </c>
    </row>
    <row r="46" spans="1:94" x14ac:dyDescent="0.2">
      <c r="A46" s="3" t="str">
        <f>IF('Service providers'!A47="Указать название точки 13", "", 'Service providers'!A47)</f>
        <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O46" s="20">
        <f t="shared" si="1"/>
        <v>0</v>
      </c>
      <c r="CP46" s="20">
        <f t="shared" si="1"/>
        <v>0</v>
      </c>
    </row>
    <row r="47" spans="1:94" x14ac:dyDescent="0.2">
      <c r="A47" s="3" t="str">
        <f>IF('Service providers'!A48="Указать название точки 14", "", 'Service providers'!A48)</f>
        <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O47" s="20">
        <f t="shared" si="1"/>
        <v>0</v>
      </c>
      <c r="CP47" s="20">
        <f t="shared" si="1"/>
        <v>0</v>
      </c>
    </row>
    <row r="48" spans="1:94" x14ac:dyDescent="0.2">
      <c r="A48" s="3" t="str">
        <f>IF('Service providers'!A49="Указать название точки 15", "", 'Service providers'!A49)</f>
        <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O48" s="20">
        <f t="shared" si="1"/>
        <v>0</v>
      </c>
      <c r="CP48" s="20">
        <f t="shared" si="1"/>
        <v>0</v>
      </c>
    </row>
    <row r="49" spans="1:94" x14ac:dyDescent="0.2">
      <c r="A49" s="3" t="str">
        <f>IF('Service providers'!A50="Указать название точки 16", "", 'Service providers'!A50)</f>
        <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O49" s="20">
        <f t="shared" si="1"/>
        <v>0</v>
      </c>
      <c r="CP49" s="20">
        <f t="shared" si="1"/>
        <v>0</v>
      </c>
    </row>
    <row r="50" spans="1:94" x14ac:dyDescent="0.2">
      <c r="A50" s="3" t="str">
        <f>IF('Service providers'!A51="Указать название точки 17", "", 'Service providers'!A51)</f>
        <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O50" s="20">
        <f t="shared" si="1"/>
        <v>0</v>
      </c>
      <c r="CP50" s="20">
        <f t="shared" si="1"/>
        <v>0</v>
      </c>
    </row>
    <row r="51" spans="1:94" x14ac:dyDescent="0.2">
      <c r="A51" s="3" t="str">
        <f>IF('Service providers'!A52="Указать название точки 18", "", 'Service providers'!A52)</f>
        <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O51" s="20">
        <f t="shared" si="1"/>
        <v>0</v>
      </c>
      <c r="CP51" s="20">
        <f t="shared" si="1"/>
        <v>0</v>
      </c>
    </row>
    <row r="52" spans="1:94" x14ac:dyDescent="0.2">
      <c r="A52" s="3" t="str">
        <f>IF('Service providers'!A53="Указать название точки 19", "", 'Service providers'!A53)</f>
        <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O52" s="20">
        <f t="shared" si="1"/>
        <v>0</v>
      </c>
      <c r="CP52" s="20">
        <f t="shared" si="1"/>
        <v>0</v>
      </c>
    </row>
    <row r="53" spans="1:94" x14ac:dyDescent="0.2">
      <c r="A53" s="3" t="str">
        <f>IF('Service providers'!A54="Указать название точки 20", "", 'Service providers'!A54)</f>
        <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O53" s="20">
        <f t="shared" si="1"/>
        <v>0</v>
      </c>
      <c r="CP53" s="20">
        <f t="shared" si="1"/>
        <v>0</v>
      </c>
    </row>
    <row r="54" spans="1:94" ht="15" x14ac:dyDescent="0.25">
      <c r="A54" s="69" t="str">
        <f>IF('Service providers'!A55="Указать название", "", 'Service providers'!A55)</f>
        <v/>
      </c>
      <c r="B54" s="70"/>
      <c r="C54" s="71"/>
      <c r="D54" s="70"/>
      <c r="E54" s="70"/>
      <c r="F54" s="70"/>
      <c r="G54" s="71"/>
      <c r="H54" s="70"/>
      <c r="I54" s="70"/>
      <c r="J54" s="70"/>
      <c r="K54" s="71"/>
      <c r="L54" s="70"/>
      <c r="M54" s="70"/>
      <c r="N54" s="70"/>
      <c r="O54" s="71"/>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1"/>
      <c r="AR54" s="70"/>
      <c r="AS54" s="70"/>
      <c r="AT54" s="70"/>
      <c r="AU54" s="71"/>
      <c r="AV54" s="70"/>
      <c r="AW54" s="70"/>
      <c r="AX54" s="70"/>
      <c r="AY54" s="71"/>
      <c r="AZ54" s="70"/>
      <c r="BA54" s="70"/>
      <c r="BB54" s="70"/>
      <c r="BC54" s="71"/>
      <c r="BD54" s="70"/>
      <c r="BE54" s="70"/>
      <c r="BF54" s="70"/>
      <c r="BG54" s="71"/>
      <c r="BH54" s="70"/>
      <c r="BI54" s="70"/>
      <c r="BJ54" s="70"/>
      <c r="BK54" s="71"/>
      <c r="BL54" s="70"/>
      <c r="BM54" s="70"/>
      <c r="BN54" s="70"/>
      <c r="BO54" s="71"/>
      <c r="BP54" s="70"/>
      <c r="BQ54" s="70"/>
      <c r="BR54" s="70"/>
      <c r="BS54" s="71"/>
      <c r="BT54" s="70"/>
      <c r="BU54" s="70"/>
      <c r="BV54" s="70"/>
      <c r="BW54" s="71"/>
      <c r="BX54" s="70"/>
      <c r="BY54" s="70"/>
      <c r="BZ54" s="70"/>
      <c r="CA54" s="71"/>
      <c r="CB54" s="70"/>
      <c r="CC54" s="70"/>
      <c r="CD54" s="70"/>
      <c r="CE54" s="71"/>
      <c r="CF54" s="70"/>
      <c r="CG54" s="70"/>
      <c r="CH54" s="70"/>
      <c r="CI54" s="71"/>
      <c r="CJ54" s="70"/>
      <c r="CK54" s="70"/>
      <c r="CL54" s="70"/>
      <c r="CM54" s="71"/>
      <c r="CO54" s="70">
        <f t="shared" ref="CO54:CO74" si="2">C54+F54+I54+L54+O54+R54+U54+X54+AA54+AD54+AG54+AJ54+AM54+AP54+AS54+AV54+AY54+BB54+BE54+BH54+BK54+BN54+BQ54+BT54+BW54+BZ54+CC54+CF54+CI54+CL54</f>
        <v>0</v>
      </c>
      <c r="CP54" s="70">
        <f t="shared" ref="CP54:CP74" si="3">D54+G54+J54+M54+P54+S54+V54+Y54+AB54+AE54+AH54+AK54+AN54+AQ54+AT54+AW54+AZ54+BC54+BF54+BI54+BL54+BO54+BR54+BU54+BX54+CA54+CD54+CG54+CJ54+CM54</f>
        <v>0</v>
      </c>
    </row>
    <row r="55" spans="1:94" x14ac:dyDescent="0.2">
      <c r="A55" s="3" t="str">
        <f>IF('Service providers'!A56="Указать название точки 1", "", 'Service providers'!A56)</f>
        <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O55" s="20">
        <f t="shared" si="2"/>
        <v>0</v>
      </c>
      <c r="CP55" s="20">
        <f t="shared" si="3"/>
        <v>0</v>
      </c>
    </row>
    <row r="56" spans="1:94" x14ac:dyDescent="0.2">
      <c r="A56" s="3" t="str">
        <f>IF('Service providers'!A57="Указать название точки 2", "", 'Service providers'!A57)</f>
        <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O56" s="20">
        <f t="shared" si="2"/>
        <v>0</v>
      </c>
      <c r="CP56" s="20">
        <f t="shared" si="3"/>
        <v>0</v>
      </c>
    </row>
    <row r="57" spans="1:94" x14ac:dyDescent="0.2">
      <c r="A57" s="3" t="str">
        <f>IF('Service providers'!A58="Указать название точки 3", "", 'Service providers'!A58)</f>
        <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O57" s="20">
        <f t="shared" si="2"/>
        <v>0</v>
      </c>
      <c r="CP57" s="20">
        <f t="shared" si="3"/>
        <v>0</v>
      </c>
    </row>
    <row r="58" spans="1:94" x14ac:dyDescent="0.2">
      <c r="A58" s="3" t="str">
        <f>IF('Service providers'!A59="Указать название точки 4", "", 'Service providers'!A59)</f>
        <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O58" s="20">
        <f t="shared" si="2"/>
        <v>0</v>
      </c>
      <c r="CP58" s="20">
        <f t="shared" si="3"/>
        <v>0</v>
      </c>
    </row>
    <row r="59" spans="1:94" x14ac:dyDescent="0.2">
      <c r="A59" s="3" t="str">
        <f>IF('Service providers'!A60="Указать название точки 5", "", 'Service providers'!A60)</f>
        <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O59" s="20">
        <f t="shared" si="2"/>
        <v>0</v>
      </c>
      <c r="CP59" s="20">
        <f t="shared" si="3"/>
        <v>0</v>
      </c>
    </row>
    <row r="60" spans="1:94" x14ac:dyDescent="0.2">
      <c r="A60" s="3" t="str">
        <f>IF('Service providers'!A61="Указать название точки 6", "", 'Service providers'!A61)</f>
        <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O60" s="20">
        <f t="shared" si="2"/>
        <v>0</v>
      </c>
      <c r="CP60" s="20">
        <f t="shared" si="3"/>
        <v>0</v>
      </c>
    </row>
    <row r="61" spans="1:94" x14ac:dyDescent="0.2">
      <c r="A61" s="3" t="str">
        <f>IF('Service providers'!A62="Указать название точки 7", "", 'Service providers'!A62)</f>
        <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O61" s="20">
        <f t="shared" si="2"/>
        <v>0</v>
      </c>
      <c r="CP61" s="20">
        <f t="shared" si="3"/>
        <v>0</v>
      </c>
    </row>
    <row r="62" spans="1:94" x14ac:dyDescent="0.2">
      <c r="A62" s="3" t="str">
        <f>IF('Service providers'!A63="Указать название точки 8", "", 'Service providers'!A63)</f>
        <v/>
      </c>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O62" s="20">
        <f t="shared" si="2"/>
        <v>0</v>
      </c>
      <c r="CP62" s="20">
        <f t="shared" si="3"/>
        <v>0</v>
      </c>
    </row>
    <row r="63" spans="1:94" x14ac:dyDescent="0.2">
      <c r="A63" s="3" t="str">
        <f>IF('Service providers'!A64="Указать название точки 9", "", 'Service providers'!A64)</f>
        <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O63" s="20">
        <f t="shared" si="2"/>
        <v>0</v>
      </c>
      <c r="CP63" s="20">
        <f t="shared" si="3"/>
        <v>0</v>
      </c>
    </row>
    <row r="64" spans="1:94" x14ac:dyDescent="0.2">
      <c r="A64" s="3" t="str">
        <f>IF('Service providers'!A65="Указать название точки 10", "", 'Service providers'!A65)</f>
        <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O64" s="20">
        <f t="shared" si="2"/>
        <v>0</v>
      </c>
      <c r="CP64" s="20">
        <f t="shared" si="3"/>
        <v>0</v>
      </c>
    </row>
    <row r="65" spans="1:94" x14ac:dyDescent="0.2">
      <c r="A65" s="3" t="str">
        <f>IF('Service providers'!A66="Указать название точки 11", "", 'Service providers'!A66)</f>
        <v/>
      </c>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O65" s="20">
        <f t="shared" si="2"/>
        <v>0</v>
      </c>
      <c r="CP65" s="20">
        <f t="shared" si="3"/>
        <v>0</v>
      </c>
    </row>
    <row r="66" spans="1:94" x14ac:dyDescent="0.2">
      <c r="A66" s="3" t="str">
        <f>IF('Service providers'!A67="Указать название точки 12", "", 'Service providers'!A67)</f>
        <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O66" s="20">
        <f t="shared" si="2"/>
        <v>0</v>
      </c>
      <c r="CP66" s="20">
        <f t="shared" si="3"/>
        <v>0</v>
      </c>
    </row>
    <row r="67" spans="1:94" x14ac:dyDescent="0.2">
      <c r="A67" s="3" t="str">
        <f>IF('Service providers'!A68="Указать название точки 13", "", 'Service providers'!A68)</f>
        <v/>
      </c>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O67" s="20">
        <f t="shared" si="2"/>
        <v>0</v>
      </c>
      <c r="CP67" s="20">
        <f t="shared" si="3"/>
        <v>0</v>
      </c>
    </row>
    <row r="68" spans="1:94" x14ac:dyDescent="0.2">
      <c r="A68" s="3" t="str">
        <f>IF('Service providers'!A69="Указать название точки 14", "", 'Service providers'!A69)</f>
        <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O68" s="20">
        <f t="shared" si="2"/>
        <v>0</v>
      </c>
      <c r="CP68" s="20">
        <f t="shared" si="3"/>
        <v>0</v>
      </c>
    </row>
    <row r="69" spans="1:94" x14ac:dyDescent="0.2">
      <c r="A69" s="3" t="str">
        <f>IF('Service providers'!A70="Указать название точки 15", "", 'Service providers'!A70)</f>
        <v/>
      </c>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O69" s="20">
        <f t="shared" si="2"/>
        <v>0</v>
      </c>
      <c r="CP69" s="20">
        <f t="shared" si="3"/>
        <v>0</v>
      </c>
    </row>
    <row r="70" spans="1:94" x14ac:dyDescent="0.2">
      <c r="A70" s="3" t="str">
        <f>IF('Service providers'!A71="Указать название точки 16", "", 'Service providers'!A71)</f>
        <v/>
      </c>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O70" s="20">
        <f t="shared" si="2"/>
        <v>0</v>
      </c>
      <c r="CP70" s="20">
        <f t="shared" si="3"/>
        <v>0</v>
      </c>
    </row>
    <row r="71" spans="1:94" x14ac:dyDescent="0.2">
      <c r="A71" s="3" t="str">
        <f>IF('Service providers'!A72="Указать название точки 17", "", 'Service providers'!A72)</f>
        <v/>
      </c>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O71" s="20">
        <f t="shared" si="2"/>
        <v>0</v>
      </c>
      <c r="CP71" s="20">
        <f t="shared" si="3"/>
        <v>0</v>
      </c>
    </row>
    <row r="72" spans="1:94" x14ac:dyDescent="0.2">
      <c r="A72" s="3" t="str">
        <f>IF('Service providers'!A73="Указать название точки 18", "", 'Service providers'!A73)</f>
        <v/>
      </c>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O72" s="20">
        <f t="shared" si="2"/>
        <v>0</v>
      </c>
      <c r="CP72" s="20">
        <f t="shared" si="3"/>
        <v>0</v>
      </c>
    </row>
    <row r="73" spans="1:94" x14ac:dyDescent="0.2">
      <c r="A73" s="3" t="str">
        <f>IF('Service providers'!A74="Указать название точки 19", "", 'Service providers'!A74)</f>
        <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O73" s="20">
        <f t="shared" si="2"/>
        <v>0</v>
      </c>
      <c r="CP73" s="20">
        <f t="shared" si="3"/>
        <v>0</v>
      </c>
    </row>
    <row r="74" spans="1:94" x14ac:dyDescent="0.2">
      <c r="A74" s="3" t="str">
        <f>IF('Service providers'!A75="Указать название точки 20", "", 'Service providers'!A75)</f>
        <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O74" s="20">
        <f t="shared" si="2"/>
        <v>0</v>
      </c>
      <c r="CP74" s="20">
        <f t="shared" si="3"/>
        <v>0</v>
      </c>
    </row>
    <row r="75" spans="1:94" ht="15" x14ac:dyDescent="0.25">
      <c r="A75" s="69" t="str">
        <f>IF('Service providers'!A76="Указать название", "", 'Service providers'!A76)</f>
        <v/>
      </c>
      <c r="B75" s="70"/>
      <c r="C75" s="71"/>
      <c r="D75" s="70"/>
      <c r="E75" s="70"/>
      <c r="F75" s="70"/>
      <c r="G75" s="71"/>
      <c r="H75" s="70"/>
      <c r="I75" s="70"/>
      <c r="J75" s="70"/>
      <c r="K75" s="71"/>
      <c r="L75" s="70"/>
      <c r="M75" s="70"/>
      <c r="N75" s="70"/>
      <c r="O75" s="71"/>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1"/>
      <c r="AR75" s="70"/>
      <c r="AS75" s="70"/>
      <c r="AT75" s="70"/>
      <c r="AU75" s="71"/>
      <c r="AV75" s="70"/>
      <c r="AW75" s="70"/>
      <c r="AX75" s="70"/>
      <c r="AY75" s="71"/>
      <c r="AZ75" s="70"/>
      <c r="BA75" s="70"/>
      <c r="BB75" s="70"/>
      <c r="BC75" s="71"/>
      <c r="BD75" s="70"/>
      <c r="BE75" s="70"/>
      <c r="BF75" s="70"/>
      <c r="BG75" s="71"/>
      <c r="BH75" s="70"/>
      <c r="BI75" s="70"/>
      <c r="BJ75" s="70"/>
      <c r="BK75" s="71"/>
      <c r="BL75" s="70"/>
      <c r="BM75" s="70"/>
      <c r="BN75" s="70"/>
      <c r="BO75" s="71"/>
      <c r="BP75" s="70"/>
      <c r="BQ75" s="70"/>
      <c r="BR75" s="70"/>
      <c r="BS75" s="71"/>
      <c r="BT75" s="70"/>
      <c r="BU75" s="70"/>
      <c r="BV75" s="70"/>
      <c r="BW75" s="71"/>
      <c r="BX75" s="70"/>
      <c r="BY75" s="70"/>
      <c r="BZ75" s="70"/>
      <c r="CA75" s="71"/>
      <c r="CB75" s="70"/>
      <c r="CC75" s="70"/>
      <c r="CD75" s="70"/>
      <c r="CE75" s="71"/>
      <c r="CF75" s="70"/>
      <c r="CG75" s="70"/>
      <c r="CH75" s="70"/>
      <c r="CI75" s="71"/>
      <c r="CJ75" s="70"/>
      <c r="CK75" s="70"/>
      <c r="CL75" s="70"/>
      <c r="CM75" s="71"/>
      <c r="CO75" s="70">
        <f t="shared" ref="CO75:CO95" si="4">C75+F75+I75+L75+O75+R75+U75+X75+AA75+AD75+AG75+AJ75+AM75+AP75+AS75+AV75+AY75+BB75+BE75+BH75+BK75+BN75+BQ75+BT75+BW75+BZ75+CC75+CF75+CI75+CL75</f>
        <v>0</v>
      </c>
      <c r="CP75" s="70">
        <f t="shared" ref="CP75:CP95" si="5">D75+G75+J75+M75+P75+S75+V75+Y75+AB75+AE75+AH75+AK75+AN75+AQ75+AT75+AW75+AZ75+BC75+BF75+BI75+BL75+BO75+BR75+BU75+BX75+CA75+CD75+CG75+CJ75+CM75</f>
        <v>0</v>
      </c>
    </row>
    <row r="76" spans="1:94" x14ac:dyDescent="0.2">
      <c r="A76" s="3" t="str">
        <f>IF('Service providers'!A77="Указать название точки 1", "", 'Service providers'!A77)</f>
        <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O76" s="20">
        <f t="shared" si="4"/>
        <v>0</v>
      </c>
      <c r="CP76" s="20">
        <f t="shared" si="5"/>
        <v>0</v>
      </c>
    </row>
    <row r="77" spans="1:94" x14ac:dyDescent="0.2">
      <c r="A77" s="3" t="str">
        <f>IF('Service providers'!A78="Указать название точки 2", "", 'Service providers'!A78)</f>
        <v/>
      </c>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O77" s="20">
        <f t="shared" si="4"/>
        <v>0</v>
      </c>
      <c r="CP77" s="20">
        <f t="shared" si="5"/>
        <v>0</v>
      </c>
    </row>
    <row r="78" spans="1:94" x14ac:dyDescent="0.2">
      <c r="A78" s="3" t="str">
        <f>IF('Service providers'!A79="Указать название точки 3", "", 'Service providers'!A79)</f>
        <v/>
      </c>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O78" s="20">
        <f t="shared" si="4"/>
        <v>0</v>
      </c>
      <c r="CP78" s="20">
        <f t="shared" si="5"/>
        <v>0</v>
      </c>
    </row>
    <row r="79" spans="1:94" x14ac:dyDescent="0.2">
      <c r="A79" s="3" t="str">
        <f>IF('Service providers'!A80="Указать название точки 4", "", 'Service providers'!A80)</f>
        <v/>
      </c>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O79" s="20">
        <f t="shared" si="4"/>
        <v>0</v>
      </c>
      <c r="CP79" s="20">
        <f t="shared" si="5"/>
        <v>0</v>
      </c>
    </row>
    <row r="80" spans="1:94" x14ac:dyDescent="0.2">
      <c r="A80" s="3" t="str">
        <f>IF('Service providers'!A81="Указать название точки 5", "", 'Service providers'!A81)</f>
        <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O80" s="20">
        <f t="shared" si="4"/>
        <v>0</v>
      </c>
      <c r="CP80" s="20">
        <f t="shared" si="5"/>
        <v>0</v>
      </c>
    </row>
    <row r="81" spans="1:94" x14ac:dyDescent="0.2">
      <c r="A81" s="3" t="str">
        <f>IF('Service providers'!A82="Указать название точки 6", "", 'Service providers'!A82)</f>
        <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O81" s="20">
        <f t="shared" si="4"/>
        <v>0</v>
      </c>
      <c r="CP81" s="20">
        <f t="shared" si="5"/>
        <v>0</v>
      </c>
    </row>
    <row r="82" spans="1:94" x14ac:dyDescent="0.2">
      <c r="A82" s="3" t="str">
        <f>IF('Service providers'!A83="Указать название точки 7", "", 'Service providers'!A83)</f>
        <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O82" s="20">
        <f t="shared" si="4"/>
        <v>0</v>
      </c>
      <c r="CP82" s="20">
        <f t="shared" si="5"/>
        <v>0</v>
      </c>
    </row>
    <row r="83" spans="1:94" x14ac:dyDescent="0.2">
      <c r="A83" s="3" t="str">
        <f>IF('Service providers'!A84="Указать название точки 8", "", 'Service providers'!A84)</f>
        <v/>
      </c>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O83" s="20">
        <f t="shared" si="4"/>
        <v>0</v>
      </c>
      <c r="CP83" s="20">
        <f t="shared" si="5"/>
        <v>0</v>
      </c>
    </row>
    <row r="84" spans="1:94" x14ac:dyDescent="0.2">
      <c r="A84" s="3" t="str">
        <f>IF('Service providers'!A85="Указать название точки 9", "", 'Service providers'!A85)</f>
        <v/>
      </c>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O84" s="20">
        <f t="shared" si="4"/>
        <v>0</v>
      </c>
      <c r="CP84" s="20">
        <f t="shared" si="5"/>
        <v>0</v>
      </c>
    </row>
    <row r="85" spans="1:94" x14ac:dyDescent="0.2">
      <c r="A85" s="3" t="str">
        <f>IF('Service providers'!A86="Указать название точки 10", "", 'Service providers'!A86)</f>
        <v/>
      </c>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O85" s="20">
        <f t="shared" si="4"/>
        <v>0</v>
      </c>
      <c r="CP85" s="20">
        <f t="shared" si="5"/>
        <v>0</v>
      </c>
    </row>
    <row r="86" spans="1:94" x14ac:dyDescent="0.2">
      <c r="A86" s="3" t="str">
        <f>IF('Service providers'!A87="Указать название точки 11", "", 'Service providers'!A87)</f>
        <v/>
      </c>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O86" s="20">
        <f t="shared" si="4"/>
        <v>0</v>
      </c>
      <c r="CP86" s="20">
        <f t="shared" si="5"/>
        <v>0</v>
      </c>
    </row>
    <row r="87" spans="1:94" x14ac:dyDescent="0.2">
      <c r="A87" s="3" t="str">
        <f>IF('Service providers'!A88="Указать название точки 12", "", 'Service providers'!A88)</f>
        <v/>
      </c>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O87" s="20">
        <f t="shared" si="4"/>
        <v>0</v>
      </c>
      <c r="CP87" s="20">
        <f t="shared" si="5"/>
        <v>0</v>
      </c>
    </row>
    <row r="88" spans="1:94" x14ac:dyDescent="0.2">
      <c r="A88" s="3" t="str">
        <f>IF('Service providers'!A89="Указать название точки 13", "", 'Service providers'!A89)</f>
        <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O88" s="20">
        <f t="shared" si="4"/>
        <v>0</v>
      </c>
      <c r="CP88" s="20">
        <f t="shared" si="5"/>
        <v>0</v>
      </c>
    </row>
    <row r="89" spans="1:94" x14ac:dyDescent="0.2">
      <c r="A89" s="3" t="str">
        <f>IF('Service providers'!A90="Указать название точки 14", "", 'Service providers'!A90)</f>
        <v/>
      </c>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O89" s="20">
        <f t="shared" si="4"/>
        <v>0</v>
      </c>
      <c r="CP89" s="20">
        <f t="shared" si="5"/>
        <v>0</v>
      </c>
    </row>
    <row r="90" spans="1:94" x14ac:dyDescent="0.2">
      <c r="A90" s="3" t="str">
        <f>IF('Service providers'!A91="Указать название точки 15", "", 'Service providers'!A91)</f>
        <v/>
      </c>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O90" s="20">
        <f t="shared" si="4"/>
        <v>0</v>
      </c>
      <c r="CP90" s="20">
        <f t="shared" si="5"/>
        <v>0</v>
      </c>
    </row>
    <row r="91" spans="1:94" x14ac:dyDescent="0.2">
      <c r="A91" s="3" t="str">
        <f>IF('Service providers'!A92="Указать название точки 16", "", 'Service providers'!A92)</f>
        <v/>
      </c>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O91" s="20">
        <f t="shared" si="4"/>
        <v>0</v>
      </c>
      <c r="CP91" s="20">
        <f t="shared" si="5"/>
        <v>0</v>
      </c>
    </row>
    <row r="92" spans="1:94" x14ac:dyDescent="0.2">
      <c r="A92" s="3" t="str">
        <f>IF('Service providers'!A93="Указать название точки 17", "", 'Service providers'!A93)</f>
        <v/>
      </c>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O92" s="20">
        <f t="shared" si="4"/>
        <v>0</v>
      </c>
      <c r="CP92" s="20">
        <f t="shared" si="5"/>
        <v>0</v>
      </c>
    </row>
    <row r="93" spans="1:94" x14ac:dyDescent="0.2">
      <c r="A93" s="3" t="str">
        <f>IF('Service providers'!A94="Указать название точки 18", "", 'Service providers'!A94)</f>
        <v/>
      </c>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O93" s="20">
        <f t="shared" si="4"/>
        <v>0</v>
      </c>
      <c r="CP93" s="20">
        <f t="shared" si="5"/>
        <v>0</v>
      </c>
    </row>
    <row r="94" spans="1:94" x14ac:dyDescent="0.2">
      <c r="A94" s="3" t="str">
        <f>IF('Service providers'!A95="Указать название точки 19", "", 'Service providers'!A95)</f>
        <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O94" s="20">
        <f t="shared" si="4"/>
        <v>0</v>
      </c>
      <c r="CP94" s="20">
        <f t="shared" si="5"/>
        <v>0</v>
      </c>
    </row>
    <row r="95" spans="1:94" x14ac:dyDescent="0.2">
      <c r="A95" s="3" t="str">
        <f>IF('Service providers'!A96="Указать название точки 20", "", 'Service providers'!A96)</f>
        <v/>
      </c>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O95" s="20">
        <f t="shared" si="4"/>
        <v>0</v>
      </c>
      <c r="CP95" s="20">
        <f t="shared" si="5"/>
        <v>0</v>
      </c>
    </row>
    <row r="96" spans="1:94" ht="15" x14ac:dyDescent="0.25">
      <c r="A96" s="69" t="str">
        <f>IF('Service providers'!A97="Указать название", "", 'Service providers'!A97)</f>
        <v/>
      </c>
      <c r="B96" s="70"/>
      <c r="C96" s="71"/>
      <c r="D96" s="70"/>
      <c r="E96" s="70"/>
      <c r="F96" s="70"/>
      <c r="G96" s="71"/>
      <c r="H96" s="70"/>
      <c r="I96" s="70"/>
      <c r="J96" s="70"/>
      <c r="K96" s="71"/>
      <c r="L96" s="70"/>
      <c r="M96" s="70"/>
      <c r="N96" s="70"/>
      <c r="O96" s="71"/>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1"/>
      <c r="AR96" s="70"/>
      <c r="AS96" s="70"/>
      <c r="AT96" s="70"/>
      <c r="AU96" s="71"/>
      <c r="AV96" s="70"/>
      <c r="AW96" s="70"/>
      <c r="AX96" s="70"/>
      <c r="AY96" s="71"/>
      <c r="AZ96" s="70"/>
      <c r="BA96" s="70"/>
      <c r="BB96" s="70"/>
      <c r="BC96" s="71"/>
      <c r="BD96" s="70"/>
      <c r="BE96" s="70"/>
      <c r="BF96" s="70"/>
      <c r="BG96" s="71"/>
      <c r="BH96" s="70"/>
      <c r="BI96" s="70"/>
      <c r="BJ96" s="70"/>
      <c r="BK96" s="71"/>
      <c r="BL96" s="70"/>
      <c r="BM96" s="70"/>
      <c r="BN96" s="70"/>
      <c r="BO96" s="71"/>
      <c r="BP96" s="70"/>
      <c r="BQ96" s="70"/>
      <c r="BR96" s="70"/>
      <c r="BS96" s="71"/>
      <c r="BT96" s="70"/>
      <c r="BU96" s="70"/>
      <c r="BV96" s="70"/>
      <c r="BW96" s="71"/>
      <c r="BX96" s="70"/>
      <c r="BY96" s="70"/>
      <c r="BZ96" s="70"/>
      <c r="CA96" s="71"/>
      <c r="CB96" s="70"/>
      <c r="CC96" s="70"/>
      <c r="CD96" s="70"/>
      <c r="CE96" s="71"/>
      <c r="CF96" s="70"/>
      <c r="CG96" s="70"/>
      <c r="CH96" s="70"/>
      <c r="CI96" s="71"/>
      <c r="CJ96" s="70"/>
      <c r="CK96" s="70"/>
      <c r="CL96" s="70"/>
      <c r="CM96" s="71"/>
      <c r="CO96" s="70">
        <f t="shared" si="1"/>
        <v>0</v>
      </c>
      <c r="CP96" s="70">
        <f t="shared" si="1"/>
        <v>0</v>
      </c>
    </row>
    <row r="97" spans="1:94" x14ac:dyDescent="0.2">
      <c r="A97" s="3" t="str">
        <f>IF('Service providers'!A98="Указать название точки 1", "", 'Service providers'!A98)</f>
        <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O97" s="20">
        <f t="shared" si="1"/>
        <v>0</v>
      </c>
      <c r="CP97" s="20">
        <f t="shared" si="1"/>
        <v>0</v>
      </c>
    </row>
    <row r="98" spans="1:94" x14ac:dyDescent="0.2">
      <c r="A98" s="3" t="str">
        <f>IF('Service providers'!A99="Указать название точки 2", "", 'Service providers'!A99)</f>
        <v/>
      </c>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O98" s="20">
        <f t="shared" si="1"/>
        <v>0</v>
      </c>
      <c r="CP98" s="20">
        <f t="shared" si="1"/>
        <v>0</v>
      </c>
    </row>
    <row r="99" spans="1:94" x14ac:dyDescent="0.2">
      <c r="A99" s="3" t="str">
        <f>IF('Service providers'!A100="Указать название точки 3", "", 'Service providers'!A100)</f>
        <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O99" s="20">
        <f t="shared" si="1"/>
        <v>0</v>
      </c>
      <c r="CP99" s="20">
        <f t="shared" si="1"/>
        <v>0</v>
      </c>
    </row>
    <row r="100" spans="1:94" x14ac:dyDescent="0.2">
      <c r="A100" s="3" t="str">
        <f>IF('Service providers'!A101="Указать название точки 4", "", 'Service providers'!A101)</f>
        <v/>
      </c>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O100" s="20">
        <f t="shared" si="1"/>
        <v>0</v>
      </c>
      <c r="CP100" s="20">
        <f t="shared" si="1"/>
        <v>0</v>
      </c>
    </row>
    <row r="101" spans="1:94" x14ac:dyDescent="0.2">
      <c r="A101" s="3" t="str">
        <f>IF('Service providers'!A102="Указать название точки 5", "", 'Service providers'!A102)</f>
        <v/>
      </c>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O101" s="20">
        <f t="shared" si="1"/>
        <v>0</v>
      </c>
      <c r="CP101" s="20">
        <f t="shared" si="1"/>
        <v>0</v>
      </c>
    </row>
    <row r="102" spans="1:94" x14ac:dyDescent="0.2">
      <c r="A102" s="3" t="str">
        <f>IF('Service providers'!A103="Указать название точки 6", "", 'Service providers'!A103)</f>
        <v/>
      </c>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O102" s="20">
        <f t="shared" si="1"/>
        <v>0</v>
      </c>
      <c r="CP102" s="20">
        <f t="shared" si="1"/>
        <v>0</v>
      </c>
    </row>
    <row r="103" spans="1:94" x14ac:dyDescent="0.2">
      <c r="A103" s="3" t="str">
        <f>IF('Service providers'!A104="Указать название точки 7", "", 'Service providers'!A104)</f>
        <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O103" s="20">
        <f t="shared" si="1"/>
        <v>0</v>
      </c>
      <c r="CP103" s="20">
        <f t="shared" si="1"/>
        <v>0</v>
      </c>
    </row>
    <row r="104" spans="1:94" x14ac:dyDescent="0.2">
      <c r="A104" s="3" t="str">
        <f>IF('Service providers'!A105="Указать название точки 8", "", 'Service providers'!A105)</f>
        <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O104" s="20">
        <f t="shared" si="1"/>
        <v>0</v>
      </c>
      <c r="CP104" s="20">
        <f t="shared" si="1"/>
        <v>0</v>
      </c>
    </row>
    <row r="105" spans="1:94" x14ac:dyDescent="0.2">
      <c r="A105" s="3" t="str">
        <f>IF('Service providers'!A106="Указать название точки 9", "", 'Service providers'!A106)</f>
        <v/>
      </c>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O105" s="20">
        <f t="shared" si="1"/>
        <v>0</v>
      </c>
      <c r="CP105" s="20">
        <f t="shared" si="1"/>
        <v>0</v>
      </c>
    </row>
    <row r="106" spans="1:94" x14ac:dyDescent="0.2">
      <c r="A106" s="3" t="str">
        <f>IF('Service providers'!A107="Указать название точки 10", "", 'Service providers'!A107)</f>
        <v/>
      </c>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O106" s="20">
        <f t="shared" si="1"/>
        <v>0</v>
      </c>
      <c r="CP106" s="20">
        <f t="shared" si="1"/>
        <v>0</v>
      </c>
    </row>
    <row r="107" spans="1:94" x14ac:dyDescent="0.2">
      <c r="A107" s="3" t="str">
        <f>IF('Service providers'!A108="Указать название точки 11", "", 'Service providers'!A108)</f>
        <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O107" s="20">
        <f t="shared" si="1"/>
        <v>0</v>
      </c>
      <c r="CP107" s="20">
        <f t="shared" si="1"/>
        <v>0</v>
      </c>
    </row>
    <row r="108" spans="1:94" x14ac:dyDescent="0.2">
      <c r="A108" s="3" t="str">
        <f>IF('Service providers'!A109="Указать название точки 12", "", 'Service providers'!A109)</f>
        <v/>
      </c>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O108" s="20">
        <f t="shared" si="1"/>
        <v>0</v>
      </c>
      <c r="CP108" s="20">
        <f t="shared" si="1"/>
        <v>0</v>
      </c>
    </row>
    <row r="109" spans="1:94" x14ac:dyDescent="0.2">
      <c r="A109" s="3" t="str">
        <f>IF('Service providers'!A110="Указать название точки 13", "", 'Service providers'!A110)</f>
        <v/>
      </c>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O109" s="20">
        <f t="shared" si="1"/>
        <v>0</v>
      </c>
      <c r="CP109" s="20">
        <f t="shared" si="1"/>
        <v>0</v>
      </c>
    </row>
    <row r="110" spans="1:94" x14ac:dyDescent="0.2">
      <c r="A110" s="3" t="str">
        <f>IF('Service providers'!A111="Указать название точки 14", "", 'Service providers'!A111)</f>
        <v/>
      </c>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O110" s="20">
        <f t="shared" si="1"/>
        <v>0</v>
      </c>
      <c r="CP110" s="20">
        <f t="shared" si="1"/>
        <v>0</v>
      </c>
    </row>
    <row r="111" spans="1:94" x14ac:dyDescent="0.2">
      <c r="A111" s="3" t="str">
        <f>IF('Service providers'!A112="Указать название точки 15", "", 'Service providers'!A112)</f>
        <v/>
      </c>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O111" s="20">
        <f t="shared" si="1"/>
        <v>0</v>
      </c>
      <c r="CP111" s="20">
        <f t="shared" si="1"/>
        <v>0</v>
      </c>
    </row>
    <row r="112" spans="1:94" x14ac:dyDescent="0.2">
      <c r="A112" s="3" t="str">
        <f>IF('Service providers'!A113="Указать название точки 16", "", 'Service providers'!A113)</f>
        <v/>
      </c>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O112" s="20">
        <f t="shared" si="1"/>
        <v>0</v>
      </c>
      <c r="CP112" s="20">
        <f t="shared" si="1"/>
        <v>0</v>
      </c>
    </row>
    <row r="113" spans="1:94" x14ac:dyDescent="0.2">
      <c r="A113" s="3" t="str">
        <f>IF('Service providers'!A114="Указать название точки 17", "", 'Service providers'!A114)</f>
        <v/>
      </c>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O113" s="20">
        <f t="shared" si="1"/>
        <v>0</v>
      </c>
      <c r="CP113" s="20">
        <f t="shared" si="1"/>
        <v>0</v>
      </c>
    </row>
    <row r="114" spans="1:94" x14ac:dyDescent="0.2">
      <c r="A114" s="3" t="str">
        <f>IF('Service providers'!A115="Указать название точки 18", "", 'Service providers'!A115)</f>
        <v/>
      </c>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O114" s="20">
        <f t="shared" si="1"/>
        <v>0</v>
      </c>
      <c r="CP114" s="20">
        <f t="shared" si="1"/>
        <v>0</v>
      </c>
    </row>
    <row r="115" spans="1:94" x14ac:dyDescent="0.2">
      <c r="A115" s="3" t="str">
        <f>IF('Service providers'!A116="Указать название точки 19", "", 'Service providers'!A116)</f>
        <v/>
      </c>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O115" s="20">
        <f t="shared" si="1"/>
        <v>0</v>
      </c>
      <c r="CP115" s="20">
        <f t="shared" si="1"/>
        <v>0</v>
      </c>
    </row>
    <row r="116" spans="1:94" x14ac:dyDescent="0.2">
      <c r="A116" s="3" t="str">
        <f>IF('Service providers'!A117="Указать название точки 20", "", 'Service providers'!A117)</f>
        <v/>
      </c>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O116" s="20">
        <f t="shared" si="1"/>
        <v>0</v>
      </c>
      <c r="CP116" s="20">
        <f t="shared" si="1"/>
        <v>0</v>
      </c>
    </row>
    <row r="117" spans="1:94" ht="15" x14ac:dyDescent="0.25">
      <c r="A117" s="69" t="str">
        <f>IF('Service providers'!A118="Указать название", "", 'Service providers'!A118)</f>
        <v/>
      </c>
      <c r="B117" s="70"/>
      <c r="C117" s="71"/>
      <c r="D117" s="70"/>
      <c r="E117" s="70"/>
      <c r="F117" s="70"/>
      <c r="G117" s="71"/>
      <c r="H117" s="70"/>
      <c r="I117" s="70"/>
      <c r="J117" s="70"/>
      <c r="K117" s="71"/>
      <c r="L117" s="70"/>
      <c r="M117" s="70"/>
      <c r="N117" s="70"/>
      <c r="O117" s="71"/>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1"/>
      <c r="AR117" s="70"/>
      <c r="AS117" s="70"/>
      <c r="AT117" s="70"/>
      <c r="AU117" s="71"/>
      <c r="AV117" s="70"/>
      <c r="AW117" s="70"/>
      <c r="AX117" s="70"/>
      <c r="AY117" s="71"/>
      <c r="AZ117" s="70"/>
      <c r="BA117" s="70"/>
      <c r="BB117" s="70"/>
      <c r="BC117" s="71"/>
      <c r="BD117" s="70"/>
      <c r="BE117" s="70"/>
      <c r="BF117" s="70"/>
      <c r="BG117" s="71"/>
      <c r="BH117" s="70"/>
      <c r="BI117" s="70"/>
      <c r="BJ117" s="70"/>
      <c r="BK117" s="71"/>
      <c r="BL117" s="70"/>
      <c r="BM117" s="70"/>
      <c r="BN117" s="70"/>
      <c r="BO117" s="71"/>
      <c r="BP117" s="70"/>
      <c r="BQ117" s="70"/>
      <c r="BR117" s="70"/>
      <c r="BS117" s="71"/>
      <c r="BT117" s="70"/>
      <c r="BU117" s="70"/>
      <c r="BV117" s="70"/>
      <c r="BW117" s="71"/>
      <c r="BX117" s="70"/>
      <c r="BY117" s="70"/>
      <c r="BZ117" s="70"/>
      <c r="CA117" s="71"/>
      <c r="CB117" s="70"/>
      <c r="CC117" s="70"/>
      <c r="CD117" s="70"/>
      <c r="CE117" s="71"/>
      <c r="CF117" s="70"/>
      <c r="CG117" s="70"/>
      <c r="CH117" s="70"/>
      <c r="CI117" s="71"/>
      <c r="CJ117" s="70"/>
      <c r="CK117" s="70"/>
      <c r="CL117" s="70"/>
      <c r="CM117" s="71"/>
      <c r="CO117" s="70">
        <f t="shared" ref="CO117:CP158" si="6">C117+F117+I117+L117+O117+R117+U117+X117+AA117+AD117+AG117+AJ117+AM117+AP117+AS117+AV117+AY117+BB117+BE117+BH117+BK117+BN117+BQ117+BT117+BW117+BZ117+CC117+CF117+CI117+CL117</f>
        <v>0</v>
      </c>
      <c r="CP117" s="70">
        <f t="shared" si="6"/>
        <v>0</v>
      </c>
    </row>
    <row r="118" spans="1:94" x14ac:dyDescent="0.2">
      <c r="A118" s="3" t="str">
        <f>IF('Service providers'!A119="Указать название точки 1", "", 'Service providers'!A119)</f>
        <v/>
      </c>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O118" s="20">
        <f t="shared" si="6"/>
        <v>0</v>
      </c>
      <c r="CP118" s="20">
        <f t="shared" si="6"/>
        <v>0</v>
      </c>
    </row>
    <row r="119" spans="1:94" x14ac:dyDescent="0.2">
      <c r="A119" s="3" t="str">
        <f>IF('Service providers'!A120="Указать название точки 2", "", 'Service providers'!A120)</f>
        <v/>
      </c>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O119" s="20">
        <f t="shared" si="6"/>
        <v>0</v>
      </c>
      <c r="CP119" s="20">
        <f t="shared" si="6"/>
        <v>0</v>
      </c>
    </row>
    <row r="120" spans="1:94" x14ac:dyDescent="0.2">
      <c r="A120" s="3" t="str">
        <f>IF('Service providers'!A121="Указать название точки 3", "", 'Service providers'!A121)</f>
        <v/>
      </c>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O120" s="20">
        <f t="shared" si="6"/>
        <v>0</v>
      </c>
      <c r="CP120" s="20">
        <f t="shared" si="6"/>
        <v>0</v>
      </c>
    </row>
    <row r="121" spans="1:94" x14ac:dyDescent="0.2">
      <c r="A121" s="3" t="str">
        <f>IF('Service providers'!A122="Указать название точки 4", "", 'Service providers'!A122)</f>
        <v/>
      </c>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O121" s="20">
        <f t="shared" si="6"/>
        <v>0</v>
      </c>
      <c r="CP121" s="20">
        <f t="shared" si="6"/>
        <v>0</v>
      </c>
    </row>
    <row r="122" spans="1:94" x14ac:dyDescent="0.2">
      <c r="A122" s="3" t="str">
        <f>IF('Service providers'!A123="Указать название точки 5", "", 'Service providers'!A123)</f>
        <v/>
      </c>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O122" s="20">
        <f t="shared" si="6"/>
        <v>0</v>
      </c>
      <c r="CP122" s="20">
        <f t="shared" si="6"/>
        <v>0</v>
      </c>
    </row>
    <row r="123" spans="1:94" x14ac:dyDescent="0.2">
      <c r="A123" s="3" t="str">
        <f>IF('Service providers'!A124="Указать название точки 6", "", 'Service providers'!A124)</f>
        <v/>
      </c>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O123" s="20">
        <f t="shared" si="6"/>
        <v>0</v>
      </c>
      <c r="CP123" s="20">
        <f t="shared" si="6"/>
        <v>0</v>
      </c>
    </row>
    <row r="124" spans="1:94" x14ac:dyDescent="0.2">
      <c r="A124" s="3" t="str">
        <f>IF('Service providers'!A125="Указать название точки 7", "", 'Service providers'!A125)</f>
        <v/>
      </c>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O124" s="20">
        <f t="shared" si="6"/>
        <v>0</v>
      </c>
      <c r="CP124" s="20">
        <f t="shared" si="6"/>
        <v>0</v>
      </c>
    </row>
    <row r="125" spans="1:94" x14ac:dyDescent="0.2">
      <c r="A125" s="3" t="str">
        <f>IF('Service providers'!A126="Указать название точки 8", "", 'Service providers'!A126)</f>
        <v/>
      </c>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O125" s="20">
        <f t="shared" si="6"/>
        <v>0</v>
      </c>
      <c r="CP125" s="20">
        <f t="shared" si="6"/>
        <v>0</v>
      </c>
    </row>
    <row r="126" spans="1:94" x14ac:dyDescent="0.2">
      <c r="A126" s="3" t="str">
        <f>IF('Service providers'!A127="Указать название точки 9", "", 'Service providers'!A127)</f>
        <v/>
      </c>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O126" s="20">
        <f t="shared" si="6"/>
        <v>0</v>
      </c>
      <c r="CP126" s="20">
        <f t="shared" si="6"/>
        <v>0</v>
      </c>
    </row>
    <row r="127" spans="1:94" x14ac:dyDescent="0.2">
      <c r="A127" s="3" t="str">
        <f>IF('Service providers'!A128="Указать название точки 10", "", 'Service providers'!A128)</f>
        <v/>
      </c>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O127" s="20">
        <f t="shared" si="6"/>
        <v>0</v>
      </c>
      <c r="CP127" s="20">
        <f t="shared" si="6"/>
        <v>0</v>
      </c>
    </row>
    <row r="128" spans="1:94" x14ac:dyDescent="0.2">
      <c r="A128" s="3" t="str">
        <f>IF('Service providers'!A129="Указать название точки 11", "", 'Service providers'!A129)</f>
        <v/>
      </c>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O128" s="20">
        <f t="shared" si="6"/>
        <v>0</v>
      </c>
      <c r="CP128" s="20">
        <f t="shared" si="6"/>
        <v>0</v>
      </c>
    </row>
    <row r="129" spans="1:94" x14ac:dyDescent="0.2">
      <c r="A129" s="3" t="str">
        <f>IF('Service providers'!A130="Указать название точки 12", "", 'Service providers'!A130)</f>
        <v/>
      </c>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O129" s="20">
        <f t="shared" si="6"/>
        <v>0</v>
      </c>
      <c r="CP129" s="20">
        <f t="shared" si="6"/>
        <v>0</v>
      </c>
    </row>
    <row r="130" spans="1:94" x14ac:dyDescent="0.2">
      <c r="A130" s="3" t="str">
        <f>IF('Service providers'!A131="Указать название точки 13", "", 'Service providers'!A131)</f>
        <v/>
      </c>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O130" s="20">
        <f t="shared" si="6"/>
        <v>0</v>
      </c>
      <c r="CP130" s="20">
        <f t="shared" si="6"/>
        <v>0</v>
      </c>
    </row>
    <row r="131" spans="1:94" x14ac:dyDescent="0.2">
      <c r="A131" s="3" t="str">
        <f>IF('Service providers'!A132="Указать название точки 14", "", 'Service providers'!A132)</f>
        <v/>
      </c>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O131" s="20">
        <f t="shared" si="6"/>
        <v>0</v>
      </c>
      <c r="CP131" s="20">
        <f t="shared" si="6"/>
        <v>0</v>
      </c>
    </row>
    <row r="132" spans="1:94" x14ac:dyDescent="0.2">
      <c r="A132" s="3" t="str">
        <f>IF('Service providers'!A133="Указать название точки 15", "", 'Service providers'!A133)</f>
        <v/>
      </c>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O132" s="20">
        <f t="shared" si="6"/>
        <v>0</v>
      </c>
      <c r="CP132" s="20">
        <f t="shared" si="6"/>
        <v>0</v>
      </c>
    </row>
    <row r="133" spans="1:94" x14ac:dyDescent="0.2">
      <c r="A133" s="3" t="str">
        <f>IF('Service providers'!A134="Указать название точки 16", "", 'Service providers'!A134)</f>
        <v/>
      </c>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O133" s="20">
        <f t="shared" si="6"/>
        <v>0</v>
      </c>
      <c r="CP133" s="20">
        <f t="shared" si="6"/>
        <v>0</v>
      </c>
    </row>
    <row r="134" spans="1:94" x14ac:dyDescent="0.2">
      <c r="A134" s="3" t="str">
        <f>IF('Service providers'!A135="Указать название точки 17", "", 'Service providers'!A135)</f>
        <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O134" s="20">
        <f t="shared" si="6"/>
        <v>0</v>
      </c>
      <c r="CP134" s="20">
        <f t="shared" si="6"/>
        <v>0</v>
      </c>
    </row>
    <row r="135" spans="1:94" x14ac:dyDescent="0.2">
      <c r="A135" s="3" t="str">
        <f>IF('Service providers'!A136="Указать название точки 18", "", 'Service providers'!A136)</f>
        <v/>
      </c>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O135" s="20">
        <f t="shared" si="6"/>
        <v>0</v>
      </c>
      <c r="CP135" s="20">
        <f t="shared" si="6"/>
        <v>0</v>
      </c>
    </row>
    <row r="136" spans="1:94" x14ac:dyDescent="0.2">
      <c r="A136" s="3" t="str">
        <f>IF('Service providers'!A137="Указать название точки 19", "", 'Service providers'!A137)</f>
        <v/>
      </c>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O136" s="20">
        <f t="shared" si="6"/>
        <v>0</v>
      </c>
      <c r="CP136" s="20">
        <f t="shared" si="6"/>
        <v>0</v>
      </c>
    </row>
    <row r="137" spans="1:94" x14ac:dyDescent="0.2">
      <c r="A137" s="3" t="str">
        <f>IF('Service providers'!A138="Указать название точки 20", "", 'Service providers'!A138)</f>
        <v/>
      </c>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O137" s="20">
        <f t="shared" si="6"/>
        <v>0</v>
      </c>
      <c r="CP137" s="20">
        <f t="shared" si="6"/>
        <v>0</v>
      </c>
    </row>
    <row r="138" spans="1:94" ht="15" x14ac:dyDescent="0.25">
      <c r="A138" s="69" t="str">
        <f>IF('Service providers'!A139="Указать название", "", 'Service providers'!A139)</f>
        <v/>
      </c>
      <c r="B138" s="70"/>
      <c r="C138" s="71"/>
      <c r="D138" s="70"/>
      <c r="E138" s="70"/>
      <c r="F138" s="70"/>
      <c r="G138" s="71"/>
      <c r="H138" s="70"/>
      <c r="I138" s="70"/>
      <c r="J138" s="70"/>
      <c r="K138" s="71"/>
      <c r="L138" s="70"/>
      <c r="M138" s="70"/>
      <c r="N138" s="70"/>
      <c r="O138" s="71"/>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1"/>
      <c r="AR138" s="70"/>
      <c r="AS138" s="70"/>
      <c r="AT138" s="70"/>
      <c r="AU138" s="71"/>
      <c r="AV138" s="70"/>
      <c r="AW138" s="70"/>
      <c r="AX138" s="70"/>
      <c r="AY138" s="71"/>
      <c r="AZ138" s="70"/>
      <c r="BA138" s="70"/>
      <c r="BB138" s="70"/>
      <c r="BC138" s="71"/>
      <c r="BD138" s="70"/>
      <c r="BE138" s="70"/>
      <c r="BF138" s="70"/>
      <c r="BG138" s="71"/>
      <c r="BH138" s="70"/>
      <c r="BI138" s="70"/>
      <c r="BJ138" s="70"/>
      <c r="BK138" s="71"/>
      <c r="BL138" s="70"/>
      <c r="BM138" s="70"/>
      <c r="BN138" s="70"/>
      <c r="BO138" s="71"/>
      <c r="BP138" s="70"/>
      <c r="BQ138" s="70"/>
      <c r="BR138" s="70"/>
      <c r="BS138" s="71"/>
      <c r="BT138" s="70"/>
      <c r="BU138" s="70"/>
      <c r="BV138" s="70"/>
      <c r="BW138" s="71"/>
      <c r="BX138" s="70"/>
      <c r="BY138" s="70"/>
      <c r="BZ138" s="70"/>
      <c r="CA138" s="71"/>
      <c r="CB138" s="70"/>
      <c r="CC138" s="70"/>
      <c r="CD138" s="70"/>
      <c r="CE138" s="71"/>
      <c r="CF138" s="70"/>
      <c r="CG138" s="70"/>
      <c r="CH138" s="70"/>
      <c r="CI138" s="71"/>
      <c r="CJ138" s="70"/>
      <c r="CK138" s="70"/>
      <c r="CL138" s="70"/>
      <c r="CM138" s="71"/>
      <c r="CO138" s="70">
        <f t="shared" si="6"/>
        <v>0</v>
      </c>
      <c r="CP138" s="70">
        <f t="shared" si="6"/>
        <v>0</v>
      </c>
    </row>
    <row r="139" spans="1:94" x14ac:dyDescent="0.2">
      <c r="A139" s="3" t="str">
        <f>IF('Service providers'!A140="Указать название точки 1", "", 'Service providers'!A140)</f>
        <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O139" s="20">
        <f t="shared" si="6"/>
        <v>0</v>
      </c>
      <c r="CP139" s="20">
        <f t="shared" si="6"/>
        <v>0</v>
      </c>
    </row>
    <row r="140" spans="1:94" x14ac:dyDescent="0.2">
      <c r="A140" s="3" t="str">
        <f>IF('Service providers'!A141="Указать название точки 2", "", 'Service providers'!A141)</f>
        <v/>
      </c>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O140" s="20">
        <f t="shared" si="6"/>
        <v>0</v>
      </c>
      <c r="CP140" s="20">
        <f t="shared" si="6"/>
        <v>0</v>
      </c>
    </row>
    <row r="141" spans="1:94" x14ac:dyDescent="0.2">
      <c r="A141" s="3" t="str">
        <f>IF('Service providers'!A142="Указать название точки 3", "", 'Service providers'!A142)</f>
        <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O141" s="20">
        <f t="shared" si="6"/>
        <v>0</v>
      </c>
      <c r="CP141" s="20">
        <f t="shared" si="6"/>
        <v>0</v>
      </c>
    </row>
    <row r="142" spans="1:94" x14ac:dyDescent="0.2">
      <c r="A142" s="3" t="str">
        <f>IF('Service providers'!A143="Указать название точки 4", "", 'Service providers'!A143)</f>
        <v/>
      </c>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O142" s="20">
        <f t="shared" si="6"/>
        <v>0</v>
      </c>
      <c r="CP142" s="20">
        <f t="shared" si="6"/>
        <v>0</v>
      </c>
    </row>
    <row r="143" spans="1:94" x14ac:dyDescent="0.2">
      <c r="A143" s="3" t="str">
        <f>IF('Service providers'!A144="Указать название точки 5", "", 'Service providers'!A144)</f>
        <v/>
      </c>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O143" s="20">
        <f t="shared" si="6"/>
        <v>0</v>
      </c>
      <c r="CP143" s="20">
        <f t="shared" si="6"/>
        <v>0</v>
      </c>
    </row>
    <row r="144" spans="1:94" x14ac:dyDescent="0.2">
      <c r="A144" s="3" t="str">
        <f>IF('Service providers'!A145="Указать название точки 6", "", 'Service providers'!A145)</f>
        <v/>
      </c>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O144" s="20">
        <f t="shared" si="6"/>
        <v>0</v>
      </c>
      <c r="CP144" s="20">
        <f t="shared" si="6"/>
        <v>0</v>
      </c>
    </row>
    <row r="145" spans="1:94" x14ac:dyDescent="0.2">
      <c r="A145" s="3" t="str">
        <f>IF('Service providers'!A146="Указать название точки 7", "", 'Service providers'!A146)</f>
        <v/>
      </c>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O145" s="20">
        <f t="shared" si="6"/>
        <v>0</v>
      </c>
      <c r="CP145" s="20">
        <f t="shared" si="6"/>
        <v>0</v>
      </c>
    </row>
    <row r="146" spans="1:94" x14ac:dyDescent="0.2">
      <c r="A146" s="3" t="str">
        <f>IF('Service providers'!A147="Указать название точки 8", "", 'Service providers'!A147)</f>
        <v/>
      </c>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O146" s="20">
        <f t="shared" si="6"/>
        <v>0</v>
      </c>
      <c r="CP146" s="20">
        <f t="shared" si="6"/>
        <v>0</v>
      </c>
    </row>
    <row r="147" spans="1:94" x14ac:dyDescent="0.2">
      <c r="A147" s="3" t="str">
        <f>IF('Service providers'!A148="Указать название точки 9", "", 'Service providers'!A148)</f>
        <v/>
      </c>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O147" s="20">
        <f t="shared" si="6"/>
        <v>0</v>
      </c>
      <c r="CP147" s="20">
        <f t="shared" si="6"/>
        <v>0</v>
      </c>
    </row>
    <row r="148" spans="1:94" x14ac:dyDescent="0.2">
      <c r="A148" s="3" t="str">
        <f>IF('Service providers'!A149="Указать название точки 10", "", 'Service providers'!A149)</f>
        <v/>
      </c>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O148" s="20">
        <f t="shared" si="6"/>
        <v>0</v>
      </c>
      <c r="CP148" s="20">
        <f t="shared" si="6"/>
        <v>0</v>
      </c>
    </row>
    <row r="149" spans="1:94" x14ac:dyDescent="0.2">
      <c r="A149" s="3" t="str">
        <f>IF('Service providers'!A150="Указать название точки 11", "", 'Service providers'!A150)</f>
        <v/>
      </c>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O149" s="20">
        <f t="shared" si="6"/>
        <v>0</v>
      </c>
      <c r="CP149" s="20">
        <f t="shared" si="6"/>
        <v>0</v>
      </c>
    </row>
    <row r="150" spans="1:94" x14ac:dyDescent="0.2">
      <c r="A150" s="3" t="str">
        <f>IF('Service providers'!A151="Указать название точки 12", "", 'Service providers'!A151)</f>
        <v/>
      </c>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O150" s="20">
        <f t="shared" si="6"/>
        <v>0</v>
      </c>
      <c r="CP150" s="20">
        <f t="shared" si="6"/>
        <v>0</v>
      </c>
    </row>
    <row r="151" spans="1:94" x14ac:dyDescent="0.2">
      <c r="A151" s="3" t="str">
        <f>IF('Service providers'!A152="Указать название точки 13", "", 'Service providers'!A152)</f>
        <v/>
      </c>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O151" s="20">
        <f t="shared" si="6"/>
        <v>0</v>
      </c>
      <c r="CP151" s="20">
        <f t="shared" si="6"/>
        <v>0</v>
      </c>
    </row>
    <row r="152" spans="1:94" x14ac:dyDescent="0.2">
      <c r="A152" s="3" t="str">
        <f>IF('Service providers'!A153="Указать название точки 14", "", 'Service providers'!A153)</f>
        <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O152" s="20">
        <f t="shared" si="6"/>
        <v>0</v>
      </c>
      <c r="CP152" s="20">
        <f t="shared" si="6"/>
        <v>0</v>
      </c>
    </row>
    <row r="153" spans="1:94" x14ac:dyDescent="0.2">
      <c r="A153" s="3" t="str">
        <f>IF('Service providers'!A154="Указать название точки 15", "", 'Service providers'!A154)</f>
        <v/>
      </c>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O153" s="20">
        <f t="shared" si="6"/>
        <v>0</v>
      </c>
      <c r="CP153" s="20">
        <f t="shared" si="6"/>
        <v>0</v>
      </c>
    </row>
    <row r="154" spans="1:94" x14ac:dyDescent="0.2">
      <c r="A154" s="3" t="str">
        <f>IF('Service providers'!A155="Указать название точки 16", "", 'Service providers'!A155)</f>
        <v/>
      </c>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O154" s="20">
        <f t="shared" si="6"/>
        <v>0</v>
      </c>
      <c r="CP154" s="20">
        <f t="shared" si="6"/>
        <v>0</v>
      </c>
    </row>
    <row r="155" spans="1:94" x14ac:dyDescent="0.2">
      <c r="A155" s="3" t="str">
        <f>IF('Service providers'!A156="Указать название точки 17", "", 'Service providers'!A156)</f>
        <v/>
      </c>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O155" s="20">
        <f t="shared" si="6"/>
        <v>0</v>
      </c>
      <c r="CP155" s="20">
        <f t="shared" si="6"/>
        <v>0</v>
      </c>
    </row>
    <row r="156" spans="1:94" x14ac:dyDescent="0.2">
      <c r="A156" s="3" t="str">
        <f>IF('Service providers'!A157="Указать название точки 18", "", 'Service providers'!A157)</f>
        <v/>
      </c>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O156" s="20">
        <f t="shared" si="6"/>
        <v>0</v>
      </c>
      <c r="CP156" s="20">
        <f t="shared" si="6"/>
        <v>0</v>
      </c>
    </row>
    <row r="157" spans="1:94" x14ac:dyDescent="0.2">
      <c r="A157" s="3" t="str">
        <f>IF('Service providers'!A158="Указать название точки 19", "", 'Service providers'!A158)</f>
        <v/>
      </c>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O157" s="20">
        <f t="shared" si="6"/>
        <v>0</v>
      </c>
      <c r="CP157" s="20">
        <f t="shared" si="6"/>
        <v>0</v>
      </c>
    </row>
    <row r="158" spans="1:94" x14ac:dyDescent="0.2">
      <c r="A158" s="3" t="str">
        <f>IF('Service providers'!A159="Указать название точки 20", "", 'Service providers'!A159)</f>
        <v/>
      </c>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O158" s="20">
        <f t="shared" si="6"/>
        <v>0</v>
      </c>
      <c r="CP158" s="20">
        <f t="shared" si="6"/>
        <v>0</v>
      </c>
    </row>
  </sheetData>
  <mergeCells count="64">
    <mergeCell ref="BK8:BL8"/>
    <mergeCell ref="BM8:BM9"/>
    <mergeCell ref="CB8:CB9"/>
    <mergeCell ref="BN8:BO8"/>
    <mergeCell ref="BP8:BP9"/>
    <mergeCell ref="BQ8:BR8"/>
    <mergeCell ref="BS8:BS9"/>
    <mergeCell ref="BT8:BU8"/>
    <mergeCell ref="BV8:BV9"/>
    <mergeCell ref="BW8:BX8"/>
    <mergeCell ref="BY8:BY9"/>
    <mergeCell ref="BZ8:CA8"/>
    <mergeCell ref="CI8:CJ8"/>
    <mergeCell ref="CK8:CK9"/>
    <mergeCell ref="AV8:AW8"/>
    <mergeCell ref="AX8:AX9"/>
    <mergeCell ref="AY8:AZ8"/>
    <mergeCell ref="BA8:BA9"/>
    <mergeCell ref="CF8:CG8"/>
    <mergeCell ref="CH8:CH9"/>
    <mergeCell ref="BB8:BC8"/>
    <mergeCell ref="BD8:BD9"/>
    <mergeCell ref="BE8:BF8"/>
    <mergeCell ref="BG8:BG9"/>
    <mergeCell ref="CC8:CD8"/>
    <mergeCell ref="CE8:CE9"/>
    <mergeCell ref="BH8:BI8"/>
    <mergeCell ref="BJ8:BJ9"/>
    <mergeCell ref="CL8:CM8"/>
    <mergeCell ref="B3:I5"/>
    <mergeCell ref="AP8:AQ8"/>
    <mergeCell ref="AR8:AR9"/>
    <mergeCell ref="AS8:AT8"/>
    <mergeCell ref="AU8:AU9"/>
    <mergeCell ref="AJ8:AK8"/>
    <mergeCell ref="AL8:AL9"/>
    <mergeCell ref="AM8:AN8"/>
    <mergeCell ref="AO8:AO9"/>
    <mergeCell ref="AD8:AE8"/>
    <mergeCell ref="AF8:AF9"/>
    <mergeCell ref="AG8:AH8"/>
    <mergeCell ref="AI8:AI9"/>
    <mergeCell ref="X8:Y8"/>
    <mergeCell ref="Z8:Z9"/>
    <mergeCell ref="AA8:AB8"/>
    <mergeCell ref="AC8:AC9"/>
    <mergeCell ref="R8:S8"/>
    <mergeCell ref="T8:T9"/>
    <mergeCell ref="U8:V8"/>
    <mergeCell ref="W8:W9"/>
    <mergeCell ref="A8:A10"/>
    <mergeCell ref="L8:M8"/>
    <mergeCell ref="N8:N9"/>
    <mergeCell ref="O8:P8"/>
    <mergeCell ref="Q8:Q9"/>
    <mergeCell ref="F8:G8"/>
    <mergeCell ref="H8:H9"/>
    <mergeCell ref="I8:J8"/>
    <mergeCell ref="K8:K9"/>
    <mergeCell ref="B6:C6"/>
    <mergeCell ref="D6:I6"/>
    <mergeCell ref="B8:B9"/>
    <mergeCell ref="C8:D8"/>
    <mergeCell ref="E8:E9"/>
  </mergeCells>
  <phoneticPr fontId="26" type="noConversion"/>
  <dataValidations count="1">
    <dataValidation type="list" allowBlank="1" showInputMessage="1" showErrorMessage="1" sqref="E11 H11 K11 N11 Q11 T11 W11 Z11 AC11 AF11 AI11 AL11 AO11 AR11 AU11 AX11 BA11 BD11 BG11 BJ11 BM11 BP11 BS11 BV11 BY11 CB11 CE11 CH11 CK11 B11 CK13:CK32 B13:B32 E13:E32 H13:H32 K13:K32 N13:N32 Q13:Q32 T13:T32 W13:W32 Z13:Z32 AC13:AC32 AF13:AF32 AI13:AI32 AL13:AL32 AO13:AO32 AR13:AR32 AU13:AU32 AX13:AX32 BA13:BA32 BD13:BD32 BG13:BG32 BJ13:BJ32 BM13:BM32 BP13:BP32 BS13:BS32 BV13:BV32 BY13:BY32 CB13:CB32 CE13:CE32 CH13:CH32 CH34:CH53 CK34:CK53 B34:B53 E34:E53 H34:H53 K34:K53 N34:N53 Q34:Q53 T34:T53 W34:W53 Z34:Z53 AC34:AC53 AF34:AF53 AI34:AI53 AL34:AL53 AO34:AO53 AR34:AR53 AU34:AU53 AX34:AX53 BA34:BA53 BD34:BD53 BG34:BG53 BJ34:BJ53 BM34:BM53 BP34:BP53 BS34:BS53 BV34:BV53 BY34:BY53 CB34:CB53 BM139:BM158 BY97:BY116 CB97:CB116 CE97:CE116 CH97:CH116 CK97:CK116 B97:B116 E97:E116 H97:H116 K97:K116 N97:N116 Q97:Q116 T97:T116 W97:W116 Z97:Z116 AC97:AC116 AF97:AF116 AI97:AI116 AL97:AL116 AO97:AO116 AR97:AR116 AU97:AU116 AX97:AX116 BA97:BA116 BD97:BD116 BG97:BG116 BJ97:BJ116 BM97:BM116 BP97:BP116 BS97:BS116 BV97:BV116 BS118:BS137 BV118:BV137 BY118:BY137 CB118:CB137 CE118:CE137 CH118:CH137 CK118:CK137 B118:B137 E118:E137 H118:H137 K118:K137 N118:N137 Q118:Q137 T118:T137 W118:W137 Z118:Z137 AC118:AC137 AF118:AF137 AI118:AI137 AL118:AL137 AO118:AO137 AR118:AR137 AU118:AU137 AX118:AX137 BA118:BA137 BD118:BD137 BG118:BG137 BJ118:BJ137 BM118:BM137 BP118:BP137 BP139:BP158 BS139:BS158 BV139:BV158 BY139:BY158 CB139:CB158 CE139:CE158 CH139:CH158 CK139:CK158 B139:B158 E139:E158 H139:H158 K139:K158 N139:N158 Q139:Q158 T139:T158 W139:W158 Z139:Z158 AC139:AC158 AF139:AF158 AI139:AI158 AL139:AL158 AO139:AO158 AR139:AR158 AU139:AU158 AX139:AX158 BA139:BA158 BD139:BD158 BG139:BG158 BJ139:BJ158 CE34:CE53 CK55:CK74 B55:B74 E55:E74 H55:H74 K55:K74 N55:N74 Q55:Q74 T55:T74 W55:W74 Z55:Z74 AC55:AC74 AF55:AF74 AI55:AI74 AL55:AL74 AO55:AO74 AR55:AR74 AU55:AU74 AX55:AX74 BA55:BA74 BD55:BD74 BG55:BG74 BJ55:BJ74 BM55:BM74 BP55:BP74 BS55:BS74 BV55:BV74 BY55:BY74 CB55:CB74 CE55:CE74 CH55:CH74 CK76:CK95 B76:B95 E76:E95 H76:H95 K76:K95 N76:N95 Q76:Q95 T76:T95 W76:W95 Z76:Z95 AC76:AC95 AF76:AF95 AI76:AI95 AL76:AL95 AO76:AO95 AR76:AR95 AU76:AU95 AX76:AX95 BA76:BA95 BD76:BD95 BG76:BG95 BJ76:BJ95 BM76:BM95 BP76:BP95 BS76:BS95 BV76:BV95 BY76:BY95 CB76:CB95 CE76:CE95 CH76:CH95">
      <formula1>NSPnonmedequip</formula1>
    </dataValidation>
  </dataValidations>
  <pageMargins left="0.7" right="0.7" top="0.75" bottom="0.75" header="0.3" footer="0.3"/>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CS157"/>
  <sheetViews>
    <sheetView showGridLines="0" workbookViewId="0">
      <selection activeCell="A14" sqref="A14"/>
    </sheetView>
  </sheetViews>
  <sheetFormatPr defaultColWidth="8.85546875" defaultRowHeight="14.25" x14ac:dyDescent="0.2"/>
  <cols>
    <col min="1" max="1" width="32.42578125" style="20" customWidth="1"/>
    <col min="2" max="2" width="14.140625" style="20" customWidth="1"/>
    <col min="3" max="4" width="15.85546875" style="20" bestFit="1" customWidth="1"/>
    <col min="5" max="5" width="14" style="20" customWidth="1"/>
    <col min="6" max="7" width="15.85546875" style="20" bestFit="1" customWidth="1"/>
    <col min="8" max="8" width="15.28515625" style="20" customWidth="1"/>
    <col min="9" max="10" width="15.85546875" style="20" bestFit="1" customWidth="1"/>
    <col min="11" max="11" width="15" style="20" customWidth="1"/>
    <col min="12" max="13" width="15.85546875" style="20" bestFit="1" customWidth="1"/>
    <col min="14" max="14" width="14.42578125" style="20" customWidth="1"/>
    <col min="15" max="16" width="15.85546875" style="20" bestFit="1" customWidth="1"/>
    <col min="17" max="17" width="15.7109375" style="20" customWidth="1"/>
    <col min="18" max="19" width="15.85546875" style="20" bestFit="1" customWidth="1"/>
    <col min="20" max="20" width="13.85546875" style="20" customWidth="1"/>
    <col min="21" max="22" width="15.85546875" style="20" bestFit="1" customWidth="1"/>
    <col min="23" max="23" width="13.85546875" style="20" customWidth="1"/>
    <col min="24" max="25" width="15.85546875" style="20" bestFit="1" customWidth="1"/>
    <col min="26" max="26" width="15" style="20" customWidth="1"/>
    <col min="27" max="28" width="15.85546875" style="20" bestFit="1" customWidth="1"/>
    <col min="29" max="29" width="17" style="20" customWidth="1"/>
    <col min="30" max="31" width="15.85546875" style="20" bestFit="1" customWidth="1"/>
    <col min="32" max="32" width="16.85546875" style="20" customWidth="1"/>
    <col min="33" max="34" width="15.85546875" style="20" bestFit="1" customWidth="1"/>
    <col min="35" max="35" width="16.7109375" style="20" customWidth="1"/>
    <col min="36" max="37" width="15.85546875" style="20" bestFit="1" customWidth="1"/>
    <col min="38" max="38" width="16" style="20" customWidth="1"/>
    <col min="39" max="40" width="15.85546875" style="20" bestFit="1" customWidth="1"/>
    <col min="41" max="41" width="17.7109375" style="20" customWidth="1"/>
    <col min="42" max="43" width="15.85546875" style="20" bestFit="1" customWidth="1"/>
    <col min="44" max="44" width="17.28515625" style="20" customWidth="1"/>
    <col min="45" max="46" width="15.85546875" style="20" bestFit="1" customWidth="1"/>
    <col min="47" max="47" width="15.42578125" style="20" customWidth="1"/>
    <col min="48" max="49" width="15.85546875" style="20" bestFit="1" customWidth="1"/>
    <col min="50" max="50" width="16.42578125" style="20" customWidth="1"/>
    <col min="51" max="52" width="15.85546875" style="20" bestFit="1" customWidth="1"/>
    <col min="53" max="53" width="17" style="20" customWidth="1"/>
    <col min="54" max="55" width="15.85546875" style="20" bestFit="1" customWidth="1"/>
    <col min="56" max="56" width="15.42578125" style="20" customWidth="1"/>
    <col min="57" max="58" width="15.85546875" style="20" bestFit="1" customWidth="1"/>
    <col min="59" max="59" width="16.42578125" style="20" customWidth="1"/>
    <col min="60" max="61" width="15.85546875" style="20" bestFit="1" customWidth="1"/>
    <col min="62" max="62" width="16.85546875" style="20" customWidth="1"/>
    <col min="63" max="64" width="15.85546875" style="20" bestFit="1" customWidth="1"/>
    <col min="65" max="65" width="16.42578125" style="20" customWidth="1"/>
    <col min="66" max="67" width="15.85546875" style="20" bestFit="1" customWidth="1"/>
    <col min="68" max="68" width="16.140625" style="20" customWidth="1"/>
    <col min="69" max="70" width="15.85546875" style="20" bestFit="1" customWidth="1"/>
    <col min="71" max="71" width="17.7109375" style="20" customWidth="1"/>
    <col min="72" max="73" width="15.85546875" style="20" bestFit="1" customWidth="1"/>
    <col min="74" max="74" width="15.7109375" style="20" customWidth="1"/>
    <col min="75" max="76" width="15.85546875" style="20" bestFit="1" customWidth="1"/>
    <col min="77" max="77" width="16.28515625" style="20" customWidth="1"/>
    <col min="78" max="79" width="15.85546875" style="20" bestFit="1" customWidth="1"/>
    <col min="80" max="80" width="15" style="20" customWidth="1"/>
    <col min="81" max="82" width="15.85546875" style="20" bestFit="1" customWidth="1"/>
    <col min="83" max="83" width="16" style="20" customWidth="1"/>
    <col min="84" max="85" width="15.85546875" style="20" bestFit="1" customWidth="1"/>
    <col min="86" max="86" width="15.85546875" style="20" customWidth="1"/>
    <col min="87" max="88" width="15.85546875" style="20" bestFit="1" customWidth="1"/>
    <col min="89" max="89" width="15.7109375" style="20" customWidth="1"/>
    <col min="90" max="91" width="15.85546875" style="20" bestFit="1" customWidth="1"/>
    <col min="92" max="92" width="8.85546875" style="20"/>
    <col min="93" max="94" width="8.85546875" style="20" hidden="1" customWidth="1"/>
    <col min="95" max="16384" width="8.85546875" style="20"/>
  </cols>
  <sheetData>
    <row r="1" spans="1:94" ht="20.25" x14ac:dyDescent="0.3">
      <c r="A1" s="14" t="s">
        <v>83</v>
      </c>
      <c r="B1" s="25"/>
      <c r="C1" s="25"/>
      <c r="D1" s="25"/>
      <c r="E1" s="25"/>
      <c r="F1" s="25"/>
      <c r="G1" s="25"/>
    </row>
    <row r="2" spans="1:94" ht="20.25" x14ac:dyDescent="0.3">
      <c r="A2" s="14"/>
      <c r="B2" s="25"/>
      <c r="C2" s="25"/>
      <c r="D2" s="25"/>
      <c r="E2" s="25"/>
      <c r="F2" s="25"/>
      <c r="G2" s="25"/>
    </row>
    <row r="3" spans="1:94" ht="14.25" customHeight="1" x14ac:dyDescent="0.2">
      <c r="B3" s="366" t="s">
        <v>551</v>
      </c>
      <c r="C3" s="383"/>
      <c r="D3" s="383"/>
      <c r="E3" s="383"/>
      <c r="F3" s="383"/>
      <c r="G3" s="383"/>
      <c r="H3" s="383"/>
      <c r="I3" s="399"/>
    </row>
    <row r="4" spans="1:94" ht="12.95" customHeight="1" x14ac:dyDescent="0.2">
      <c r="B4" s="385"/>
      <c r="C4" s="386"/>
      <c r="D4" s="386"/>
      <c r="E4" s="386"/>
      <c r="F4" s="386"/>
      <c r="G4" s="386"/>
      <c r="H4" s="386"/>
      <c r="I4" s="400"/>
    </row>
    <row r="5" spans="1:94" ht="14.25" customHeight="1" x14ac:dyDescent="0.2">
      <c r="B5" s="388"/>
      <c r="C5" s="389"/>
      <c r="D5" s="389"/>
      <c r="E5" s="389"/>
      <c r="F5" s="389"/>
      <c r="G5" s="389"/>
      <c r="H5" s="389"/>
      <c r="I5" s="401"/>
    </row>
    <row r="6" spans="1:94" ht="31.5" customHeight="1" x14ac:dyDescent="0.2">
      <c r="B6" s="394" t="s">
        <v>379</v>
      </c>
      <c r="C6" s="395"/>
      <c r="D6" s="403" t="s">
        <v>380</v>
      </c>
      <c r="E6" s="403"/>
      <c r="F6" s="403"/>
      <c r="G6" s="403"/>
      <c r="H6" s="403"/>
      <c r="I6" s="403"/>
    </row>
    <row r="8" spans="1:94" ht="27.75" customHeight="1" x14ac:dyDescent="0.25">
      <c r="A8" s="391" t="s">
        <v>124</v>
      </c>
      <c r="B8" s="402" t="s">
        <v>359</v>
      </c>
      <c r="C8" s="391" t="s">
        <v>368</v>
      </c>
      <c r="D8" s="391"/>
      <c r="E8" s="402" t="s">
        <v>381</v>
      </c>
      <c r="F8" s="391" t="s">
        <v>368</v>
      </c>
      <c r="G8" s="391"/>
      <c r="H8" s="402" t="s">
        <v>382</v>
      </c>
      <c r="I8" s="391" t="s">
        <v>368</v>
      </c>
      <c r="J8" s="391"/>
      <c r="K8" s="402" t="s">
        <v>383</v>
      </c>
      <c r="L8" s="391" t="s">
        <v>368</v>
      </c>
      <c r="M8" s="391"/>
      <c r="N8" s="402" t="s">
        <v>384</v>
      </c>
      <c r="O8" s="391" t="s">
        <v>368</v>
      </c>
      <c r="P8" s="391"/>
      <c r="Q8" s="402" t="s">
        <v>385</v>
      </c>
      <c r="R8" s="391" t="s">
        <v>368</v>
      </c>
      <c r="S8" s="391"/>
      <c r="T8" s="402" t="s">
        <v>386</v>
      </c>
      <c r="U8" s="391" t="s">
        <v>368</v>
      </c>
      <c r="V8" s="391"/>
      <c r="W8" s="402" t="s">
        <v>387</v>
      </c>
      <c r="X8" s="391" t="s">
        <v>368</v>
      </c>
      <c r="Y8" s="391"/>
      <c r="Z8" s="402" t="s">
        <v>388</v>
      </c>
      <c r="AA8" s="391" t="s">
        <v>368</v>
      </c>
      <c r="AB8" s="391"/>
      <c r="AC8" s="402" t="s">
        <v>389</v>
      </c>
      <c r="AD8" s="391" t="s">
        <v>368</v>
      </c>
      <c r="AE8" s="391"/>
      <c r="AF8" s="402" t="s">
        <v>390</v>
      </c>
      <c r="AG8" s="391" t="s">
        <v>368</v>
      </c>
      <c r="AH8" s="391"/>
      <c r="AI8" s="402" t="s">
        <v>391</v>
      </c>
      <c r="AJ8" s="391" t="s">
        <v>368</v>
      </c>
      <c r="AK8" s="391"/>
      <c r="AL8" s="402" t="s">
        <v>392</v>
      </c>
      <c r="AM8" s="391" t="s">
        <v>368</v>
      </c>
      <c r="AN8" s="391"/>
      <c r="AO8" s="402" t="s">
        <v>393</v>
      </c>
      <c r="AP8" s="391" t="s">
        <v>368</v>
      </c>
      <c r="AQ8" s="391"/>
      <c r="AR8" s="402" t="s">
        <v>394</v>
      </c>
      <c r="AS8" s="391" t="s">
        <v>368</v>
      </c>
      <c r="AT8" s="391"/>
      <c r="AU8" s="402" t="s">
        <v>395</v>
      </c>
      <c r="AV8" s="391" t="s">
        <v>368</v>
      </c>
      <c r="AW8" s="391"/>
      <c r="AX8" s="402" t="s">
        <v>396</v>
      </c>
      <c r="AY8" s="391" t="s">
        <v>368</v>
      </c>
      <c r="AZ8" s="391"/>
      <c r="BA8" s="402" t="s">
        <v>397</v>
      </c>
      <c r="BB8" s="391" t="s">
        <v>368</v>
      </c>
      <c r="BC8" s="391"/>
      <c r="BD8" s="402" t="s">
        <v>398</v>
      </c>
      <c r="BE8" s="391" t="s">
        <v>368</v>
      </c>
      <c r="BF8" s="391"/>
      <c r="BG8" s="402" t="s">
        <v>399</v>
      </c>
      <c r="BH8" s="391" t="s">
        <v>368</v>
      </c>
      <c r="BI8" s="391"/>
      <c r="BJ8" s="402" t="s">
        <v>400</v>
      </c>
      <c r="BK8" s="391" t="s">
        <v>368</v>
      </c>
      <c r="BL8" s="391"/>
      <c r="BM8" s="402" t="s">
        <v>401</v>
      </c>
      <c r="BN8" s="391" t="s">
        <v>368</v>
      </c>
      <c r="BO8" s="391"/>
      <c r="BP8" s="402" t="s">
        <v>402</v>
      </c>
      <c r="BQ8" s="391" t="s">
        <v>368</v>
      </c>
      <c r="BR8" s="391"/>
      <c r="BS8" s="402" t="s">
        <v>403</v>
      </c>
      <c r="BT8" s="391" t="s">
        <v>368</v>
      </c>
      <c r="BU8" s="391"/>
      <c r="BV8" s="402" t="s">
        <v>404</v>
      </c>
      <c r="BW8" s="391" t="s">
        <v>368</v>
      </c>
      <c r="BX8" s="391"/>
      <c r="BY8" s="402" t="s">
        <v>405</v>
      </c>
      <c r="BZ8" s="391" t="s">
        <v>368</v>
      </c>
      <c r="CA8" s="391"/>
      <c r="CB8" s="402" t="s">
        <v>406</v>
      </c>
      <c r="CC8" s="391" t="s">
        <v>368</v>
      </c>
      <c r="CD8" s="391"/>
      <c r="CE8" s="402" t="s">
        <v>407</v>
      </c>
      <c r="CF8" s="391" t="s">
        <v>368</v>
      </c>
      <c r="CG8" s="391"/>
      <c r="CH8" s="402" t="s">
        <v>408</v>
      </c>
      <c r="CI8" s="391" t="s">
        <v>368</v>
      </c>
      <c r="CJ8" s="391"/>
      <c r="CK8" s="402" t="s">
        <v>409</v>
      </c>
      <c r="CL8" s="391" t="s">
        <v>368</v>
      </c>
      <c r="CM8" s="391"/>
    </row>
    <row r="9" spans="1:94" ht="39" customHeight="1" x14ac:dyDescent="0.25">
      <c r="A9" s="391"/>
      <c r="B9" s="391"/>
      <c r="C9" s="18">
        <f>YearOne</f>
        <v>2012</v>
      </c>
      <c r="D9" s="18">
        <f>YearTwo</f>
        <v>2013</v>
      </c>
      <c r="E9" s="391"/>
      <c r="F9" s="18">
        <f>YearOne</f>
        <v>2012</v>
      </c>
      <c r="G9" s="18">
        <f>YearTwo</f>
        <v>2013</v>
      </c>
      <c r="H9" s="391"/>
      <c r="I9" s="18">
        <f>YearOne</f>
        <v>2012</v>
      </c>
      <c r="J9" s="18">
        <f>YearTwo</f>
        <v>2013</v>
      </c>
      <c r="K9" s="391"/>
      <c r="L9" s="18">
        <f>YearOne</f>
        <v>2012</v>
      </c>
      <c r="M9" s="18">
        <f>YearTwo</f>
        <v>2013</v>
      </c>
      <c r="N9" s="391"/>
      <c r="O9" s="18">
        <f>YearOne</f>
        <v>2012</v>
      </c>
      <c r="P9" s="18">
        <f>YearTwo</f>
        <v>2013</v>
      </c>
      <c r="Q9" s="391"/>
      <c r="R9" s="18">
        <f>YearOne</f>
        <v>2012</v>
      </c>
      <c r="S9" s="18">
        <f>YearTwo</f>
        <v>2013</v>
      </c>
      <c r="T9" s="391"/>
      <c r="U9" s="18">
        <f>YearOne</f>
        <v>2012</v>
      </c>
      <c r="V9" s="18">
        <f>YearTwo</f>
        <v>2013</v>
      </c>
      <c r="W9" s="391"/>
      <c r="X9" s="18">
        <f>YearOne</f>
        <v>2012</v>
      </c>
      <c r="Y9" s="18">
        <f>YearTwo</f>
        <v>2013</v>
      </c>
      <c r="Z9" s="391"/>
      <c r="AA9" s="18">
        <f>YearOne</f>
        <v>2012</v>
      </c>
      <c r="AB9" s="18">
        <f>YearTwo</f>
        <v>2013</v>
      </c>
      <c r="AC9" s="391"/>
      <c r="AD9" s="18">
        <f>YearOne</f>
        <v>2012</v>
      </c>
      <c r="AE9" s="18">
        <f>YearTwo</f>
        <v>2013</v>
      </c>
      <c r="AF9" s="391"/>
      <c r="AG9" s="18">
        <f>YearOne</f>
        <v>2012</v>
      </c>
      <c r="AH9" s="18">
        <f>YearTwo</f>
        <v>2013</v>
      </c>
      <c r="AI9" s="391"/>
      <c r="AJ9" s="18">
        <f>YearOne</f>
        <v>2012</v>
      </c>
      <c r="AK9" s="18">
        <f>YearTwo</f>
        <v>2013</v>
      </c>
      <c r="AL9" s="391"/>
      <c r="AM9" s="18">
        <f>YearOne</f>
        <v>2012</v>
      </c>
      <c r="AN9" s="18">
        <f>YearTwo</f>
        <v>2013</v>
      </c>
      <c r="AO9" s="391"/>
      <c r="AP9" s="18">
        <f>YearOne</f>
        <v>2012</v>
      </c>
      <c r="AQ9" s="18">
        <f>YearTwo</f>
        <v>2013</v>
      </c>
      <c r="AR9" s="391"/>
      <c r="AS9" s="18">
        <f>YearOne</f>
        <v>2012</v>
      </c>
      <c r="AT9" s="18">
        <f>YearTwo</f>
        <v>2013</v>
      </c>
      <c r="AU9" s="391"/>
      <c r="AV9" s="18">
        <f>YearOne</f>
        <v>2012</v>
      </c>
      <c r="AW9" s="18">
        <f>YearTwo</f>
        <v>2013</v>
      </c>
      <c r="AX9" s="391"/>
      <c r="AY9" s="18">
        <f>YearOne</f>
        <v>2012</v>
      </c>
      <c r="AZ9" s="18">
        <f>YearTwo</f>
        <v>2013</v>
      </c>
      <c r="BA9" s="391"/>
      <c r="BB9" s="18">
        <f>YearOne</f>
        <v>2012</v>
      </c>
      <c r="BC9" s="18">
        <f>YearTwo</f>
        <v>2013</v>
      </c>
      <c r="BD9" s="391"/>
      <c r="BE9" s="18">
        <f>YearOne</f>
        <v>2012</v>
      </c>
      <c r="BF9" s="18">
        <f>YearTwo</f>
        <v>2013</v>
      </c>
      <c r="BG9" s="391"/>
      <c r="BH9" s="18">
        <f>YearOne</f>
        <v>2012</v>
      </c>
      <c r="BI9" s="18">
        <f>YearTwo</f>
        <v>2013</v>
      </c>
      <c r="BJ9" s="391"/>
      <c r="BK9" s="18">
        <f>YearOne</f>
        <v>2012</v>
      </c>
      <c r="BL9" s="18">
        <f>YearTwo</f>
        <v>2013</v>
      </c>
      <c r="BM9" s="391"/>
      <c r="BN9" s="18">
        <f>YearOne</f>
        <v>2012</v>
      </c>
      <c r="BO9" s="18">
        <f>YearTwo</f>
        <v>2013</v>
      </c>
      <c r="BP9" s="391"/>
      <c r="BQ9" s="18">
        <f>YearOne</f>
        <v>2012</v>
      </c>
      <c r="BR9" s="18">
        <f>YearTwo</f>
        <v>2013</v>
      </c>
      <c r="BS9" s="391"/>
      <c r="BT9" s="18">
        <f>YearOne</f>
        <v>2012</v>
      </c>
      <c r="BU9" s="18">
        <f>YearTwo</f>
        <v>2013</v>
      </c>
      <c r="BV9" s="391"/>
      <c r="BW9" s="18">
        <f>YearOne</f>
        <v>2012</v>
      </c>
      <c r="BX9" s="18">
        <f>YearTwo</f>
        <v>2013</v>
      </c>
      <c r="BY9" s="391"/>
      <c r="BZ9" s="18">
        <f>YearOne</f>
        <v>2012</v>
      </c>
      <c r="CA9" s="18">
        <f>YearTwo</f>
        <v>2013</v>
      </c>
      <c r="CB9" s="391"/>
      <c r="CC9" s="18">
        <f>YearOne</f>
        <v>2012</v>
      </c>
      <c r="CD9" s="18">
        <f>YearTwo</f>
        <v>2013</v>
      </c>
      <c r="CE9" s="391"/>
      <c r="CF9" s="18">
        <f>YearOne</f>
        <v>2012</v>
      </c>
      <c r="CG9" s="18">
        <f>YearTwo</f>
        <v>2013</v>
      </c>
      <c r="CH9" s="391"/>
      <c r="CI9" s="18">
        <f>YearOne</f>
        <v>2012</v>
      </c>
      <c r="CJ9" s="18">
        <f>YearTwo</f>
        <v>2013</v>
      </c>
      <c r="CK9" s="391"/>
      <c r="CL9" s="18">
        <f>YearOne</f>
        <v>2012</v>
      </c>
      <c r="CM9" s="18">
        <f>YearTwo</f>
        <v>2013</v>
      </c>
    </row>
    <row r="10" spans="1:94" ht="15.75" hidden="1" x14ac:dyDescent="0.25">
      <c r="A10" s="51"/>
      <c r="B10" s="51"/>
      <c r="C10" s="17"/>
      <c r="D10" s="17"/>
      <c r="E10" s="51"/>
      <c r="F10" s="17"/>
      <c r="G10" s="17"/>
      <c r="H10" s="51"/>
      <c r="I10" s="17"/>
      <c r="J10" s="17"/>
      <c r="K10" s="51"/>
      <c r="L10" s="17"/>
      <c r="M10" s="17"/>
      <c r="N10" s="51"/>
      <c r="O10" s="17"/>
      <c r="P10" s="17"/>
      <c r="Q10" s="51"/>
      <c r="R10" s="17"/>
      <c r="S10" s="17"/>
      <c r="T10" s="51"/>
      <c r="U10" s="17"/>
      <c r="V10" s="17"/>
      <c r="W10" s="51"/>
      <c r="X10" s="17"/>
      <c r="Y10" s="17"/>
    </row>
    <row r="11" spans="1:94" ht="15" x14ac:dyDescent="0.25">
      <c r="A11" s="69" t="str">
        <f>IF('Service providers'!I13="Указать название", "", 'Service providers'!I13)</f>
        <v/>
      </c>
      <c r="B11" s="70"/>
      <c r="C11" s="71"/>
      <c r="D11" s="70"/>
      <c r="E11" s="70"/>
      <c r="F11" s="70"/>
      <c r="G11" s="71"/>
      <c r="H11" s="70"/>
      <c r="I11" s="70"/>
      <c r="J11" s="70"/>
      <c r="K11" s="71"/>
      <c r="L11" s="70"/>
      <c r="M11" s="70"/>
      <c r="N11" s="70"/>
      <c r="O11" s="71"/>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1"/>
      <c r="AR11" s="70"/>
      <c r="AS11" s="70"/>
      <c r="AT11" s="70"/>
      <c r="AU11" s="71"/>
      <c r="AV11" s="70"/>
      <c r="AW11" s="70"/>
      <c r="AX11" s="70"/>
      <c r="AY11" s="71"/>
      <c r="AZ11" s="70"/>
      <c r="BA11" s="70"/>
      <c r="BB11" s="70"/>
      <c r="BC11" s="71"/>
      <c r="BD11" s="70"/>
      <c r="BE11" s="70"/>
      <c r="BF11" s="70"/>
      <c r="BG11" s="71"/>
      <c r="BH11" s="70"/>
      <c r="BI11" s="70"/>
      <c r="BJ11" s="70"/>
      <c r="BK11" s="71"/>
      <c r="BL11" s="70"/>
      <c r="BM11" s="70"/>
      <c r="BN11" s="70"/>
      <c r="BO11" s="71"/>
      <c r="BP11" s="70"/>
      <c r="BQ11" s="70"/>
      <c r="BR11" s="70"/>
      <c r="BS11" s="71"/>
      <c r="BT11" s="70"/>
      <c r="BU11" s="70"/>
      <c r="BV11" s="70"/>
      <c r="BW11" s="71"/>
      <c r="BX11" s="70"/>
      <c r="BY11" s="70"/>
      <c r="BZ11" s="70"/>
      <c r="CA11" s="71"/>
      <c r="CB11" s="70"/>
      <c r="CC11" s="70"/>
      <c r="CD11" s="70"/>
      <c r="CE11" s="71"/>
      <c r="CF11" s="70"/>
      <c r="CG11" s="70"/>
      <c r="CH11" s="70"/>
      <c r="CI11" s="71"/>
      <c r="CJ11" s="70"/>
      <c r="CK11" s="70"/>
      <c r="CL11" s="70"/>
      <c r="CM11" s="71"/>
    </row>
    <row r="12" spans="1:94" x14ac:dyDescent="0.2">
      <c r="A12" s="3" t="str">
        <f>IF('Service providers'!I14="Указать название точки 1", "", 'Service providers'!I14)</f>
        <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O12" s="20">
        <f>C12+F12+I12+L12+O12+R12+U12+X12+AA12+AD12+AG12+AJ12+AM12+AP12+AS12+AV12+AY12+BB12+BE12+BH12+BK12+BN12+BQ12+BT12+BW12+BZ12+CC12+CF12+CI12+CL12</f>
        <v>0</v>
      </c>
      <c r="CP12" s="20">
        <f>D12+G12+J12+M12+P12+S12+V12+Y12+AB12+AE12+AH12+AK12+AN12+AQ12+AT12+AW12+AZ12+BC12+BF12+BI12+BL12+BO12+BR12+BU12+BX12+CA12+CD12+CG12+CJ12+CM12</f>
        <v>0</v>
      </c>
    </row>
    <row r="13" spans="1:94" x14ac:dyDescent="0.2">
      <c r="A13" s="3" t="str">
        <f>IF('Service providers'!I15="Указать название точки 2", "", 'Service providers'!I15)</f>
        <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O13" s="20">
        <f t="shared" ref="CO13:CO115" si="0">C13+F13+I13+L13+O13+R13+U13+X13+AA13+AD13+AG13+AJ13+AM13+AP13+AS13+AV13+AY13+BB13+BE13+BH13+BK13+BN13+BQ13+BT13+BW13+BZ13+CC13+CF13+CI13+CL13</f>
        <v>0</v>
      </c>
      <c r="CP13" s="20">
        <f t="shared" ref="CP13:CP115" si="1">D13+G13+J13+M13+P13+S13+V13+Y13+AB13+AE13+AH13+AK13+AN13+AQ13+AT13+AW13+AZ13+BC13+BF13+BI13+BL13+BO13+BR13+BU13+BX13+CA13+CD13+CG13+CJ13+CM13</f>
        <v>0</v>
      </c>
    </row>
    <row r="14" spans="1:94" x14ac:dyDescent="0.2">
      <c r="A14" s="3" t="str">
        <f>IF('Service providers'!I16="Указать название точки 3", "", 'Service providers'!I16)</f>
        <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O14" s="20">
        <f t="shared" si="0"/>
        <v>0</v>
      </c>
      <c r="CP14" s="20">
        <f t="shared" si="1"/>
        <v>0</v>
      </c>
    </row>
    <row r="15" spans="1:94" x14ac:dyDescent="0.2">
      <c r="A15" s="3" t="str">
        <f>IF('Service providers'!I17="Указать название точки 4", "", 'Service providers'!I17)</f>
        <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O15" s="20">
        <f t="shared" si="0"/>
        <v>0</v>
      </c>
      <c r="CP15" s="20">
        <f t="shared" si="1"/>
        <v>0</v>
      </c>
    </row>
    <row r="16" spans="1:94" x14ac:dyDescent="0.2">
      <c r="A16" s="3" t="str">
        <f>IF('Service providers'!I18="Указать название точки 5", "", 'Service providers'!I18)</f>
        <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O16" s="20">
        <f t="shared" si="0"/>
        <v>0</v>
      </c>
      <c r="CP16" s="20">
        <f t="shared" si="1"/>
        <v>0</v>
      </c>
    </row>
    <row r="17" spans="1:94" x14ac:dyDescent="0.2">
      <c r="A17" s="3" t="str">
        <f>IF('Service providers'!I19="Указать название точки 6", "", 'Service providers'!I19)</f>
        <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O17" s="20">
        <f t="shared" si="0"/>
        <v>0</v>
      </c>
      <c r="CP17" s="20">
        <f t="shared" si="1"/>
        <v>0</v>
      </c>
    </row>
    <row r="18" spans="1:94" x14ac:dyDescent="0.2">
      <c r="A18" s="3" t="str">
        <f>IF('Service providers'!I20="Указать название точки 7", "", 'Service providers'!I20)</f>
        <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O18" s="20">
        <f t="shared" si="0"/>
        <v>0</v>
      </c>
      <c r="CP18" s="20">
        <f t="shared" si="1"/>
        <v>0</v>
      </c>
    </row>
    <row r="19" spans="1:94" x14ac:dyDescent="0.2">
      <c r="A19" s="3" t="str">
        <f>IF('Service providers'!I21="Указать название точки 8", "", 'Service providers'!I21)</f>
        <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O19" s="20">
        <f t="shared" si="0"/>
        <v>0</v>
      </c>
      <c r="CP19" s="20">
        <f t="shared" si="1"/>
        <v>0</v>
      </c>
    </row>
    <row r="20" spans="1:94" x14ac:dyDescent="0.2">
      <c r="A20" s="3" t="str">
        <f>IF('Service providers'!I22="Указать название точки 9", "", 'Service providers'!I22)</f>
        <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O20" s="20">
        <f t="shared" si="0"/>
        <v>0</v>
      </c>
      <c r="CP20" s="20">
        <f t="shared" si="1"/>
        <v>0</v>
      </c>
    </row>
    <row r="21" spans="1:94" x14ac:dyDescent="0.2">
      <c r="A21" s="3" t="str">
        <f>IF('Service providers'!I23="Указать название точки 10", "", 'Service providers'!I23)</f>
        <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O21" s="20">
        <f t="shared" si="0"/>
        <v>0</v>
      </c>
      <c r="CP21" s="20">
        <f t="shared" si="1"/>
        <v>0</v>
      </c>
    </row>
    <row r="22" spans="1:94" x14ac:dyDescent="0.2">
      <c r="A22" s="3" t="str">
        <f>IF('Service providers'!I24="Указать название точки 11", "", 'Service providers'!I24)</f>
        <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O22" s="20">
        <f t="shared" si="0"/>
        <v>0</v>
      </c>
      <c r="CP22" s="20">
        <f t="shared" si="1"/>
        <v>0</v>
      </c>
    </row>
    <row r="23" spans="1:94" x14ac:dyDescent="0.2">
      <c r="A23" s="3" t="str">
        <f>IF('Service providers'!I25="Указать название точки 12", "", 'Service providers'!I25)</f>
        <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O23" s="20">
        <f t="shared" si="0"/>
        <v>0</v>
      </c>
      <c r="CP23" s="20">
        <f t="shared" si="1"/>
        <v>0</v>
      </c>
    </row>
    <row r="24" spans="1:94" x14ac:dyDescent="0.2">
      <c r="A24" s="3" t="str">
        <f>IF('Service providers'!I26="Указать название точки 13", "", 'Service providers'!I26)</f>
        <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O24" s="20">
        <f t="shared" si="0"/>
        <v>0</v>
      </c>
      <c r="CP24" s="20">
        <f t="shared" si="1"/>
        <v>0</v>
      </c>
    </row>
    <row r="25" spans="1:94" x14ac:dyDescent="0.2">
      <c r="A25" s="3" t="str">
        <f>IF('Service providers'!I27="Указать название точки 14", "", 'Service providers'!I27)</f>
        <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O25" s="20">
        <f t="shared" si="0"/>
        <v>0</v>
      </c>
      <c r="CP25" s="20">
        <f t="shared" si="1"/>
        <v>0</v>
      </c>
    </row>
    <row r="26" spans="1:94" x14ac:dyDescent="0.2">
      <c r="A26" s="3" t="str">
        <f>IF('Service providers'!I28="Указать название точки 15", "", 'Service providers'!I28)</f>
        <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O26" s="20">
        <f t="shared" si="0"/>
        <v>0</v>
      </c>
      <c r="CP26" s="20">
        <f t="shared" si="1"/>
        <v>0</v>
      </c>
    </row>
    <row r="27" spans="1:94" x14ac:dyDescent="0.2">
      <c r="A27" s="3" t="str">
        <f>IF('Service providers'!I29="Указать название точки 16", "", 'Service providers'!I29)</f>
        <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O27" s="20">
        <f t="shared" si="0"/>
        <v>0</v>
      </c>
      <c r="CP27" s="20">
        <f t="shared" si="1"/>
        <v>0</v>
      </c>
    </row>
    <row r="28" spans="1:94" x14ac:dyDescent="0.2">
      <c r="A28" s="3" t="str">
        <f>IF('Service providers'!I30="Указать название точки 17", "", 'Service providers'!I30)</f>
        <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O28" s="20">
        <f t="shared" si="0"/>
        <v>0</v>
      </c>
      <c r="CP28" s="20">
        <f t="shared" si="1"/>
        <v>0</v>
      </c>
    </row>
    <row r="29" spans="1:94" x14ac:dyDescent="0.2">
      <c r="A29" s="3" t="str">
        <f>IF('Service providers'!I31="Указать название точки 18", "", 'Service providers'!I31)</f>
        <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O29" s="20">
        <f t="shared" si="0"/>
        <v>0</v>
      </c>
      <c r="CP29" s="20">
        <f t="shared" si="1"/>
        <v>0</v>
      </c>
    </row>
    <row r="30" spans="1:94" x14ac:dyDescent="0.2">
      <c r="A30" s="3" t="str">
        <f>IF('Service providers'!I32="Указать название точки 19", "", 'Service providers'!I32)</f>
        <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O30" s="20">
        <f t="shared" si="0"/>
        <v>0</v>
      </c>
      <c r="CP30" s="20">
        <f t="shared" si="1"/>
        <v>0</v>
      </c>
    </row>
    <row r="31" spans="1:94" x14ac:dyDescent="0.2">
      <c r="A31" s="3" t="str">
        <f>IF('Service providers'!I33="Указать название точки 20", "", 'Service providers'!I33)</f>
        <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O31" s="20">
        <f t="shared" si="0"/>
        <v>0</v>
      </c>
      <c r="CP31" s="20">
        <f t="shared" si="1"/>
        <v>0</v>
      </c>
    </row>
    <row r="32" spans="1:94" ht="15" x14ac:dyDescent="0.25">
      <c r="A32" s="69" t="str">
        <f>IF('Service providers'!I34="Указать название", "", 'Service providers'!I34)</f>
        <v/>
      </c>
      <c r="B32" s="70"/>
      <c r="C32" s="71"/>
      <c r="D32" s="70"/>
      <c r="E32" s="70"/>
      <c r="F32" s="70"/>
      <c r="G32" s="71"/>
      <c r="H32" s="70"/>
      <c r="I32" s="70"/>
      <c r="J32" s="70"/>
      <c r="K32" s="71"/>
      <c r="L32" s="70"/>
      <c r="M32" s="70"/>
      <c r="N32" s="70"/>
      <c r="O32" s="71"/>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1"/>
      <c r="AR32" s="70"/>
      <c r="AS32" s="70"/>
      <c r="AT32" s="70"/>
      <c r="AU32" s="71"/>
      <c r="AV32" s="70"/>
      <c r="AW32" s="70"/>
      <c r="AX32" s="70"/>
      <c r="AY32" s="71"/>
      <c r="AZ32" s="70"/>
      <c r="BA32" s="70"/>
      <c r="BB32" s="70"/>
      <c r="BC32" s="71"/>
      <c r="BD32" s="70"/>
      <c r="BE32" s="70"/>
      <c r="BF32" s="70"/>
      <c r="BG32" s="71"/>
      <c r="BH32" s="70"/>
      <c r="BI32" s="70"/>
      <c r="BJ32" s="70"/>
      <c r="BK32" s="71"/>
      <c r="BL32" s="70"/>
      <c r="BM32" s="70"/>
      <c r="BN32" s="70"/>
      <c r="BO32" s="71"/>
      <c r="BP32" s="70"/>
      <c r="BQ32" s="70"/>
      <c r="BR32" s="70"/>
      <c r="BS32" s="71"/>
      <c r="BT32" s="70"/>
      <c r="BU32" s="70"/>
      <c r="BV32" s="70"/>
      <c r="BW32" s="71"/>
      <c r="BX32" s="70"/>
      <c r="BY32" s="70"/>
      <c r="BZ32" s="70"/>
      <c r="CA32" s="71"/>
      <c r="CB32" s="70"/>
      <c r="CC32" s="70"/>
      <c r="CD32" s="70"/>
      <c r="CE32" s="71"/>
      <c r="CF32" s="70"/>
      <c r="CG32" s="70"/>
      <c r="CH32" s="70"/>
      <c r="CI32" s="71"/>
      <c r="CJ32" s="70"/>
      <c r="CK32" s="70"/>
      <c r="CL32" s="70"/>
      <c r="CM32" s="71"/>
      <c r="CO32" s="20">
        <f t="shared" si="0"/>
        <v>0</v>
      </c>
      <c r="CP32" s="20">
        <f t="shared" si="1"/>
        <v>0</v>
      </c>
    </row>
    <row r="33" spans="1:94" x14ac:dyDescent="0.2">
      <c r="A33" s="3" t="str">
        <f>IF('Service providers'!I35="Указать название точки 1", "", 'Service providers'!I35)</f>
        <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O33" s="20">
        <f t="shared" si="0"/>
        <v>0</v>
      </c>
      <c r="CP33" s="20">
        <f t="shared" si="1"/>
        <v>0</v>
      </c>
    </row>
    <row r="34" spans="1:94" x14ac:dyDescent="0.2">
      <c r="A34" s="3" t="str">
        <f>IF('Service providers'!I36="Указать название точки 2", "", 'Service providers'!I36)</f>
        <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O34" s="20">
        <f t="shared" si="0"/>
        <v>0</v>
      </c>
      <c r="CP34" s="20">
        <f t="shared" si="1"/>
        <v>0</v>
      </c>
    </row>
    <row r="35" spans="1:94" x14ac:dyDescent="0.2">
      <c r="A35" s="3" t="str">
        <f>IF('Service providers'!I37="Указать название точки 3", "", 'Service providers'!I37)</f>
        <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O35" s="20">
        <f t="shared" si="0"/>
        <v>0</v>
      </c>
      <c r="CP35" s="20">
        <f t="shared" si="1"/>
        <v>0</v>
      </c>
    </row>
    <row r="36" spans="1:94" x14ac:dyDescent="0.2">
      <c r="A36" s="3" t="str">
        <f>IF('Service providers'!I38="Указать название точки 4", "", 'Service providers'!I38)</f>
        <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O36" s="20">
        <f t="shared" si="0"/>
        <v>0</v>
      </c>
      <c r="CP36" s="20">
        <f t="shared" si="1"/>
        <v>0</v>
      </c>
    </row>
    <row r="37" spans="1:94" x14ac:dyDescent="0.2">
      <c r="A37" s="3" t="str">
        <f>IF('Service providers'!I39="Указать название точки 5", "", 'Service providers'!I39)</f>
        <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O37" s="20">
        <f t="shared" si="0"/>
        <v>0</v>
      </c>
      <c r="CP37" s="20">
        <f t="shared" si="1"/>
        <v>0</v>
      </c>
    </row>
    <row r="38" spans="1:94" x14ac:dyDescent="0.2">
      <c r="A38" s="3" t="str">
        <f>IF('Service providers'!I40="Указать название точки 6", "", 'Service providers'!I40)</f>
        <v/>
      </c>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O38" s="20">
        <f t="shared" si="0"/>
        <v>0</v>
      </c>
      <c r="CP38" s="20">
        <f t="shared" si="1"/>
        <v>0</v>
      </c>
    </row>
    <row r="39" spans="1:94" x14ac:dyDescent="0.2">
      <c r="A39" s="3" t="str">
        <f>IF('Service providers'!I41="Указать название точки 7", "", 'Service providers'!I41)</f>
        <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O39" s="20">
        <f t="shared" si="0"/>
        <v>0</v>
      </c>
      <c r="CP39" s="20">
        <f t="shared" si="1"/>
        <v>0</v>
      </c>
    </row>
    <row r="40" spans="1:94" x14ac:dyDescent="0.2">
      <c r="A40" s="3" t="str">
        <f>IF('Service providers'!I42="Указать название точки 8", "", 'Service providers'!I42)</f>
        <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O40" s="20">
        <f t="shared" si="0"/>
        <v>0</v>
      </c>
      <c r="CP40" s="20">
        <f t="shared" si="1"/>
        <v>0</v>
      </c>
    </row>
    <row r="41" spans="1:94" x14ac:dyDescent="0.2">
      <c r="A41" s="3" t="str">
        <f>IF('Service providers'!I43="Указать название точки 9", "", 'Service providers'!I43)</f>
        <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O41" s="20">
        <f t="shared" si="0"/>
        <v>0</v>
      </c>
      <c r="CP41" s="20">
        <f t="shared" si="1"/>
        <v>0</v>
      </c>
    </row>
    <row r="42" spans="1:94" x14ac:dyDescent="0.2">
      <c r="A42" s="3" t="str">
        <f>IF('Service providers'!I44="Указать название точки 10", "", 'Service providers'!I44)</f>
        <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O42" s="20">
        <f t="shared" si="0"/>
        <v>0</v>
      </c>
      <c r="CP42" s="20">
        <f t="shared" si="1"/>
        <v>0</v>
      </c>
    </row>
    <row r="43" spans="1:94" x14ac:dyDescent="0.2">
      <c r="A43" s="3" t="str">
        <f>IF('Service providers'!I45="Указать название точки 11", "", 'Service providers'!I45)</f>
        <v/>
      </c>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O43" s="20">
        <f t="shared" si="0"/>
        <v>0</v>
      </c>
      <c r="CP43" s="20">
        <f t="shared" si="1"/>
        <v>0</v>
      </c>
    </row>
    <row r="44" spans="1:94" x14ac:dyDescent="0.2">
      <c r="A44" s="3" t="str">
        <f>IF('Service providers'!I46="Указать название точки 12", "", 'Service providers'!I46)</f>
        <v/>
      </c>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O44" s="20">
        <f t="shared" si="0"/>
        <v>0</v>
      </c>
      <c r="CP44" s="20">
        <f t="shared" si="1"/>
        <v>0</v>
      </c>
    </row>
    <row r="45" spans="1:94" x14ac:dyDescent="0.2">
      <c r="A45" s="3" t="str">
        <f>IF('Service providers'!I47="Указать название точки 13", "", 'Service providers'!I47)</f>
        <v/>
      </c>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O45" s="20">
        <f t="shared" si="0"/>
        <v>0</v>
      </c>
      <c r="CP45" s="20">
        <f t="shared" si="1"/>
        <v>0</v>
      </c>
    </row>
    <row r="46" spans="1:94" x14ac:dyDescent="0.2">
      <c r="A46" s="3" t="str">
        <f>IF('Service providers'!I48="Указать название точки 14", "", 'Service providers'!I48)</f>
        <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O46" s="20">
        <f t="shared" si="0"/>
        <v>0</v>
      </c>
      <c r="CP46" s="20">
        <f t="shared" si="1"/>
        <v>0</v>
      </c>
    </row>
    <row r="47" spans="1:94" x14ac:dyDescent="0.2">
      <c r="A47" s="3" t="str">
        <f>IF('Service providers'!I49="Указать название точки 15", "", 'Service providers'!I49)</f>
        <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O47" s="20">
        <f t="shared" si="0"/>
        <v>0</v>
      </c>
      <c r="CP47" s="20">
        <f t="shared" si="1"/>
        <v>0</v>
      </c>
    </row>
    <row r="48" spans="1:94" x14ac:dyDescent="0.2">
      <c r="A48" s="3" t="str">
        <f>IF('Service providers'!I50="Указать название точки 16", "", 'Service providers'!I50)</f>
        <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O48" s="20">
        <f t="shared" si="0"/>
        <v>0</v>
      </c>
      <c r="CP48" s="20">
        <f t="shared" si="1"/>
        <v>0</v>
      </c>
    </row>
    <row r="49" spans="1:94" x14ac:dyDescent="0.2">
      <c r="A49" s="3" t="str">
        <f>IF('Service providers'!I51="Указать название точки 17", "", 'Service providers'!I51)</f>
        <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O49" s="20">
        <f t="shared" si="0"/>
        <v>0</v>
      </c>
      <c r="CP49" s="20">
        <f t="shared" si="1"/>
        <v>0</v>
      </c>
    </row>
    <row r="50" spans="1:94" x14ac:dyDescent="0.2">
      <c r="A50" s="3" t="str">
        <f>IF('Service providers'!I52="Указать название точки 18", "", 'Service providers'!I52)</f>
        <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O50" s="20">
        <f t="shared" si="0"/>
        <v>0</v>
      </c>
      <c r="CP50" s="20">
        <f t="shared" si="1"/>
        <v>0</v>
      </c>
    </row>
    <row r="51" spans="1:94" x14ac:dyDescent="0.2">
      <c r="A51" s="3" t="str">
        <f>IF('Service providers'!I53="Указать название точки 19", "", 'Service providers'!I53)</f>
        <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O51" s="20">
        <f t="shared" si="0"/>
        <v>0</v>
      </c>
      <c r="CP51" s="20">
        <f t="shared" si="1"/>
        <v>0</v>
      </c>
    </row>
    <row r="52" spans="1:94" x14ac:dyDescent="0.2">
      <c r="A52" s="3" t="str">
        <f>IF('Service providers'!I54="Указать название точки 20", "", 'Service providers'!I54)</f>
        <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O52" s="20">
        <f t="shared" si="0"/>
        <v>0</v>
      </c>
      <c r="CP52" s="20">
        <f t="shared" si="1"/>
        <v>0</v>
      </c>
    </row>
    <row r="53" spans="1:94" ht="15" x14ac:dyDescent="0.25">
      <c r="A53" s="69" t="str">
        <f>IF('Service providers'!I55="Указать название", "", 'Service providers'!I55)</f>
        <v/>
      </c>
      <c r="B53" s="70"/>
      <c r="C53" s="71"/>
      <c r="D53" s="70"/>
      <c r="E53" s="70"/>
      <c r="F53" s="70"/>
      <c r="G53" s="71"/>
      <c r="H53" s="70"/>
      <c r="I53" s="70"/>
      <c r="J53" s="70"/>
      <c r="K53" s="71"/>
      <c r="L53" s="70"/>
      <c r="M53" s="70"/>
      <c r="N53" s="70"/>
      <c r="O53" s="71"/>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1"/>
      <c r="AR53" s="70"/>
      <c r="AS53" s="70"/>
      <c r="AT53" s="70"/>
      <c r="AU53" s="71"/>
      <c r="AV53" s="70"/>
      <c r="AW53" s="70"/>
      <c r="AX53" s="70"/>
      <c r="AY53" s="71"/>
      <c r="AZ53" s="70"/>
      <c r="BA53" s="70"/>
      <c r="BB53" s="70"/>
      <c r="BC53" s="71"/>
      <c r="BD53" s="70"/>
      <c r="BE53" s="70"/>
      <c r="BF53" s="70"/>
      <c r="BG53" s="71"/>
      <c r="BH53" s="70"/>
      <c r="BI53" s="70"/>
      <c r="BJ53" s="70"/>
      <c r="BK53" s="71"/>
      <c r="BL53" s="70"/>
      <c r="BM53" s="70"/>
      <c r="BN53" s="70"/>
      <c r="BO53" s="71"/>
      <c r="BP53" s="70"/>
      <c r="BQ53" s="70"/>
      <c r="BR53" s="70"/>
      <c r="BS53" s="71"/>
      <c r="BT53" s="70"/>
      <c r="BU53" s="70"/>
      <c r="BV53" s="70"/>
      <c r="BW53" s="71"/>
      <c r="BX53" s="70"/>
      <c r="BY53" s="70"/>
      <c r="BZ53" s="70"/>
      <c r="CA53" s="71"/>
      <c r="CB53" s="70"/>
      <c r="CC53" s="70"/>
      <c r="CD53" s="70"/>
      <c r="CE53" s="71"/>
      <c r="CF53" s="70"/>
      <c r="CG53" s="70"/>
      <c r="CH53" s="70"/>
      <c r="CI53" s="71"/>
      <c r="CJ53" s="70"/>
      <c r="CK53" s="70"/>
      <c r="CL53" s="70"/>
      <c r="CM53" s="71"/>
      <c r="CO53" s="20">
        <f t="shared" ref="CO53:CO73" si="2">C53+F53+I53+L53+O53+R53+U53+X53+AA53+AD53+AG53+AJ53+AM53+AP53+AS53+AV53+AY53+BB53+BE53+BH53+BK53+BN53+BQ53+BT53+BW53+BZ53+CC53+CF53+CI53+CL53</f>
        <v>0</v>
      </c>
      <c r="CP53" s="20">
        <f t="shared" ref="CP53:CP73" si="3">D53+G53+J53+M53+P53+S53+V53+Y53+AB53+AE53+AH53+AK53+AN53+AQ53+AT53+AW53+AZ53+BC53+BF53+BI53+BL53+BO53+BR53+BU53+BX53+CA53+CD53+CG53+CJ53+CM53</f>
        <v>0</v>
      </c>
    </row>
    <row r="54" spans="1:94" x14ac:dyDescent="0.2">
      <c r="A54" s="3" t="str">
        <f>IF('Service providers'!I56="Указать название точки 1", "", 'Service providers'!I56)</f>
        <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O54" s="20">
        <f t="shared" si="2"/>
        <v>0</v>
      </c>
      <c r="CP54" s="20">
        <f t="shared" si="3"/>
        <v>0</v>
      </c>
    </row>
    <row r="55" spans="1:94" x14ac:dyDescent="0.2">
      <c r="A55" s="3" t="str">
        <f>IF('Service providers'!I57="Указать название точки 2", "", 'Service providers'!I57)</f>
        <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O55" s="20">
        <f t="shared" si="2"/>
        <v>0</v>
      </c>
      <c r="CP55" s="20">
        <f t="shared" si="3"/>
        <v>0</v>
      </c>
    </row>
    <row r="56" spans="1:94" x14ac:dyDescent="0.2">
      <c r="A56" s="3" t="str">
        <f>IF('Service providers'!I58="Указать название точки 3", "", 'Service providers'!I58)</f>
        <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O56" s="20">
        <f t="shared" si="2"/>
        <v>0</v>
      </c>
      <c r="CP56" s="20">
        <f t="shared" si="3"/>
        <v>0</v>
      </c>
    </row>
    <row r="57" spans="1:94" x14ac:dyDescent="0.2">
      <c r="A57" s="3" t="str">
        <f>IF('Service providers'!I59="Указать название точки 4", "", 'Service providers'!I59)</f>
        <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O57" s="20">
        <f t="shared" si="2"/>
        <v>0</v>
      </c>
      <c r="CP57" s="20">
        <f t="shared" si="3"/>
        <v>0</v>
      </c>
    </row>
    <row r="58" spans="1:94" x14ac:dyDescent="0.2">
      <c r="A58" s="3" t="str">
        <f>IF('Service providers'!I60="Указать название точки 5", "", 'Service providers'!I60)</f>
        <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O58" s="20">
        <f t="shared" si="2"/>
        <v>0</v>
      </c>
      <c r="CP58" s="20">
        <f t="shared" si="3"/>
        <v>0</v>
      </c>
    </row>
    <row r="59" spans="1:94" x14ac:dyDescent="0.2">
      <c r="A59" s="3" t="str">
        <f>IF('Service providers'!I61="Указать название точки 6", "", 'Service providers'!I61)</f>
        <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O59" s="20">
        <f t="shared" si="2"/>
        <v>0</v>
      </c>
      <c r="CP59" s="20">
        <f t="shared" si="3"/>
        <v>0</v>
      </c>
    </row>
    <row r="60" spans="1:94" x14ac:dyDescent="0.2">
      <c r="A60" s="3" t="str">
        <f>IF('Service providers'!I62="Указать название точки 7", "", 'Service providers'!I62)</f>
        <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O60" s="20">
        <f t="shared" si="2"/>
        <v>0</v>
      </c>
      <c r="CP60" s="20">
        <f t="shared" si="3"/>
        <v>0</v>
      </c>
    </row>
    <row r="61" spans="1:94" x14ac:dyDescent="0.2">
      <c r="A61" s="3" t="str">
        <f>IF('Service providers'!I63="Указать название точки 8", "", 'Service providers'!I63)</f>
        <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O61" s="20">
        <f t="shared" si="2"/>
        <v>0</v>
      </c>
      <c r="CP61" s="20">
        <f t="shared" si="3"/>
        <v>0</v>
      </c>
    </row>
    <row r="62" spans="1:94" x14ac:dyDescent="0.2">
      <c r="A62" s="3" t="str">
        <f>IF('Service providers'!I64="Указать название точки 9", "", 'Service providers'!I64)</f>
        <v/>
      </c>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O62" s="20">
        <f t="shared" si="2"/>
        <v>0</v>
      </c>
      <c r="CP62" s="20">
        <f t="shared" si="3"/>
        <v>0</v>
      </c>
    </row>
    <row r="63" spans="1:94" x14ac:dyDescent="0.2">
      <c r="A63" s="3" t="str">
        <f>IF('Service providers'!I65="Указать название точки 10", "", 'Service providers'!I65)</f>
        <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O63" s="20">
        <f t="shared" si="2"/>
        <v>0</v>
      </c>
      <c r="CP63" s="20">
        <f t="shared" si="3"/>
        <v>0</v>
      </c>
    </row>
    <row r="64" spans="1:94" x14ac:dyDescent="0.2">
      <c r="A64" s="3" t="str">
        <f>IF('Service providers'!I66="Указать название точки 11", "", 'Service providers'!I66)</f>
        <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O64" s="20">
        <f t="shared" si="2"/>
        <v>0</v>
      </c>
      <c r="CP64" s="20">
        <f t="shared" si="3"/>
        <v>0</v>
      </c>
    </row>
    <row r="65" spans="1:94" x14ac:dyDescent="0.2">
      <c r="A65" s="3" t="str">
        <f>IF('Service providers'!I67="Указать название точки 12", "", 'Service providers'!I67)</f>
        <v/>
      </c>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O65" s="20">
        <f t="shared" si="2"/>
        <v>0</v>
      </c>
      <c r="CP65" s="20">
        <f t="shared" si="3"/>
        <v>0</v>
      </c>
    </row>
    <row r="66" spans="1:94" x14ac:dyDescent="0.2">
      <c r="A66" s="3" t="str">
        <f>IF('Service providers'!I68="Указать название точки 13", "", 'Service providers'!I68)</f>
        <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O66" s="20">
        <f t="shared" si="2"/>
        <v>0</v>
      </c>
      <c r="CP66" s="20">
        <f t="shared" si="3"/>
        <v>0</v>
      </c>
    </row>
    <row r="67" spans="1:94" x14ac:dyDescent="0.2">
      <c r="A67" s="3" t="str">
        <f>IF('Service providers'!I69="Указать название точки 14", "", 'Service providers'!I69)</f>
        <v/>
      </c>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O67" s="20">
        <f t="shared" si="2"/>
        <v>0</v>
      </c>
      <c r="CP67" s="20">
        <f t="shared" si="3"/>
        <v>0</v>
      </c>
    </row>
    <row r="68" spans="1:94" x14ac:dyDescent="0.2">
      <c r="A68" s="3" t="str">
        <f>IF('Service providers'!I70="Указать название точки 15", "", 'Service providers'!I70)</f>
        <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O68" s="20">
        <f t="shared" si="2"/>
        <v>0</v>
      </c>
      <c r="CP68" s="20">
        <f t="shared" si="3"/>
        <v>0</v>
      </c>
    </row>
    <row r="69" spans="1:94" x14ac:dyDescent="0.2">
      <c r="A69" s="3" t="str">
        <f>IF('Service providers'!I71="Указать название точки 16", "", 'Service providers'!I71)</f>
        <v/>
      </c>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O69" s="20">
        <f t="shared" si="2"/>
        <v>0</v>
      </c>
      <c r="CP69" s="20">
        <f t="shared" si="3"/>
        <v>0</v>
      </c>
    </row>
    <row r="70" spans="1:94" x14ac:dyDescent="0.2">
      <c r="A70" s="3" t="str">
        <f>IF('Service providers'!I72="Указать название точки 17", "", 'Service providers'!I72)</f>
        <v/>
      </c>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O70" s="20">
        <f t="shared" si="2"/>
        <v>0</v>
      </c>
      <c r="CP70" s="20">
        <f t="shared" si="3"/>
        <v>0</v>
      </c>
    </row>
    <row r="71" spans="1:94" x14ac:dyDescent="0.2">
      <c r="A71" s="3" t="str">
        <f>IF('Service providers'!I73="Указать название точки 18", "", 'Service providers'!I73)</f>
        <v/>
      </c>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O71" s="20">
        <f t="shared" si="2"/>
        <v>0</v>
      </c>
      <c r="CP71" s="20">
        <f t="shared" si="3"/>
        <v>0</v>
      </c>
    </row>
    <row r="72" spans="1:94" x14ac:dyDescent="0.2">
      <c r="A72" s="3" t="str">
        <f>IF('Service providers'!I74="Указать название точки 19", "", 'Service providers'!I74)</f>
        <v/>
      </c>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O72" s="20">
        <f t="shared" si="2"/>
        <v>0</v>
      </c>
      <c r="CP72" s="20">
        <f t="shared" si="3"/>
        <v>0</v>
      </c>
    </row>
    <row r="73" spans="1:94" x14ac:dyDescent="0.2">
      <c r="A73" s="3" t="str">
        <f>IF('Service providers'!I75="Указать название точки 20", "", 'Service providers'!I75)</f>
        <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O73" s="20">
        <f t="shared" si="2"/>
        <v>0</v>
      </c>
      <c r="CP73" s="20">
        <f t="shared" si="3"/>
        <v>0</v>
      </c>
    </row>
    <row r="74" spans="1:94" ht="15" x14ac:dyDescent="0.25">
      <c r="A74" s="69" t="str">
        <f>IF('Service providers'!I76="Указать название", "", 'Service providers'!I76)</f>
        <v/>
      </c>
      <c r="B74" s="70"/>
      <c r="C74" s="71"/>
      <c r="D74" s="70"/>
      <c r="E74" s="70"/>
      <c r="F74" s="70"/>
      <c r="G74" s="71"/>
      <c r="H74" s="70"/>
      <c r="I74" s="70"/>
      <c r="J74" s="70"/>
      <c r="K74" s="71"/>
      <c r="L74" s="70"/>
      <c r="M74" s="70"/>
      <c r="N74" s="70"/>
      <c r="O74" s="71"/>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1"/>
      <c r="AR74" s="70"/>
      <c r="AS74" s="70"/>
      <c r="AT74" s="70"/>
      <c r="AU74" s="71"/>
      <c r="AV74" s="70"/>
      <c r="AW74" s="70"/>
      <c r="AX74" s="70"/>
      <c r="AY74" s="71"/>
      <c r="AZ74" s="70"/>
      <c r="BA74" s="70"/>
      <c r="BB74" s="70"/>
      <c r="BC74" s="71"/>
      <c r="BD74" s="70"/>
      <c r="BE74" s="70"/>
      <c r="BF74" s="70"/>
      <c r="BG74" s="71"/>
      <c r="BH74" s="70"/>
      <c r="BI74" s="70"/>
      <c r="BJ74" s="70"/>
      <c r="BK74" s="71"/>
      <c r="BL74" s="70"/>
      <c r="BM74" s="70"/>
      <c r="BN74" s="70"/>
      <c r="BO74" s="71"/>
      <c r="BP74" s="70"/>
      <c r="BQ74" s="70"/>
      <c r="BR74" s="70"/>
      <c r="BS74" s="71"/>
      <c r="BT74" s="70"/>
      <c r="BU74" s="70"/>
      <c r="BV74" s="70"/>
      <c r="BW74" s="71"/>
      <c r="BX74" s="70"/>
      <c r="BY74" s="70"/>
      <c r="BZ74" s="70"/>
      <c r="CA74" s="71"/>
      <c r="CB74" s="70"/>
      <c r="CC74" s="70"/>
      <c r="CD74" s="70"/>
      <c r="CE74" s="71"/>
      <c r="CF74" s="70"/>
      <c r="CG74" s="70"/>
      <c r="CH74" s="70"/>
      <c r="CI74" s="71"/>
      <c r="CJ74" s="70"/>
      <c r="CK74" s="70"/>
      <c r="CL74" s="70"/>
      <c r="CM74" s="71"/>
      <c r="CO74" s="20">
        <f t="shared" ref="CO74:CO94" si="4">C74+F74+I74+L74+O74+R74+U74+X74+AA74+AD74+AG74+AJ74+AM74+AP74+AS74+AV74+AY74+BB74+BE74+BH74+BK74+BN74+BQ74+BT74+BW74+BZ74+CC74+CF74+CI74+CL74</f>
        <v>0</v>
      </c>
      <c r="CP74" s="20">
        <f t="shared" ref="CP74:CP94" si="5">D74+G74+J74+M74+P74+S74+V74+Y74+AB74+AE74+AH74+AK74+AN74+AQ74+AT74+AW74+AZ74+BC74+BF74+BI74+BL74+BO74+BR74+BU74+BX74+CA74+CD74+CG74+CJ74+CM74</f>
        <v>0</v>
      </c>
    </row>
    <row r="75" spans="1:94" x14ac:dyDescent="0.2">
      <c r="A75" s="3" t="str">
        <f>IF('Service providers'!I77="Указать название точки 1", "", 'Service providers'!I77)</f>
        <v/>
      </c>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O75" s="20">
        <f t="shared" si="4"/>
        <v>0</v>
      </c>
      <c r="CP75" s="20">
        <f t="shared" si="5"/>
        <v>0</v>
      </c>
    </row>
    <row r="76" spans="1:94" x14ac:dyDescent="0.2">
      <c r="A76" s="3" t="str">
        <f>IF('Service providers'!I78="Указать название точки 2", "", 'Service providers'!I78)</f>
        <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O76" s="20">
        <f t="shared" si="4"/>
        <v>0</v>
      </c>
      <c r="CP76" s="20">
        <f t="shared" si="5"/>
        <v>0</v>
      </c>
    </row>
    <row r="77" spans="1:94" x14ac:dyDescent="0.2">
      <c r="A77" s="3" t="str">
        <f>IF('Service providers'!I79="Указать название точки 3", "", 'Service providers'!I79)</f>
        <v/>
      </c>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O77" s="20">
        <f t="shared" si="4"/>
        <v>0</v>
      </c>
      <c r="CP77" s="20">
        <f t="shared" si="5"/>
        <v>0</v>
      </c>
    </row>
    <row r="78" spans="1:94" x14ac:dyDescent="0.2">
      <c r="A78" s="3" t="str">
        <f>IF('Service providers'!I80="Указать название точки 4", "", 'Service providers'!I80)</f>
        <v/>
      </c>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O78" s="20">
        <f t="shared" si="4"/>
        <v>0</v>
      </c>
      <c r="CP78" s="20">
        <f t="shared" si="5"/>
        <v>0</v>
      </c>
    </row>
    <row r="79" spans="1:94" x14ac:dyDescent="0.2">
      <c r="A79" s="3" t="str">
        <f>IF('Service providers'!I81="Указать название точки 5", "", 'Service providers'!I81)</f>
        <v/>
      </c>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O79" s="20">
        <f t="shared" si="4"/>
        <v>0</v>
      </c>
      <c r="CP79" s="20">
        <f t="shared" si="5"/>
        <v>0</v>
      </c>
    </row>
    <row r="80" spans="1:94" x14ac:dyDescent="0.2">
      <c r="A80" s="3" t="str">
        <f>IF('Service providers'!I82="Указать название точки 6", "", 'Service providers'!I82)</f>
        <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O80" s="20">
        <f t="shared" si="4"/>
        <v>0</v>
      </c>
      <c r="CP80" s="20">
        <f t="shared" si="5"/>
        <v>0</v>
      </c>
    </row>
    <row r="81" spans="1:94" x14ac:dyDescent="0.2">
      <c r="A81" s="3" t="str">
        <f>IF('Service providers'!I83="Указать название точки 7", "", 'Service providers'!I83)</f>
        <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O81" s="20">
        <f t="shared" si="4"/>
        <v>0</v>
      </c>
      <c r="CP81" s="20">
        <f t="shared" si="5"/>
        <v>0</v>
      </c>
    </row>
    <row r="82" spans="1:94" x14ac:dyDescent="0.2">
      <c r="A82" s="3" t="str">
        <f>IF('Service providers'!I84="Указать название точки 8", "", 'Service providers'!I84)</f>
        <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O82" s="20">
        <f t="shared" si="4"/>
        <v>0</v>
      </c>
      <c r="CP82" s="20">
        <f t="shared" si="5"/>
        <v>0</v>
      </c>
    </row>
    <row r="83" spans="1:94" x14ac:dyDescent="0.2">
      <c r="A83" s="3" t="str">
        <f>IF('Service providers'!I85="Указать название точки 9", "", 'Service providers'!I85)</f>
        <v/>
      </c>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O83" s="20">
        <f t="shared" si="4"/>
        <v>0</v>
      </c>
      <c r="CP83" s="20">
        <f t="shared" si="5"/>
        <v>0</v>
      </c>
    </row>
    <row r="84" spans="1:94" x14ac:dyDescent="0.2">
      <c r="A84" s="3" t="str">
        <f>IF('Service providers'!I86="Указать название точки 10", "", 'Service providers'!I86)</f>
        <v/>
      </c>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O84" s="20">
        <f t="shared" si="4"/>
        <v>0</v>
      </c>
      <c r="CP84" s="20">
        <f t="shared" si="5"/>
        <v>0</v>
      </c>
    </row>
    <row r="85" spans="1:94" x14ac:dyDescent="0.2">
      <c r="A85" s="3" t="str">
        <f>IF('Service providers'!I87="Указать название точки 11", "", 'Service providers'!I87)</f>
        <v/>
      </c>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O85" s="20">
        <f t="shared" si="4"/>
        <v>0</v>
      </c>
      <c r="CP85" s="20">
        <f t="shared" si="5"/>
        <v>0</v>
      </c>
    </row>
    <row r="86" spans="1:94" x14ac:dyDescent="0.2">
      <c r="A86" s="3" t="str">
        <f>IF('Service providers'!I88="Указать название точки 12", "", 'Service providers'!I88)</f>
        <v/>
      </c>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O86" s="20">
        <f t="shared" si="4"/>
        <v>0</v>
      </c>
      <c r="CP86" s="20">
        <f t="shared" si="5"/>
        <v>0</v>
      </c>
    </row>
    <row r="87" spans="1:94" x14ac:dyDescent="0.2">
      <c r="A87" s="3" t="str">
        <f>IF('Service providers'!I89="Указать название точки 13", "", 'Service providers'!I89)</f>
        <v/>
      </c>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O87" s="20">
        <f t="shared" si="4"/>
        <v>0</v>
      </c>
      <c r="CP87" s="20">
        <f t="shared" si="5"/>
        <v>0</v>
      </c>
    </row>
    <row r="88" spans="1:94" x14ac:dyDescent="0.2">
      <c r="A88" s="3" t="str">
        <f>IF('Service providers'!I90="Указать название точки 14", "", 'Service providers'!I90)</f>
        <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O88" s="20">
        <f t="shared" si="4"/>
        <v>0</v>
      </c>
      <c r="CP88" s="20">
        <f t="shared" si="5"/>
        <v>0</v>
      </c>
    </row>
    <row r="89" spans="1:94" x14ac:dyDescent="0.2">
      <c r="A89" s="3" t="str">
        <f>IF('Service providers'!I91="Указать название точки 15", "", 'Service providers'!I91)</f>
        <v/>
      </c>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O89" s="20">
        <f t="shared" si="4"/>
        <v>0</v>
      </c>
      <c r="CP89" s="20">
        <f t="shared" si="5"/>
        <v>0</v>
      </c>
    </row>
    <row r="90" spans="1:94" x14ac:dyDescent="0.2">
      <c r="A90" s="3" t="str">
        <f>IF('Service providers'!I92="Указать название точки 16", "", 'Service providers'!I92)</f>
        <v/>
      </c>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O90" s="20">
        <f t="shared" si="4"/>
        <v>0</v>
      </c>
      <c r="CP90" s="20">
        <f t="shared" si="5"/>
        <v>0</v>
      </c>
    </row>
    <row r="91" spans="1:94" x14ac:dyDescent="0.2">
      <c r="A91" s="3" t="str">
        <f>IF('Service providers'!I93="Указать название точки 17", "", 'Service providers'!I93)</f>
        <v/>
      </c>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O91" s="20">
        <f t="shared" si="4"/>
        <v>0</v>
      </c>
      <c r="CP91" s="20">
        <f t="shared" si="5"/>
        <v>0</v>
      </c>
    </row>
    <row r="92" spans="1:94" x14ac:dyDescent="0.2">
      <c r="A92" s="3" t="str">
        <f>IF('Service providers'!I94="Указать название точки 18", "", 'Service providers'!I94)</f>
        <v/>
      </c>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O92" s="20">
        <f t="shared" si="4"/>
        <v>0</v>
      </c>
      <c r="CP92" s="20">
        <f t="shared" si="5"/>
        <v>0</v>
      </c>
    </row>
    <row r="93" spans="1:94" x14ac:dyDescent="0.2">
      <c r="A93" s="3" t="str">
        <f>IF('Service providers'!I95="Указать название точки 19", "", 'Service providers'!I95)</f>
        <v/>
      </c>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O93" s="20">
        <f t="shared" si="4"/>
        <v>0</v>
      </c>
      <c r="CP93" s="20">
        <f t="shared" si="5"/>
        <v>0</v>
      </c>
    </row>
    <row r="94" spans="1:94" x14ac:dyDescent="0.2">
      <c r="A94" s="3" t="str">
        <f>IF('Service providers'!I96="Указать название точки 20", "", 'Service providers'!I96)</f>
        <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O94" s="20">
        <f t="shared" si="4"/>
        <v>0</v>
      </c>
      <c r="CP94" s="20">
        <f t="shared" si="5"/>
        <v>0</v>
      </c>
    </row>
    <row r="95" spans="1:94" ht="15" x14ac:dyDescent="0.25">
      <c r="A95" s="69" t="str">
        <f>IF('Service providers'!I97="Указать название", "", 'Service providers'!I97)</f>
        <v/>
      </c>
      <c r="B95" s="70"/>
      <c r="C95" s="71"/>
      <c r="D95" s="70"/>
      <c r="E95" s="70"/>
      <c r="F95" s="70"/>
      <c r="G95" s="71"/>
      <c r="H95" s="70"/>
      <c r="I95" s="70"/>
      <c r="J95" s="70"/>
      <c r="K95" s="71"/>
      <c r="L95" s="70"/>
      <c r="M95" s="70"/>
      <c r="N95" s="70"/>
      <c r="O95" s="71"/>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1"/>
      <c r="AR95" s="70"/>
      <c r="AS95" s="70"/>
      <c r="AT95" s="70"/>
      <c r="AU95" s="71"/>
      <c r="AV95" s="70"/>
      <c r="AW95" s="70"/>
      <c r="AX95" s="70"/>
      <c r="AY95" s="71"/>
      <c r="AZ95" s="70"/>
      <c r="BA95" s="70"/>
      <c r="BB95" s="70"/>
      <c r="BC95" s="71"/>
      <c r="BD95" s="70"/>
      <c r="BE95" s="70"/>
      <c r="BF95" s="70"/>
      <c r="BG95" s="71"/>
      <c r="BH95" s="70"/>
      <c r="BI95" s="70"/>
      <c r="BJ95" s="70"/>
      <c r="BK95" s="71"/>
      <c r="BL95" s="70"/>
      <c r="BM95" s="70"/>
      <c r="BN95" s="70"/>
      <c r="BO95" s="71"/>
      <c r="BP95" s="70"/>
      <c r="BQ95" s="70"/>
      <c r="BR95" s="70"/>
      <c r="BS95" s="71"/>
      <c r="BT95" s="70"/>
      <c r="BU95" s="70"/>
      <c r="BV95" s="70"/>
      <c r="BW95" s="71"/>
      <c r="BX95" s="70"/>
      <c r="BY95" s="70"/>
      <c r="BZ95" s="70"/>
      <c r="CA95" s="71"/>
      <c r="CB95" s="70"/>
      <c r="CC95" s="70"/>
      <c r="CD95" s="70"/>
      <c r="CE95" s="71"/>
      <c r="CF95" s="70"/>
      <c r="CG95" s="70"/>
      <c r="CH95" s="70"/>
      <c r="CI95" s="71"/>
      <c r="CJ95" s="70"/>
      <c r="CK95" s="70"/>
      <c r="CL95" s="70"/>
      <c r="CM95" s="71"/>
      <c r="CO95" s="20">
        <f t="shared" si="0"/>
        <v>0</v>
      </c>
      <c r="CP95" s="20">
        <f t="shared" si="1"/>
        <v>0</v>
      </c>
    </row>
    <row r="96" spans="1:94" x14ac:dyDescent="0.2">
      <c r="A96" s="3" t="str">
        <f>IF('Service providers'!I98="Указать название точки 1", "", 'Service providers'!I98)</f>
        <v/>
      </c>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O96" s="20">
        <f t="shared" si="0"/>
        <v>0</v>
      </c>
      <c r="CP96" s="20">
        <f t="shared" si="1"/>
        <v>0</v>
      </c>
    </row>
    <row r="97" spans="1:94" x14ac:dyDescent="0.2">
      <c r="A97" s="3" t="str">
        <f>IF('Service providers'!I99="Указать название точки 2", "", 'Service providers'!I99)</f>
        <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O97" s="20">
        <f t="shared" si="0"/>
        <v>0</v>
      </c>
      <c r="CP97" s="20">
        <f t="shared" si="1"/>
        <v>0</v>
      </c>
    </row>
    <row r="98" spans="1:94" x14ac:dyDescent="0.2">
      <c r="A98" s="3" t="str">
        <f>IF('Service providers'!I100="Указать название точки 3", "", 'Service providers'!I100)</f>
        <v/>
      </c>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O98" s="20">
        <f t="shared" si="0"/>
        <v>0</v>
      </c>
      <c r="CP98" s="20">
        <f t="shared" si="1"/>
        <v>0</v>
      </c>
    </row>
    <row r="99" spans="1:94" x14ac:dyDescent="0.2">
      <c r="A99" s="3" t="str">
        <f>IF('Service providers'!I101="Указать название точки 4", "", 'Service providers'!I101)</f>
        <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O99" s="20">
        <f t="shared" si="0"/>
        <v>0</v>
      </c>
      <c r="CP99" s="20">
        <f t="shared" si="1"/>
        <v>0</v>
      </c>
    </row>
    <row r="100" spans="1:94" x14ac:dyDescent="0.2">
      <c r="A100" s="3" t="str">
        <f>IF('Service providers'!I102="Указать название точки 5", "", 'Service providers'!I102)</f>
        <v/>
      </c>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O100" s="20">
        <f t="shared" si="0"/>
        <v>0</v>
      </c>
      <c r="CP100" s="20">
        <f t="shared" si="1"/>
        <v>0</v>
      </c>
    </row>
    <row r="101" spans="1:94" x14ac:dyDescent="0.2">
      <c r="A101" s="3" t="str">
        <f>IF('Service providers'!I103="Указать название точки 6", "", 'Service providers'!I103)</f>
        <v/>
      </c>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O101" s="20">
        <f t="shared" si="0"/>
        <v>0</v>
      </c>
      <c r="CP101" s="20">
        <f t="shared" si="1"/>
        <v>0</v>
      </c>
    </row>
    <row r="102" spans="1:94" x14ac:dyDescent="0.2">
      <c r="A102" s="3" t="str">
        <f>IF('Service providers'!I104="Указать название точки 7", "", 'Service providers'!I104)</f>
        <v/>
      </c>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O102" s="20">
        <f t="shared" si="0"/>
        <v>0</v>
      </c>
      <c r="CP102" s="20">
        <f t="shared" si="1"/>
        <v>0</v>
      </c>
    </row>
    <row r="103" spans="1:94" x14ac:dyDescent="0.2">
      <c r="A103" s="3" t="str">
        <f>IF('Service providers'!I105="Указать название точки 8", "", 'Service providers'!I105)</f>
        <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O103" s="20">
        <f t="shared" si="0"/>
        <v>0</v>
      </c>
      <c r="CP103" s="20">
        <f t="shared" si="1"/>
        <v>0</v>
      </c>
    </row>
    <row r="104" spans="1:94" x14ac:dyDescent="0.2">
      <c r="A104" s="3" t="str">
        <f>IF('Service providers'!I106="Указать название точки 9", "", 'Service providers'!I106)</f>
        <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O104" s="20">
        <f t="shared" si="0"/>
        <v>0</v>
      </c>
      <c r="CP104" s="20">
        <f t="shared" si="1"/>
        <v>0</v>
      </c>
    </row>
    <row r="105" spans="1:94" x14ac:dyDescent="0.2">
      <c r="A105" s="3" t="str">
        <f>IF('Service providers'!I107="Указать название точки 10", "", 'Service providers'!I107)</f>
        <v/>
      </c>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O105" s="20">
        <f t="shared" si="0"/>
        <v>0</v>
      </c>
      <c r="CP105" s="20">
        <f t="shared" si="1"/>
        <v>0</v>
      </c>
    </row>
    <row r="106" spans="1:94" x14ac:dyDescent="0.2">
      <c r="A106" s="3" t="str">
        <f>IF('Service providers'!I108="Указать название точки 11", "", 'Service providers'!I108)</f>
        <v/>
      </c>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O106" s="20">
        <f t="shared" si="0"/>
        <v>0</v>
      </c>
      <c r="CP106" s="20">
        <f t="shared" si="1"/>
        <v>0</v>
      </c>
    </row>
    <row r="107" spans="1:94" x14ac:dyDescent="0.2">
      <c r="A107" s="3" t="str">
        <f>IF('Service providers'!I109="Указать название точки 12", "", 'Service providers'!I109)</f>
        <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O107" s="20">
        <f t="shared" si="0"/>
        <v>0</v>
      </c>
      <c r="CP107" s="20">
        <f t="shared" si="1"/>
        <v>0</v>
      </c>
    </row>
    <row r="108" spans="1:94" x14ac:dyDescent="0.2">
      <c r="A108" s="3" t="str">
        <f>IF('Service providers'!I110="Указать название точки 13", "", 'Service providers'!I110)</f>
        <v/>
      </c>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O108" s="20">
        <f t="shared" si="0"/>
        <v>0</v>
      </c>
      <c r="CP108" s="20">
        <f t="shared" si="1"/>
        <v>0</v>
      </c>
    </row>
    <row r="109" spans="1:94" x14ac:dyDescent="0.2">
      <c r="A109" s="3" t="str">
        <f>IF('Service providers'!I111="Указать название точки 14", "", 'Service providers'!I111)</f>
        <v/>
      </c>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O109" s="20">
        <f t="shared" si="0"/>
        <v>0</v>
      </c>
      <c r="CP109" s="20">
        <f t="shared" si="1"/>
        <v>0</v>
      </c>
    </row>
    <row r="110" spans="1:94" x14ac:dyDescent="0.2">
      <c r="A110" s="3" t="str">
        <f>IF('Service providers'!I112="Указать название точки 15", "", 'Service providers'!I112)</f>
        <v/>
      </c>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O110" s="20">
        <f t="shared" si="0"/>
        <v>0</v>
      </c>
      <c r="CP110" s="20">
        <f t="shared" si="1"/>
        <v>0</v>
      </c>
    </row>
    <row r="111" spans="1:94" x14ac:dyDescent="0.2">
      <c r="A111" s="3" t="str">
        <f>IF('Service providers'!I113="Указать название точки 16", "", 'Service providers'!I113)</f>
        <v/>
      </c>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O111" s="20">
        <f t="shared" si="0"/>
        <v>0</v>
      </c>
      <c r="CP111" s="20">
        <f t="shared" si="1"/>
        <v>0</v>
      </c>
    </row>
    <row r="112" spans="1:94" x14ac:dyDescent="0.2">
      <c r="A112" s="3" t="str">
        <f>IF('Service providers'!I114="Указать название точки 17", "", 'Service providers'!I114)</f>
        <v/>
      </c>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O112" s="20">
        <f t="shared" si="0"/>
        <v>0</v>
      </c>
      <c r="CP112" s="20">
        <f t="shared" si="1"/>
        <v>0</v>
      </c>
    </row>
    <row r="113" spans="1:94" x14ac:dyDescent="0.2">
      <c r="A113" s="3" t="str">
        <f>IF('Service providers'!I115="Указать название точки 18", "", 'Service providers'!I115)</f>
        <v/>
      </c>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O113" s="20">
        <f t="shared" si="0"/>
        <v>0</v>
      </c>
      <c r="CP113" s="20">
        <f t="shared" si="1"/>
        <v>0</v>
      </c>
    </row>
    <row r="114" spans="1:94" x14ac:dyDescent="0.2">
      <c r="A114" s="3" t="str">
        <f>IF('Service providers'!I116="Указать название точки 19", "", 'Service providers'!I116)</f>
        <v/>
      </c>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O114" s="20">
        <f t="shared" si="0"/>
        <v>0</v>
      </c>
      <c r="CP114" s="20">
        <f t="shared" si="1"/>
        <v>0</v>
      </c>
    </row>
    <row r="115" spans="1:94" x14ac:dyDescent="0.2">
      <c r="A115" s="3" t="str">
        <f>IF('Service providers'!I117="Указать название точки 20", "", 'Service providers'!I117)</f>
        <v/>
      </c>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O115" s="20">
        <f t="shared" si="0"/>
        <v>0</v>
      </c>
      <c r="CP115" s="20">
        <f t="shared" si="1"/>
        <v>0</v>
      </c>
    </row>
    <row r="116" spans="1:94" ht="15" x14ac:dyDescent="0.25">
      <c r="A116" s="69" t="str">
        <f>IF('Service providers'!I118="Указать название", "", 'Service providers'!I118)</f>
        <v/>
      </c>
      <c r="B116" s="70"/>
      <c r="C116" s="71"/>
      <c r="D116" s="70"/>
      <c r="E116" s="70"/>
      <c r="F116" s="70"/>
      <c r="G116" s="71"/>
      <c r="H116" s="70"/>
      <c r="I116" s="70"/>
      <c r="J116" s="70"/>
      <c r="K116" s="71"/>
      <c r="L116" s="70"/>
      <c r="M116" s="70"/>
      <c r="N116" s="70"/>
      <c r="O116" s="71"/>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1"/>
      <c r="AR116" s="70"/>
      <c r="AS116" s="70"/>
      <c r="AT116" s="70"/>
      <c r="AU116" s="71"/>
      <c r="AV116" s="70"/>
      <c r="AW116" s="70"/>
      <c r="AX116" s="70"/>
      <c r="AY116" s="71"/>
      <c r="AZ116" s="70"/>
      <c r="BA116" s="70"/>
      <c r="BB116" s="70"/>
      <c r="BC116" s="71"/>
      <c r="BD116" s="70"/>
      <c r="BE116" s="70"/>
      <c r="BF116" s="70"/>
      <c r="BG116" s="71"/>
      <c r="BH116" s="70"/>
      <c r="BI116" s="70"/>
      <c r="BJ116" s="70"/>
      <c r="BK116" s="71"/>
      <c r="BL116" s="70"/>
      <c r="BM116" s="70"/>
      <c r="BN116" s="70"/>
      <c r="BO116" s="71"/>
      <c r="BP116" s="70"/>
      <c r="BQ116" s="70"/>
      <c r="BR116" s="70"/>
      <c r="BS116" s="71"/>
      <c r="BT116" s="70"/>
      <c r="BU116" s="70"/>
      <c r="BV116" s="70"/>
      <c r="BW116" s="71"/>
      <c r="BX116" s="70"/>
      <c r="BY116" s="70"/>
      <c r="BZ116" s="70"/>
      <c r="CA116" s="71"/>
      <c r="CB116" s="70"/>
      <c r="CC116" s="70"/>
      <c r="CD116" s="70"/>
      <c r="CE116" s="71"/>
      <c r="CF116" s="70"/>
      <c r="CG116" s="70"/>
      <c r="CH116" s="70"/>
      <c r="CI116" s="71"/>
      <c r="CJ116" s="70"/>
      <c r="CK116" s="70"/>
      <c r="CL116" s="70"/>
      <c r="CM116" s="71"/>
      <c r="CO116" s="20">
        <f t="shared" ref="CO116:CO157" si="6">C116+F116+I116+L116+O116+R116+U116+X116+AA116+AD116+AG116+AJ116+AM116+AP116+AS116+AV116+AY116+BB116+BE116+BH116+BK116+BN116+BQ116+BT116+BW116+BZ116+CC116+CF116+CI116+CL116</f>
        <v>0</v>
      </c>
      <c r="CP116" s="20">
        <f t="shared" ref="CP116:CP157" si="7">D116+G116+J116+M116+P116+S116+V116+Y116+AB116+AE116+AH116+AK116+AN116+AQ116+AT116+AW116+AZ116+BC116+BF116+BI116+BL116+BO116+BR116+BU116+BX116+CA116+CD116+CG116+CJ116+CM116</f>
        <v>0</v>
      </c>
    </row>
    <row r="117" spans="1:94" x14ac:dyDescent="0.2">
      <c r="A117" s="3" t="str">
        <f>IF('Service providers'!I119="Указать название точки 1", "", 'Service providers'!I119)</f>
        <v/>
      </c>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O117" s="20">
        <f t="shared" si="6"/>
        <v>0</v>
      </c>
      <c r="CP117" s="20">
        <f t="shared" si="7"/>
        <v>0</v>
      </c>
    </row>
    <row r="118" spans="1:94" x14ac:dyDescent="0.2">
      <c r="A118" s="3" t="str">
        <f>IF('Service providers'!I120="Указать название точки 2", "", 'Service providers'!I120)</f>
        <v/>
      </c>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O118" s="20">
        <f t="shared" si="6"/>
        <v>0</v>
      </c>
      <c r="CP118" s="20">
        <f t="shared" si="7"/>
        <v>0</v>
      </c>
    </row>
    <row r="119" spans="1:94" x14ac:dyDescent="0.2">
      <c r="A119" s="3" t="str">
        <f>IF('Service providers'!I121="Указать название точки 3", "", 'Service providers'!I121)</f>
        <v/>
      </c>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O119" s="20">
        <f t="shared" si="6"/>
        <v>0</v>
      </c>
      <c r="CP119" s="20">
        <f t="shared" si="7"/>
        <v>0</v>
      </c>
    </row>
    <row r="120" spans="1:94" x14ac:dyDescent="0.2">
      <c r="A120" s="3" t="str">
        <f>IF('Service providers'!I122="Указать название точки 4", "", 'Service providers'!I122)</f>
        <v/>
      </c>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O120" s="20">
        <f t="shared" si="6"/>
        <v>0</v>
      </c>
      <c r="CP120" s="20">
        <f t="shared" si="7"/>
        <v>0</v>
      </c>
    </row>
    <row r="121" spans="1:94" x14ac:dyDescent="0.2">
      <c r="A121" s="3" t="str">
        <f>IF('Service providers'!I123="Указать название точки 5", "", 'Service providers'!I123)</f>
        <v/>
      </c>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O121" s="20">
        <f t="shared" si="6"/>
        <v>0</v>
      </c>
      <c r="CP121" s="20">
        <f t="shared" si="7"/>
        <v>0</v>
      </c>
    </row>
    <row r="122" spans="1:94" x14ac:dyDescent="0.2">
      <c r="A122" s="3" t="str">
        <f>IF('Service providers'!I124="Указать название точки 6", "", 'Service providers'!I124)</f>
        <v/>
      </c>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O122" s="20">
        <f t="shared" si="6"/>
        <v>0</v>
      </c>
      <c r="CP122" s="20">
        <f t="shared" si="7"/>
        <v>0</v>
      </c>
    </row>
    <row r="123" spans="1:94" x14ac:dyDescent="0.2">
      <c r="A123" s="3" t="str">
        <f>IF('Service providers'!I125="Указать название точки 7", "", 'Service providers'!I125)</f>
        <v/>
      </c>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O123" s="20">
        <f t="shared" si="6"/>
        <v>0</v>
      </c>
      <c r="CP123" s="20">
        <f t="shared" si="7"/>
        <v>0</v>
      </c>
    </row>
    <row r="124" spans="1:94" x14ac:dyDescent="0.2">
      <c r="A124" s="3" t="str">
        <f>IF('Service providers'!I126="Указать название точки 8", "", 'Service providers'!I126)</f>
        <v/>
      </c>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O124" s="20">
        <f t="shared" si="6"/>
        <v>0</v>
      </c>
      <c r="CP124" s="20">
        <f t="shared" si="7"/>
        <v>0</v>
      </c>
    </row>
    <row r="125" spans="1:94" x14ac:dyDescent="0.2">
      <c r="A125" s="3" t="str">
        <f>IF('Service providers'!I127="Указать название точки 9", "", 'Service providers'!I127)</f>
        <v/>
      </c>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O125" s="20">
        <f t="shared" si="6"/>
        <v>0</v>
      </c>
      <c r="CP125" s="20">
        <f t="shared" si="7"/>
        <v>0</v>
      </c>
    </row>
    <row r="126" spans="1:94" x14ac:dyDescent="0.2">
      <c r="A126" s="3" t="str">
        <f>IF('Service providers'!I128="Указать название точки 10", "", 'Service providers'!I128)</f>
        <v/>
      </c>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O126" s="20">
        <f t="shared" si="6"/>
        <v>0</v>
      </c>
      <c r="CP126" s="20">
        <f t="shared" si="7"/>
        <v>0</v>
      </c>
    </row>
    <row r="127" spans="1:94" x14ac:dyDescent="0.2">
      <c r="A127" s="3" t="str">
        <f>IF('Service providers'!I129="Указать название точки 11", "", 'Service providers'!I129)</f>
        <v/>
      </c>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O127" s="20">
        <f t="shared" si="6"/>
        <v>0</v>
      </c>
      <c r="CP127" s="20">
        <f t="shared" si="7"/>
        <v>0</v>
      </c>
    </row>
    <row r="128" spans="1:94" x14ac:dyDescent="0.2">
      <c r="A128" s="3" t="str">
        <f>IF('Service providers'!I130="Указать название точки 12", "", 'Service providers'!I130)</f>
        <v/>
      </c>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O128" s="20">
        <f t="shared" si="6"/>
        <v>0</v>
      </c>
      <c r="CP128" s="20">
        <f t="shared" si="7"/>
        <v>0</v>
      </c>
    </row>
    <row r="129" spans="1:97" x14ac:dyDescent="0.2">
      <c r="A129" s="3" t="str">
        <f>IF('Service providers'!I131="Указать название точки 13", "", 'Service providers'!I131)</f>
        <v/>
      </c>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O129" s="20">
        <f t="shared" si="6"/>
        <v>0</v>
      </c>
      <c r="CP129" s="20">
        <f t="shared" si="7"/>
        <v>0</v>
      </c>
    </row>
    <row r="130" spans="1:97" x14ac:dyDescent="0.2">
      <c r="A130" s="3" t="str">
        <f>IF('Service providers'!I132="Указать название точки 14", "", 'Service providers'!I132)</f>
        <v/>
      </c>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O130" s="20">
        <f t="shared" si="6"/>
        <v>0</v>
      </c>
      <c r="CP130" s="20">
        <f t="shared" si="7"/>
        <v>0</v>
      </c>
    </row>
    <row r="131" spans="1:97" x14ac:dyDescent="0.2">
      <c r="A131" s="3" t="str">
        <f>IF('Service providers'!I133="Указать название точки 15", "", 'Service providers'!I133)</f>
        <v/>
      </c>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O131" s="20">
        <f t="shared" si="6"/>
        <v>0</v>
      </c>
      <c r="CP131" s="20">
        <f t="shared" si="7"/>
        <v>0</v>
      </c>
    </row>
    <row r="132" spans="1:97" x14ac:dyDescent="0.2">
      <c r="A132" s="3" t="str">
        <f>IF('Service providers'!I134="Указать название точки 16", "", 'Service providers'!I134)</f>
        <v/>
      </c>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O132" s="20">
        <f t="shared" si="6"/>
        <v>0</v>
      </c>
      <c r="CP132" s="20">
        <f t="shared" si="7"/>
        <v>0</v>
      </c>
    </row>
    <row r="133" spans="1:97" x14ac:dyDescent="0.2">
      <c r="A133" s="3" t="str">
        <f>IF('Service providers'!I135="Указать название точки 17", "", 'Service providers'!I135)</f>
        <v/>
      </c>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O133" s="20">
        <f t="shared" si="6"/>
        <v>0</v>
      </c>
      <c r="CP133" s="20">
        <f t="shared" si="7"/>
        <v>0</v>
      </c>
    </row>
    <row r="134" spans="1:97" x14ac:dyDescent="0.2">
      <c r="A134" s="3" t="str">
        <f>IF('Service providers'!I136="Указать название точки 18", "", 'Service providers'!I136)</f>
        <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O134" s="20">
        <f t="shared" si="6"/>
        <v>0</v>
      </c>
      <c r="CP134" s="20">
        <f t="shared" si="7"/>
        <v>0</v>
      </c>
    </row>
    <row r="135" spans="1:97" x14ac:dyDescent="0.2">
      <c r="A135" s="3" t="str">
        <f>IF('Service providers'!I137="Указать название точки 19", "", 'Service providers'!I137)</f>
        <v/>
      </c>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O135" s="20">
        <f t="shared" si="6"/>
        <v>0</v>
      </c>
      <c r="CP135" s="20">
        <f t="shared" si="7"/>
        <v>0</v>
      </c>
    </row>
    <row r="136" spans="1:97" x14ac:dyDescent="0.2">
      <c r="A136" s="3" t="str">
        <f>IF('Service providers'!I138="Указать название точки 20", "", 'Service providers'!I138)</f>
        <v/>
      </c>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O136" s="20">
        <f t="shared" si="6"/>
        <v>0</v>
      </c>
      <c r="CP136" s="20">
        <f t="shared" si="7"/>
        <v>0</v>
      </c>
    </row>
    <row r="137" spans="1:97" ht="15" x14ac:dyDescent="0.25">
      <c r="A137" s="69" t="str">
        <f>IF('Service providers'!I139="Указать название", "", 'Service providers'!I139)</f>
        <v/>
      </c>
      <c r="B137" s="70"/>
      <c r="C137" s="71"/>
      <c r="D137" s="70"/>
      <c r="E137" s="70"/>
      <c r="F137" s="70"/>
      <c r="G137" s="71"/>
      <c r="H137" s="70"/>
      <c r="I137" s="70"/>
      <c r="J137" s="70"/>
      <c r="K137" s="71"/>
      <c r="L137" s="70"/>
      <c r="M137" s="70"/>
      <c r="N137" s="70"/>
      <c r="O137" s="71"/>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1"/>
      <c r="AR137" s="70"/>
      <c r="AS137" s="70"/>
      <c r="AT137" s="70"/>
      <c r="AU137" s="71"/>
      <c r="AV137" s="70"/>
      <c r="AW137" s="70"/>
      <c r="AX137" s="70"/>
      <c r="AY137" s="71"/>
      <c r="AZ137" s="70"/>
      <c r="BA137" s="70"/>
      <c r="BB137" s="70"/>
      <c r="BC137" s="71"/>
      <c r="BD137" s="70"/>
      <c r="BE137" s="70"/>
      <c r="BF137" s="70"/>
      <c r="BG137" s="71"/>
      <c r="BH137" s="70"/>
      <c r="BI137" s="70"/>
      <c r="BJ137" s="70"/>
      <c r="BK137" s="71"/>
      <c r="BL137" s="70"/>
      <c r="BM137" s="70"/>
      <c r="BN137" s="70"/>
      <c r="BO137" s="71"/>
      <c r="BP137" s="70"/>
      <c r="BQ137" s="70"/>
      <c r="BR137" s="70"/>
      <c r="BS137" s="71"/>
      <c r="BT137" s="70"/>
      <c r="BU137" s="70"/>
      <c r="BV137" s="70"/>
      <c r="BW137" s="71"/>
      <c r="BX137" s="70"/>
      <c r="BY137" s="70"/>
      <c r="BZ137" s="70"/>
      <c r="CA137" s="71"/>
      <c r="CB137" s="70"/>
      <c r="CC137" s="70"/>
      <c r="CD137" s="70"/>
      <c r="CE137" s="71"/>
      <c r="CF137" s="70"/>
      <c r="CG137" s="70"/>
      <c r="CH137" s="70"/>
      <c r="CI137" s="71"/>
      <c r="CJ137" s="70"/>
      <c r="CK137" s="70"/>
      <c r="CL137" s="70"/>
      <c r="CM137" s="71"/>
      <c r="CN137" s="100"/>
      <c r="CO137" s="101">
        <f t="shared" si="6"/>
        <v>0</v>
      </c>
      <c r="CP137" s="101">
        <f t="shared" si="7"/>
        <v>0</v>
      </c>
      <c r="CQ137" s="102"/>
      <c r="CR137" s="103"/>
      <c r="CS137" s="103"/>
    </row>
    <row r="138" spans="1:97" x14ac:dyDescent="0.2">
      <c r="A138" s="3" t="str">
        <f>IF('Service providers'!I140="Указать название точки 1", "", 'Service providers'!I140)</f>
        <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O138" s="20">
        <f t="shared" si="6"/>
        <v>0</v>
      </c>
      <c r="CP138" s="20">
        <f t="shared" si="7"/>
        <v>0</v>
      </c>
    </row>
    <row r="139" spans="1:97" x14ac:dyDescent="0.2">
      <c r="A139" s="3" t="str">
        <f>IF('Service providers'!I141="Указать название точки 2", "", 'Service providers'!I141)</f>
        <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O139" s="20">
        <f t="shared" si="6"/>
        <v>0</v>
      </c>
      <c r="CP139" s="20">
        <f t="shared" si="7"/>
        <v>0</v>
      </c>
    </row>
    <row r="140" spans="1:97" x14ac:dyDescent="0.2">
      <c r="A140" s="3" t="str">
        <f>IF('Service providers'!I142="Указать название точки 3", "", 'Service providers'!I142)</f>
        <v/>
      </c>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O140" s="20">
        <f t="shared" si="6"/>
        <v>0</v>
      </c>
      <c r="CP140" s="20">
        <f t="shared" si="7"/>
        <v>0</v>
      </c>
    </row>
    <row r="141" spans="1:97" x14ac:dyDescent="0.2">
      <c r="A141" s="3" t="str">
        <f>IF('Service providers'!I143="Указать название точки 4", "", 'Service providers'!I143)</f>
        <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O141" s="20">
        <f t="shared" si="6"/>
        <v>0</v>
      </c>
      <c r="CP141" s="20">
        <f t="shared" si="7"/>
        <v>0</v>
      </c>
    </row>
    <row r="142" spans="1:97" x14ac:dyDescent="0.2">
      <c r="A142" s="3" t="str">
        <f>IF('Service providers'!I144="Указать название точки 5", "", 'Service providers'!I144)</f>
        <v/>
      </c>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O142" s="20">
        <f t="shared" si="6"/>
        <v>0</v>
      </c>
      <c r="CP142" s="20">
        <f t="shared" si="7"/>
        <v>0</v>
      </c>
    </row>
    <row r="143" spans="1:97" x14ac:dyDescent="0.2">
      <c r="A143" s="3" t="str">
        <f>IF('Service providers'!I145="Указать название точки 6", "", 'Service providers'!I145)</f>
        <v/>
      </c>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O143" s="20">
        <f t="shared" si="6"/>
        <v>0</v>
      </c>
      <c r="CP143" s="20">
        <f t="shared" si="7"/>
        <v>0</v>
      </c>
    </row>
    <row r="144" spans="1:97" x14ac:dyDescent="0.2">
      <c r="A144" s="3" t="str">
        <f>IF('Service providers'!I146="Указать название точки 7", "", 'Service providers'!I146)</f>
        <v/>
      </c>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O144" s="20">
        <f t="shared" si="6"/>
        <v>0</v>
      </c>
      <c r="CP144" s="20">
        <f t="shared" si="7"/>
        <v>0</v>
      </c>
    </row>
    <row r="145" spans="1:94" x14ac:dyDescent="0.2">
      <c r="A145" s="3" t="str">
        <f>IF('Service providers'!I147="Указать название точки 8", "", 'Service providers'!I147)</f>
        <v/>
      </c>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O145" s="20">
        <f t="shared" si="6"/>
        <v>0</v>
      </c>
      <c r="CP145" s="20">
        <f t="shared" si="7"/>
        <v>0</v>
      </c>
    </row>
    <row r="146" spans="1:94" x14ac:dyDescent="0.2">
      <c r="A146" s="3" t="str">
        <f>IF('Service providers'!I148="Указать название точки 9", "", 'Service providers'!I148)</f>
        <v/>
      </c>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O146" s="20">
        <f t="shared" si="6"/>
        <v>0</v>
      </c>
      <c r="CP146" s="20">
        <f t="shared" si="7"/>
        <v>0</v>
      </c>
    </row>
    <row r="147" spans="1:94" x14ac:dyDescent="0.2">
      <c r="A147" s="3" t="str">
        <f>IF('Service providers'!I149="Указать название точки 10", "", 'Service providers'!I149)</f>
        <v/>
      </c>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O147" s="20">
        <f t="shared" si="6"/>
        <v>0</v>
      </c>
      <c r="CP147" s="20">
        <f t="shared" si="7"/>
        <v>0</v>
      </c>
    </row>
    <row r="148" spans="1:94" x14ac:dyDescent="0.2">
      <c r="A148" s="3" t="str">
        <f>IF('Service providers'!I150="Указать название точки 11", "", 'Service providers'!I150)</f>
        <v/>
      </c>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O148" s="20">
        <f t="shared" si="6"/>
        <v>0</v>
      </c>
      <c r="CP148" s="20">
        <f t="shared" si="7"/>
        <v>0</v>
      </c>
    </row>
    <row r="149" spans="1:94" x14ac:dyDescent="0.2">
      <c r="A149" s="3" t="str">
        <f>IF('Service providers'!I151="Указать название точки 12", "", 'Service providers'!I151)</f>
        <v/>
      </c>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O149" s="20">
        <f t="shared" si="6"/>
        <v>0</v>
      </c>
      <c r="CP149" s="20">
        <f t="shared" si="7"/>
        <v>0</v>
      </c>
    </row>
    <row r="150" spans="1:94" x14ac:dyDescent="0.2">
      <c r="A150" s="3" t="str">
        <f>IF('Service providers'!I152="Указать название точки 13", "", 'Service providers'!I152)</f>
        <v/>
      </c>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O150" s="20">
        <f t="shared" si="6"/>
        <v>0</v>
      </c>
      <c r="CP150" s="20">
        <f t="shared" si="7"/>
        <v>0</v>
      </c>
    </row>
    <row r="151" spans="1:94" x14ac:dyDescent="0.2">
      <c r="A151" s="3" t="str">
        <f>IF('Service providers'!I153="Указать название точки 14", "", 'Service providers'!I153)</f>
        <v/>
      </c>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O151" s="20">
        <f t="shared" si="6"/>
        <v>0</v>
      </c>
      <c r="CP151" s="20">
        <f t="shared" si="7"/>
        <v>0</v>
      </c>
    </row>
    <row r="152" spans="1:94" x14ac:dyDescent="0.2">
      <c r="A152" s="3" t="str">
        <f>IF('Service providers'!I154="Указать название точки 15", "", 'Service providers'!I154)</f>
        <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O152" s="20">
        <f t="shared" si="6"/>
        <v>0</v>
      </c>
      <c r="CP152" s="20">
        <f t="shared" si="7"/>
        <v>0</v>
      </c>
    </row>
    <row r="153" spans="1:94" x14ac:dyDescent="0.2">
      <c r="A153" s="3" t="str">
        <f>IF('Service providers'!I155="Указать название точки 16", "", 'Service providers'!I155)</f>
        <v/>
      </c>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O153" s="20">
        <f t="shared" si="6"/>
        <v>0</v>
      </c>
      <c r="CP153" s="20">
        <f t="shared" si="7"/>
        <v>0</v>
      </c>
    </row>
    <row r="154" spans="1:94" x14ac:dyDescent="0.2">
      <c r="A154" s="3" t="str">
        <f>IF('Service providers'!I156="Указать название точки 17", "", 'Service providers'!I156)</f>
        <v/>
      </c>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O154" s="20">
        <f t="shared" si="6"/>
        <v>0</v>
      </c>
      <c r="CP154" s="20">
        <f t="shared" si="7"/>
        <v>0</v>
      </c>
    </row>
    <row r="155" spans="1:94" x14ac:dyDescent="0.2">
      <c r="A155" s="3" t="str">
        <f>IF('Service providers'!I157="Указать название точки 18", "", 'Service providers'!I157)</f>
        <v/>
      </c>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O155" s="20">
        <f t="shared" si="6"/>
        <v>0</v>
      </c>
      <c r="CP155" s="20">
        <f t="shared" si="7"/>
        <v>0</v>
      </c>
    </row>
    <row r="156" spans="1:94" x14ac:dyDescent="0.2">
      <c r="A156" s="3" t="str">
        <f>IF('Service providers'!I158="Указать название точки 19", "", 'Service providers'!I158)</f>
        <v/>
      </c>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O156" s="20">
        <f t="shared" si="6"/>
        <v>0</v>
      </c>
      <c r="CP156" s="20">
        <f t="shared" si="7"/>
        <v>0</v>
      </c>
    </row>
    <row r="157" spans="1:94" x14ac:dyDescent="0.2">
      <c r="A157" s="3" t="str">
        <f>IF('Service providers'!I159="Указать название точки 20", "", 'Service providers'!I159)</f>
        <v/>
      </c>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O157" s="20">
        <f t="shared" si="6"/>
        <v>0</v>
      </c>
      <c r="CP157" s="20">
        <f t="shared" si="7"/>
        <v>0</v>
      </c>
    </row>
  </sheetData>
  <mergeCells count="64">
    <mergeCell ref="CL8:CM8"/>
    <mergeCell ref="BV8:BV9"/>
    <mergeCell ref="BW8:BX8"/>
    <mergeCell ref="BY8:BY9"/>
    <mergeCell ref="BZ8:CA8"/>
    <mergeCell ref="CB8:CB9"/>
    <mergeCell ref="CC8:CD8"/>
    <mergeCell ref="CE8:CE9"/>
    <mergeCell ref="CF8:CG8"/>
    <mergeCell ref="CH8:CH9"/>
    <mergeCell ref="CI8:CJ8"/>
    <mergeCell ref="CK8:CK9"/>
    <mergeCell ref="BT8:BU8"/>
    <mergeCell ref="BD8:BD9"/>
    <mergeCell ref="BE8:BF8"/>
    <mergeCell ref="BG8:BG9"/>
    <mergeCell ref="BH8:BI8"/>
    <mergeCell ref="BJ8:BJ9"/>
    <mergeCell ref="BK8:BL8"/>
    <mergeCell ref="BM8:BM9"/>
    <mergeCell ref="BN8:BO8"/>
    <mergeCell ref="BP8:BP9"/>
    <mergeCell ref="BQ8:BR8"/>
    <mergeCell ref="BS8:BS9"/>
    <mergeCell ref="BB8:BC8"/>
    <mergeCell ref="AL8:AL9"/>
    <mergeCell ref="AM8:AN8"/>
    <mergeCell ref="AO8:AO9"/>
    <mergeCell ref="AP8:AQ8"/>
    <mergeCell ref="AR8:AR9"/>
    <mergeCell ref="AS8:AT8"/>
    <mergeCell ref="AU8:AU9"/>
    <mergeCell ref="AV8:AW8"/>
    <mergeCell ref="AX8:AX9"/>
    <mergeCell ref="AY8:AZ8"/>
    <mergeCell ref="BA8:BA9"/>
    <mergeCell ref="AJ8:AK8"/>
    <mergeCell ref="T8:T9"/>
    <mergeCell ref="U8:V8"/>
    <mergeCell ref="W8:W9"/>
    <mergeCell ref="X8:Y8"/>
    <mergeCell ref="Z8:Z9"/>
    <mergeCell ref="AA8:AB8"/>
    <mergeCell ref="AC8:AC9"/>
    <mergeCell ref="AD8:AE8"/>
    <mergeCell ref="AF8:AF9"/>
    <mergeCell ref="AG8:AH8"/>
    <mergeCell ref="AI8:AI9"/>
    <mergeCell ref="R8:S8"/>
    <mergeCell ref="B3:I5"/>
    <mergeCell ref="A8:A9"/>
    <mergeCell ref="B8:B9"/>
    <mergeCell ref="C8:D8"/>
    <mergeCell ref="E8:E9"/>
    <mergeCell ref="F8:G8"/>
    <mergeCell ref="H8:H9"/>
    <mergeCell ref="I8:J8"/>
    <mergeCell ref="K8:K9"/>
    <mergeCell ref="L8:M8"/>
    <mergeCell ref="N8:N9"/>
    <mergeCell ref="O8:P8"/>
    <mergeCell ref="Q8:Q9"/>
    <mergeCell ref="B6:C6"/>
    <mergeCell ref="D6:I6"/>
  </mergeCells>
  <phoneticPr fontId="26" type="noConversion"/>
  <dataValidations count="1">
    <dataValidation type="list" allowBlank="1" showInputMessage="1" showErrorMessage="1" sqref="E12:E31 B12:B31 CK12:CK31 CH12:CH31 CE12:CE31 CB12:CB31 BY12:BY31 BV12:BV31 BS12:BS31 BP12:BP31 BM12:BM31 BJ12:BJ31 BG12:BG31 BD12:BD31 BA12:BA31 AX12:AX31 AU12:AU31 AR12:AR31 AO12:AO31 AL12:AL31 AI12:AI31 AF12:AF31 AC12:AC31 Z12:Z31 W12:W31 T12:T31 Q12:Q31 N12:N31 K12:K31 H12:H31 H33:H52 E33:E52 B33:B52 CK33:CK52 CH33:CH52 CE33:CE52 CB33:CB52 BY33:BY52 BV33:BV52 BS33:BS52 BP33:BP52 BM33:BM52 BJ33:BJ52 BG33:BG52 BD33:BD52 BA33:BA52 AX33:AX52 AU33:AU52 AR33:AR52 AO33:AO52 AL33:AL52 AI33:AI52 AF33:AF52 AC33:AC52 Z33:Z52 W33:W52 T33:T52 Q33:Q52 N33:N52 AC138:AC157 Q96:Q115 N96:N115 K96:K115 H96:H115 E96:E115 B96:B115 CK96:CK115 CH96:CH115 CE96:CE115 CB96:CB115 BY96:BY115 BV96:BV115 BS96:BS115 BP96:BP115 BM96:BM115 BJ96:BJ115 BG96:BG115 BD96:BD115 BA96:BA115 AX96:AX115 AU96:AU115 AR96:AR115 AO96:AO115 AL96:AL115 AI96:AI115 AF96:AF115 AC96:AC115 Z96:Z115 W96:W115 T96:T115 W117:W136 T117:T136 Q117:Q136 N117:N136 K117:K136 H117:H136 E117:E136 B117:B136 CK117:CK136 CH117:CH136 CE117:CE136 CB117:CB136 BY117:BY136 BV117:BV136 BS117:BS136 BP117:BP136 BM117:BM136 BJ117:BJ136 BG117:BG136 BD117:BD136 BA117:BA136 AX117:AX136 AU117:AU136 AR117:AR136 AO117:AO136 AL117:AL136 AI117:AI136 AF117:AF136 AC117:AC136 Z117:Z136 Z138:Z157 W138:W157 T138:T157 Q138:Q157 N138:N157 K138:K157 H138:H157 E138:E157 B138:B157 CK138:CK157 CH138:CH157 CE138:CE157 CB138:CB157 BY138:BY157 BV138:BV157 BS138:BS157 BP138:BP157 BM138:BM157 BJ138:BJ157 BG138:BG157 BD138:BD157 BA138:BA157 AX138:AX157 AU138:AU157 AR138:AR157 AO138:AO157 AL138:AL157 AI138:AI157 AF138:AF157 K33:K52 E54:E73 B54:B73 CK54:CK73 CH54:CH73 CE54:CE73 CB54:CB73 BY54:BY73 BV54:BV73 BS54:BS73 BP54:BP73 BM54:BM73 BJ54:BJ73 BG54:BG73 BD54:BD73 BA54:BA73 AX54:AX73 AU54:AU73 AR54:AR73 AO54:AO73 AL54:AL73 AI54:AI73 AF54:AF73 AC54:AC73 Z54:Z73 W54:W73 T54:T73 Q54:Q73 N54:N73 K54:K73 H54:H73 E75:E94 B75:B94 CK75:CK94 CH75:CH94 CE75:CE94 CB75:CB94 BY75:BY94 BV75:BV94 BS75:BS94 BP75:BP94 BM75:BM94 BJ75:BJ94 BG75:BG94 BD75:BD94 BA75:BA94 AX75:AX94 AU75:AU94 AR75:AR94 AO75:AO94 AL75:AL94 AI75:AI94 AF75:AF94 AC75:AC94 Z75:Z94 W75:W94 T75:T94 Q75:Q94 N75:N94 K75:K94 H75:H94">
      <formula1>OSTnonmedequip</formula1>
    </dataValidation>
  </dataValidations>
  <pageMargins left="0.7" right="0.7" top="0.75" bottom="0.75" header="0.3" footer="0.3"/>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M310"/>
  <sheetViews>
    <sheetView showGridLines="0" workbookViewId="0">
      <selection activeCell="D66" sqref="D66"/>
    </sheetView>
  </sheetViews>
  <sheetFormatPr defaultColWidth="8.85546875" defaultRowHeight="14.25" x14ac:dyDescent="0.2"/>
  <cols>
    <col min="1" max="1" width="32.42578125" style="1" customWidth="1"/>
    <col min="2" max="2" width="19.42578125" style="1" customWidth="1"/>
    <col min="3" max="10" width="15.85546875" style="1" bestFit="1" customWidth="1"/>
    <col min="11" max="11" width="15.7109375" style="1" customWidth="1"/>
    <col min="12" max="12" width="15.7109375" style="13" hidden="1" customWidth="1"/>
    <col min="13" max="13" width="8.85546875" style="1" hidden="1" customWidth="1"/>
    <col min="14" max="16384" width="8.85546875" style="1"/>
  </cols>
  <sheetData>
    <row r="1" spans="1:13" ht="20.25" x14ac:dyDescent="0.3">
      <c r="A1" s="14" t="s">
        <v>84</v>
      </c>
      <c r="B1" s="25"/>
      <c r="C1" s="25"/>
      <c r="D1" s="25"/>
      <c r="E1" s="25"/>
      <c r="F1" s="25"/>
      <c r="G1" s="25"/>
    </row>
    <row r="2" spans="1:13" ht="20.25" x14ac:dyDescent="0.3">
      <c r="A2" s="14"/>
      <c r="B2" s="25"/>
      <c r="C2" s="25"/>
      <c r="D2" s="25"/>
      <c r="E2" s="25"/>
      <c r="F2" s="25"/>
      <c r="G2" s="25"/>
    </row>
    <row r="3" spans="1:13" ht="14.25" customHeight="1" x14ac:dyDescent="0.2">
      <c r="B3" s="366" t="s">
        <v>552</v>
      </c>
      <c r="C3" s="383"/>
      <c r="D3" s="383"/>
      <c r="E3" s="383"/>
      <c r="F3" s="383"/>
      <c r="G3" s="383"/>
      <c r="H3" s="383"/>
      <c r="I3" s="404"/>
    </row>
    <row r="4" spans="1:13" ht="12.95" customHeight="1" x14ac:dyDescent="0.2">
      <c r="B4" s="385"/>
      <c r="C4" s="386"/>
      <c r="D4" s="386"/>
      <c r="E4" s="386"/>
      <c r="F4" s="386"/>
      <c r="G4" s="386"/>
      <c r="H4" s="386"/>
      <c r="I4" s="405"/>
    </row>
    <row r="5" spans="1:13" ht="24" customHeight="1" x14ac:dyDescent="0.2">
      <c r="B5" s="388"/>
      <c r="C5" s="389"/>
      <c r="D5" s="389"/>
      <c r="E5" s="389"/>
      <c r="F5" s="389"/>
      <c r="G5" s="389"/>
      <c r="H5" s="389"/>
      <c r="I5" s="406"/>
    </row>
    <row r="6" spans="1:13" ht="44.25" customHeight="1" x14ac:dyDescent="0.2">
      <c r="B6" s="228" t="s">
        <v>410</v>
      </c>
      <c r="C6" s="252" t="s">
        <v>420</v>
      </c>
      <c r="D6" s="253"/>
      <c r="E6" s="253"/>
      <c r="F6" s="253"/>
      <c r="G6" s="253"/>
      <c r="H6" s="253"/>
      <c r="I6" s="254"/>
    </row>
    <row r="7" spans="1:13" ht="39.75" customHeight="1" x14ac:dyDescent="0.2">
      <c r="B7" s="228" t="s">
        <v>411</v>
      </c>
      <c r="C7" s="251" t="s">
        <v>553</v>
      </c>
      <c r="D7" s="251"/>
      <c r="E7" s="251"/>
      <c r="F7" s="251"/>
      <c r="G7" s="251"/>
      <c r="H7" s="251"/>
      <c r="I7" s="251"/>
    </row>
    <row r="8" spans="1:13" ht="49.5" customHeight="1" x14ac:dyDescent="0.2">
      <c r="B8" s="228" t="s">
        <v>412</v>
      </c>
      <c r="C8" s="251" t="s">
        <v>413</v>
      </c>
      <c r="D8" s="251"/>
      <c r="E8" s="251"/>
      <c r="F8" s="251"/>
      <c r="G8" s="251"/>
      <c r="H8" s="251"/>
      <c r="I8" s="251"/>
    </row>
    <row r="9" spans="1:13" ht="15" customHeight="1" x14ac:dyDescent="0.2">
      <c r="B9" s="228" t="s">
        <v>414</v>
      </c>
      <c r="C9" s="251" t="s">
        <v>415</v>
      </c>
      <c r="D9" s="251"/>
      <c r="E9" s="251"/>
      <c r="F9" s="251"/>
      <c r="G9" s="251"/>
      <c r="H9" s="251"/>
      <c r="I9" s="251"/>
    </row>
    <row r="10" spans="1:13" ht="36.75" customHeight="1" x14ac:dyDescent="0.2">
      <c r="B10" s="228" t="s">
        <v>416</v>
      </c>
      <c r="C10" s="251" t="s">
        <v>419</v>
      </c>
      <c r="D10" s="251"/>
      <c r="E10" s="251"/>
      <c r="F10" s="251"/>
      <c r="G10" s="251"/>
      <c r="H10" s="251"/>
      <c r="I10" s="251"/>
    </row>
    <row r="11" spans="1:13" ht="15" customHeight="1" x14ac:dyDescent="0.2">
      <c r="B11" s="228" t="s">
        <v>417</v>
      </c>
      <c r="C11" s="252" t="s">
        <v>418</v>
      </c>
      <c r="D11" s="253"/>
      <c r="E11" s="253"/>
      <c r="F11" s="253"/>
      <c r="G11" s="253"/>
      <c r="H11" s="253"/>
      <c r="I11" s="254"/>
    </row>
    <row r="13" spans="1:13" ht="27.75" customHeight="1" x14ac:dyDescent="0.25">
      <c r="A13" s="407" t="s">
        <v>124</v>
      </c>
      <c r="B13" s="408" t="s">
        <v>411</v>
      </c>
      <c r="C13" s="408"/>
      <c r="D13" s="409" t="s">
        <v>412</v>
      </c>
      <c r="E13" s="409"/>
      <c r="F13" s="408" t="s">
        <v>230</v>
      </c>
      <c r="G13" s="408"/>
      <c r="H13" s="408" t="s">
        <v>416</v>
      </c>
      <c r="I13" s="408"/>
      <c r="J13" s="408" t="s">
        <v>421</v>
      </c>
      <c r="K13" s="408"/>
      <c r="L13" s="145"/>
    </row>
    <row r="14" spans="1:13" ht="15.75" x14ac:dyDescent="0.25">
      <c r="A14" s="407"/>
      <c r="B14" s="30">
        <f>YearOne</f>
        <v>2012</v>
      </c>
      <c r="C14" s="30">
        <f>YearTwo</f>
        <v>2013</v>
      </c>
      <c r="D14" s="30">
        <f>YearOne</f>
        <v>2012</v>
      </c>
      <c r="E14" s="30">
        <f>YearTwo</f>
        <v>2013</v>
      </c>
      <c r="F14" s="30">
        <f>YearOne</f>
        <v>2012</v>
      </c>
      <c r="G14" s="30">
        <f>YearTwo</f>
        <v>2013</v>
      </c>
      <c r="H14" s="30">
        <f>YearOne</f>
        <v>2012</v>
      </c>
      <c r="I14" s="30">
        <f>YearTwo</f>
        <v>2013</v>
      </c>
      <c r="J14" s="30">
        <f>YearOne</f>
        <v>2012</v>
      </c>
      <c r="K14" s="30">
        <f>YearTwo</f>
        <v>2013</v>
      </c>
      <c r="L14" s="146"/>
    </row>
    <row r="15" spans="1:13" ht="20.25" x14ac:dyDescent="0.3">
      <c r="A15" s="410" t="s">
        <v>87</v>
      </c>
      <c r="B15" s="410"/>
      <c r="C15" s="410"/>
      <c r="D15" s="410"/>
      <c r="E15" s="410"/>
      <c r="F15" s="410"/>
      <c r="G15" s="410"/>
      <c r="H15" s="410"/>
      <c r="I15" s="410"/>
      <c r="J15" s="410"/>
      <c r="K15" s="410"/>
      <c r="L15" s="147"/>
    </row>
    <row r="16" spans="1:13" ht="15" x14ac:dyDescent="0.25">
      <c r="A16" s="31" t="str">
        <f>IF('Service providers'!A13="Указать название", "", 'Service providers'!A13)</f>
        <v/>
      </c>
      <c r="B16" s="32"/>
      <c r="C16" s="32"/>
      <c r="D16" s="32"/>
      <c r="E16" s="32"/>
      <c r="F16" s="32"/>
      <c r="G16" s="32"/>
      <c r="H16" s="32"/>
      <c r="I16" s="32"/>
      <c r="J16" s="32"/>
      <c r="K16" s="32"/>
      <c r="L16" s="7">
        <f>B16+D16+F16+H16+J16</f>
        <v>0</v>
      </c>
      <c r="M16" s="1">
        <f>C16+E16+G16+I16+K16</f>
        <v>0</v>
      </c>
    </row>
    <row r="17" spans="1:13" x14ac:dyDescent="0.2">
      <c r="A17" s="53" t="str">
        <f>IF('Service providers'!A14="Указать название точки 1", "", 'Service providers'!A14)</f>
        <v/>
      </c>
      <c r="B17" s="2"/>
      <c r="C17" s="2"/>
      <c r="D17" s="2"/>
      <c r="E17" s="2"/>
      <c r="F17" s="2"/>
      <c r="G17" s="2"/>
      <c r="H17" s="2"/>
      <c r="I17" s="2"/>
      <c r="J17" s="2"/>
      <c r="K17" s="2"/>
      <c r="L17" s="7">
        <f t="shared" ref="L17:L122" si="0">B17+D17+F17+H17+J17</f>
        <v>0</v>
      </c>
      <c r="M17" s="1">
        <f t="shared" ref="M17:M122" si="1">C17+E17+G17+I17+K17</f>
        <v>0</v>
      </c>
    </row>
    <row r="18" spans="1:13" x14ac:dyDescent="0.2">
      <c r="A18" s="53" t="str">
        <f>IF('Service providers'!A15="Указать название точки 2", "", 'Service providers'!A15)</f>
        <v/>
      </c>
      <c r="B18" s="2"/>
      <c r="C18" s="2"/>
      <c r="D18" s="2"/>
      <c r="E18" s="2"/>
      <c r="F18" s="2"/>
      <c r="G18" s="2"/>
      <c r="H18" s="2"/>
      <c r="I18" s="2"/>
      <c r="J18" s="2"/>
      <c r="K18" s="2"/>
      <c r="L18" s="7">
        <f t="shared" si="0"/>
        <v>0</v>
      </c>
      <c r="M18" s="1">
        <f t="shared" si="1"/>
        <v>0</v>
      </c>
    </row>
    <row r="19" spans="1:13" x14ac:dyDescent="0.2">
      <c r="A19" s="53" t="str">
        <f>IF('Service providers'!A16="Указать название точки 3", "", 'Service providers'!A16)</f>
        <v/>
      </c>
      <c r="B19" s="2"/>
      <c r="C19" s="2"/>
      <c r="D19" s="2"/>
      <c r="E19" s="2"/>
      <c r="F19" s="2"/>
      <c r="G19" s="2"/>
      <c r="H19" s="2"/>
      <c r="I19" s="2"/>
      <c r="J19" s="2"/>
      <c r="K19" s="2"/>
      <c r="L19" s="7">
        <f t="shared" si="0"/>
        <v>0</v>
      </c>
      <c r="M19" s="1">
        <f t="shared" si="1"/>
        <v>0</v>
      </c>
    </row>
    <row r="20" spans="1:13" x14ac:dyDescent="0.2">
      <c r="A20" s="53" t="str">
        <f>IF('Service providers'!A17="Указать название точки 4", "", 'Service providers'!A17)</f>
        <v/>
      </c>
      <c r="B20" s="2"/>
      <c r="C20" s="2"/>
      <c r="D20" s="2"/>
      <c r="E20" s="2"/>
      <c r="F20" s="2"/>
      <c r="G20" s="2"/>
      <c r="H20" s="2"/>
      <c r="I20" s="2"/>
      <c r="J20" s="2"/>
      <c r="K20" s="2"/>
      <c r="L20" s="7">
        <f t="shared" si="0"/>
        <v>0</v>
      </c>
      <c r="M20" s="1">
        <f t="shared" si="1"/>
        <v>0</v>
      </c>
    </row>
    <row r="21" spans="1:13" x14ac:dyDescent="0.2">
      <c r="A21" s="53" t="str">
        <f>IF('Service providers'!A18="Указать название точки 5", "", 'Service providers'!A18)</f>
        <v/>
      </c>
      <c r="B21" s="2"/>
      <c r="C21" s="2"/>
      <c r="D21" s="2"/>
      <c r="E21" s="2"/>
      <c r="F21" s="2"/>
      <c r="G21" s="2"/>
      <c r="H21" s="2"/>
      <c r="I21" s="2"/>
      <c r="J21" s="2"/>
      <c r="K21" s="2"/>
      <c r="L21" s="7">
        <f t="shared" si="0"/>
        <v>0</v>
      </c>
      <c r="M21" s="1">
        <f t="shared" si="1"/>
        <v>0</v>
      </c>
    </row>
    <row r="22" spans="1:13" x14ac:dyDescent="0.2">
      <c r="A22" s="53" t="str">
        <f>IF('Service providers'!A19="Указать название точки 6", "", 'Service providers'!A19)</f>
        <v/>
      </c>
      <c r="B22" s="2"/>
      <c r="C22" s="2"/>
      <c r="D22" s="2"/>
      <c r="E22" s="2"/>
      <c r="F22" s="2"/>
      <c r="G22" s="2"/>
      <c r="H22" s="2"/>
      <c r="I22" s="2"/>
      <c r="J22" s="2"/>
      <c r="K22" s="2"/>
      <c r="L22" s="7">
        <f t="shared" si="0"/>
        <v>0</v>
      </c>
      <c r="M22" s="1">
        <f t="shared" si="1"/>
        <v>0</v>
      </c>
    </row>
    <row r="23" spans="1:13" x14ac:dyDescent="0.2">
      <c r="A23" s="53" t="str">
        <f>IF('Service providers'!A20="Указать название точки 7", "", 'Service providers'!A20)</f>
        <v/>
      </c>
      <c r="B23" s="2"/>
      <c r="C23" s="2"/>
      <c r="D23" s="2"/>
      <c r="E23" s="2"/>
      <c r="F23" s="2"/>
      <c r="G23" s="2"/>
      <c r="H23" s="2"/>
      <c r="I23" s="2"/>
      <c r="J23" s="2"/>
      <c r="K23" s="2"/>
      <c r="L23" s="7">
        <f t="shared" si="0"/>
        <v>0</v>
      </c>
      <c r="M23" s="1">
        <f t="shared" si="1"/>
        <v>0</v>
      </c>
    </row>
    <row r="24" spans="1:13" x14ac:dyDescent="0.2">
      <c r="A24" s="53" t="str">
        <f>IF('Service providers'!A21="Указать название точки 8", "", 'Service providers'!A21)</f>
        <v/>
      </c>
      <c r="B24" s="2"/>
      <c r="C24" s="2"/>
      <c r="D24" s="2"/>
      <c r="E24" s="2"/>
      <c r="F24" s="2"/>
      <c r="G24" s="2"/>
      <c r="H24" s="2"/>
      <c r="I24" s="2"/>
      <c r="J24" s="2"/>
      <c r="K24" s="2"/>
      <c r="L24" s="7">
        <f t="shared" si="0"/>
        <v>0</v>
      </c>
      <c r="M24" s="1">
        <f t="shared" si="1"/>
        <v>0</v>
      </c>
    </row>
    <row r="25" spans="1:13" x14ac:dyDescent="0.2">
      <c r="A25" s="53" t="str">
        <f>IF('Service providers'!A22="Указать название точки 9", "", 'Service providers'!A22)</f>
        <v/>
      </c>
      <c r="B25" s="2"/>
      <c r="C25" s="2"/>
      <c r="D25" s="2"/>
      <c r="E25" s="2"/>
      <c r="F25" s="2"/>
      <c r="G25" s="2"/>
      <c r="H25" s="2"/>
      <c r="I25" s="2"/>
      <c r="J25" s="2"/>
      <c r="K25" s="2"/>
      <c r="L25" s="7">
        <f t="shared" si="0"/>
        <v>0</v>
      </c>
      <c r="M25" s="1">
        <f t="shared" si="1"/>
        <v>0</v>
      </c>
    </row>
    <row r="26" spans="1:13" x14ac:dyDescent="0.2">
      <c r="A26" s="53" t="str">
        <f>IF('Service providers'!A23="Указать название точки 10", "", 'Service providers'!A23)</f>
        <v/>
      </c>
      <c r="B26" s="2"/>
      <c r="C26" s="2"/>
      <c r="D26" s="2"/>
      <c r="E26" s="2"/>
      <c r="F26" s="2"/>
      <c r="G26" s="2"/>
      <c r="H26" s="2"/>
      <c r="I26" s="2"/>
      <c r="J26" s="2"/>
      <c r="K26" s="2"/>
      <c r="L26" s="7">
        <f t="shared" si="0"/>
        <v>0</v>
      </c>
      <c r="M26" s="1">
        <f t="shared" si="1"/>
        <v>0</v>
      </c>
    </row>
    <row r="27" spans="1:13" x14ac:dyDescent="0.2">
      <c r="A27" s="53" t="str">
        <f>IF('Service providers'!A24="Указать название точки 11", "", 'Service providers'!A24)</f>
        <v/>
      </c>
      <c r="B27" s="2"/>
      <c r="C27" s="2"/>
      <c r="D27" s="2"/>
      <c r="E27" s="2"/>
      <c r="F27" s="2"/>
      <c r="G27" s="2"/>
      <c r="H27" s="2"/>
      <c r="I27" s="2"/>
      <c r="J27" s="2"/>
      <c r="K27" s="2"/>
      <c r="L27" s="7">
        <f t="shared" si="0"/>
        <v>0</v>
      </c>
      <c r="M27" s="1">
        <f t="shared" si="1"/>
        <v>0</v>
      </c>
    </row>
    <row r="28" spans="1:13" x14ac:dyDescent="0.2">
      <c r="A28" s="53" t="str">
        <f>IF('Service providers'!A25="Указать название точки 12", "", 'Service providers'!A25)</f>
        <v/>
      </c>
      <c r="B28" s="2"/>
      <c r="C28" s="2"/>
      <c r="D28" s="2"/>
      <c r="E28" s="2"/>
      <c r="F28" s="2"/>
      <c r="G28" s="2"/>
      <c r="H28" s="2"/>
      <c r="I28" s="2"/>
      <c r="J28" s="2"/>
      <c r="K28" s="2"/>
      <c r="L28" s="7">
        <f t="shared" si="0"/>
        <v>0</v>
      </c>
      <c r="M28" s="1">
        <f t="shared" si="1"/>
        <v>0</v>
      </c>
    </row>
    <row r="29" spans="1:13" x14ac:dyDescent="0.2">
      <c r="A29" s="53" t="str">
        <f>IF('Service providers'!A26="Указать название точки 13", "", 'Service providers'!A26)</f>
        <v/>
      </c>
      <c r="B29" s="2"/>
      <c r="C29" s="2"/>
      <c r="D29" s="2"/>
      <c r="E29" s="2"/>
      <c r="F29" s="2"/>
      <c r="G29" s="2"/>
      <c r="H29" s="2"/>
      <c r="I29" s="2"/>
      <c r="J29" s="2"/>
      <c r="K29" s="2"/>
      <c r="L29" s="7">
        <f t="shared" si="0"/>
        <v>0</v>
      </c>
      <c r="M29" s="1">
        <f t="shared" si="1"/>
        <v>0</v>
      </c>
    </row>
    <row r="30" spans="1:13" x14ac:dyDescent="0.2">
      <c r="A30" s="53" t="str">
        <f>IF('Service providers'!A27="Указать название точки 14", "", 'Service providers'!A27)</f>
        <v/>
      </c>
      <c r="B30" s="2"/>
      <c r="C30" s="2"/>
      <c r="D30" s="2"/>
      <c r="E30" s="2"/>
      <c r="F30" s="2"/>
      <c r="G30" s="2"/>
      <c r="H30" s="2"/>
      <c r="I30" s="2"/>
      <c r="J30" s="2"/>
      <c r="K30" s="2"/>
      <c r="L30" s="7">
        <f t="shared" si="0"/>
        <v>0</v>
      </c>
      <c r="M30" s="1">
        <f t="shared" si="1"/>
        <v>0</v>
      </c>
    </row>
    <row r="31" spans="1:13" x14ac:dyDescent="0.2">
      <c r="A31" s="53" t="str">
        <f>IF('Service providers'!A28="Указать название точки 15", "", 'Service providers'!A28)</f>
        <v/>
      </c>
      <c r="B31" s="2"/>
      <c r="C31" s="2"/>
      <c r="D31" s="2"/>
      <c r="E31" s="2"/>
      <c r="F31" s="2"/>
      <c r="G31" s="2"/>
      <c r="H31" s="2"/>
      <c r="I31" s="2"/>
      <c r="J31" s="2"/>
      <c r="K31" s="2"/>
      <c r="L31" s="7">
        <f t="shared" si="0"/>
        <v>0</v>
      </c>
      <c r="M31" s="1">
        <f t="shared" si="1"/>
        <v>0</v>
      </c>
    </row>
    <row r="32" spans="1:13" x14ac:dyDescent="0.2">
      <c r="A32" s="53" t="str">
        <f>IF('Service providers'!A29="Указать название точки 16", "", 'Service providers'!A29)</f>
        <v/>
      </c>
      <c r="B32" s="2"/>
      <c r="C32" s="2"/>
      <c r="D32" s="2"/>
      <c r="E32" s="2"/>
      <c r="F32" s="2"/>
      <c r="G32" s="2"/>
      <c r="H32" s="2"/>
      <c r="I32" s="2"/>
      <c r="J32" s="2"/>
      <c r="K32" s="2"/>
      <c r="L32" s="7">
        <f t="shared" si="0"/>
        <v>0</v>
      </c>
      <c r="M32" s="1">
        <f t="shared" si="1"/>
        <v>0</v>
      </c>
    </row>
    <row r="33" spans="1:13" x14ac:dyDescent="0.2">
      <c r="A33" s="53" t="str">
        <f>IF('Service providers'!A30="Указать название точки 17", "", 'Service providers'!A30)</f>
        <v/>
      </c>
      <c r="B33" s="2"/>
      <c r="C33" s="2"/>
      <c r="D33" s="2"/>
      <c r="E33" s="2"/>
      <c r="F33" s="2"/>
      <c r="G33" s="2"/>
      <c r="H33" s="2"/>
      <c r="I33" s="2"/>
      <c r="J33" s="2"/>
      <c r="K33" s="2"/>
      <c r="L33" s="7">
        <f t="shared" si="0"/>
        <v>0</v>
      </c>
      <c r="M33" s="1">
        <f t="shared" si="1"/>
        <v>0</v>
      </c>
    </row>
    <row r="34" spans="1:13" x14ac:dyDescent="0.2">
      <c r="A34" s="53" t="str">
        <f>IF('Service providers'!A31="Указать название точки 18", "", 'Service providers'!A31)</f>
        <v/>
      </c>
      <c r="B34" s="2"/>
      <c r="C34" s="2"/>
      <c r="D34" s="2"/>
      <c r="E34" s="2"/>
      <c r="F34" s="2"/>
      <c r="G34" s="2"/>
      <c r="H34" s="2"/>
      <c r="I34" s="2"/>
      <c r="J34" s="2"/>
      <c r="K34" s="2"/>
      <c r="L34" s="7">
        <f t="shared" si="0"/>
        <v>0</v>
      </c>
      <c r="M34" s="1">
        <f t="shared" si="1"/>
        <v>0</v>
      </c>
    </row>
    <row r="35" spans="1:13" x14ac:dyDescent="0.2">
      <c r="A35" s="53" t="str">
        <f>IF('Service providers'!A32="Указать название точки 19", "", 'Service providers'!A32)</f>
        <v/>
      </c>
      <c r="B35" s="2"/>
      <c r="C35" s="2"/>
      <c r="D35" s="2"/>
      <c r="E35" s="2"/>
      <c r="F35" s="2"/>
      <c r="G35" s="2"/>
      <c r="H35" s="2"/>
      <c r="I35" s="2"/>
      <c r="J35" s="2"/>
      <c r="K35" s="2"/>
      <c r="L35" s="7">
        <f t="shared" si="0"/>
        <v>0</v>
      </c>
      <c r="M35" s="1">
        <f t="shared" si="1"/>
        <v>0</v>
      </c>
    </row>
    <row r="36" spans="1:13" x14ac:dyDescent="0.2">
      <c r="A36" s="53" t="str">
        <f>IF('Service providers'!A33="Указать название точки 20", "", 'Service providers'!A33)</f>
        <v/>
      </c>
      <c r="B36" s="2"/>
      <c r="C36" s="2"/>
      <c r="D36" s="2"/>
      <c r="E36" s="2"/>
      <c r="F36" s="2"/>
      <c r="G36" s="2"/>
      <c r="H36" s="2"/>
      <c r="I36" s="2"/>
      <c r="J36" s="2"/>
      <c r="K36" s="2"/>
      <c r="L36" s="7">
        <f t="shared" si="0"/>
        <v>0</v>
      </c>
      <c r="M36" s="1">
        <f t="shared" si="1"/>
        <v>0</v>
      </c>
    </row>
    <row r="37" spans="1:13" ht="15" x14ac:dyDescent="0.25">
      <c r="A37" s="31" t="str">
        <f>IF('Service providers'!A34="Указать название", "", 'Service providers'!A34)</f>
        <v/>
      </c>
      <c r="B37" s="32"/>
      <c r="C37" s="32"/>
      <c r="D37" s="32"/>
      <c r="E37" s="32"/>
      <c r="F37" s="32"/>
      <c r="G37" s="32"/>
      <c r="H37" s="32"/>
      <c r="I37" s="32"/>
      <c r="J37" s="32"/>
      <c r="K37" s="32"/>
      <c r="L37" s="7">
        <f t="shared" si="0"/>
        <v>0</v>
      </c>
      <c r="M37" s="1">
        <f t="shared" si="1"/>
        <v>0</v>
      </c>
    </row>
    <row r="38" spans="1:13" x14ac:dyDescent="0.2">
      <c r="A38" s="53" t="str">
        <f>IF('Service providers'!A35="Указать название точки 1", "", 'Service providers'!A35)</f>
        <v/>
      </c>
      <c r="B38" s="2"/>
      <c r="C38" s="2"/>
      <c r="D38" s="2"/>
      <c r="E38" s="2"/>
      <c r="F38" s="2"/>
      <c r="G38" s="2"/>
      <c r="H38" s="2"/>
      <c r="I38" s="2"/>
      <c r="J38" s="2"/>
      <c r="K38" s="2"/>
      <c r="L38" s="7">
        <f t="shared" si="0"/>
        <v>0</v>
      </c>
      <c r="M38" s="1">
        <f t="shared" si="1"/>
        <v>0</v>
      </c>
    </row>
    <row r="39" spans="1:13" x14ac:dyDescent="0.2">
      <c r="A39" s="53" t="str">
        <f>IF('Service providers'!A36="Указать название точки 2", "", 'Service providers'!A36)</f>
        <v/>
      </c>
      <c r="B39" s="2"/>
      <c r="C39" s="2"/>
      <c r="D39" s="2"/>
      <c r="E39" s="2"/>
      <c r="F39" s="2"/>
      <c r="G39" s="2"/>
      <c r="H39" s="2"/>
      <c r="I39" s="2"/>
      <c r="J39" s="2"/>
      <c r="K39" s="2"/>
      <c r="L39" s="7">
        <f t="shared" si="0"/>
        <v>0</v>
      </c>
      <c r="M39" s="1">
        <f t="shared" si="1"/>
        <v>0</v>
      </c>
    </row>
    <row r="40" spans="1:13" x14ac:dyDescent="0.2">
      <c r="A40" s="53" t="str">
        <f>IF('Service providers'!A37="Указать название точки 3", "", 'Service providers'!A37)</f>
        <v/>
      </c>
      <c r="B40" s="2"/>
      <c r="C40" s="2"/>
      <c r="D40" s="2"/>
      <c r="E40" s="2"/>
      <c r="F40" s="2"/>
      <c r="G40" s="2"/>
      <c r="H40" s="2"/>
      <c r="I40" s="2"/>
      <c r="J40" s="2"/>
      <c r="K40" s="2"/>
      <c r="L40" s="7">
        <f t="shared" si="0"/>
        <v>0</v>
      </c>
      <c r="M40" s="1">
        <f t="shared" si="1"/>
        <v>0</v>
      </c>
    </row>
    <row r="41" spans="1:13" x14ac:dyDescent="0.2">
      <c r="A41" s="53" t="str">
        <f>IF('Service providers'!A38="Указать название точки 4", "", 'Service providers'!A38)</f>
        <v/>
      </c>
      <c r="B41" s="2"/>
      <c r="C41" s="2"/>
      <c r="D41" s="2"/>
      <c r="E41" s="2"/>
      <c r="F41" s="2"/>
      <c r="G41" s="2"/>
      <c r="H41" s="2"/>
      <c r="I41" s="2"/>
      <c r="J41" s="2"/>
      <c r="K41" s="2"/>
      <c r="L41" s="7">
        <f t="shared" si="0"/>
        <v>0</v>
      </c>
      <c r="M41" s="1">
        <f t="shared" si="1"/>
        <v>0</v>
      </c>
    </row>
    <row r="42" spans="1:13" x14ac:dyDescent="0.2">
      <c r="A42" s="53" t="str">
        <f>IF('Service providers'!A39="Указать название точки 5", "", 'Service providers'!A39)</f>
        <v/>
      </c>
      <c r="B42" s="2"/>
      <c r="C42" s="2"/>
      <c r="D42" s="2"/>
      <c r="E42" s="2"/>
      <c r="F42" s="2"/>
      <c r="G42" s="2"/>
      <c r="H42" s="2"/>
      <c r="I42" s="2"/>
      <c r="J42" s="2"/>
      <c r="K42" s="2"/>
      <c r="L42" s="7">
        <f t="shared" si="0"/>
        <v>0</v>
      </c>
      <c r="M42" s="1">
        <f t="shared" si="1"/>
        <v>0</v>
      </c>
    </row>
    <row r="43" spans="1:13" x14ac:dyDescent="0.2">
      <c r="A43" s="53" t="str">
        <f>IF('Service providers'!A40="Указать название точки 6", "", 'Service providers'!A40)</f>
        <v/>
      </c>
      <c r="B43" s="2"/>
      <c r="C43" s="2"/>
      <c r="D43" s="2"/>
      <c r="E43" s="2"/>
      <c r="F43" s="2"/>
      <c r="G43" s="2"/>
      <c r="H43" s="2"/>
      <c r="I43" s="2"/>
      <c r="J43" s="2"/>
      <c r="K43" s="2"/>
      <c r="L43" s="7">
        <f t="shared" si="0"/>
        <v>0</v>
      </c>
      <c r="M43" s="1">
        <f t="shared" si="1"/>
        <v>0</v>
      </c>
    </row>
    <row r="44" spans="1:13" x14ac:dyDescent="0.2">
      <c r="A44" s="53" t="str">
        <f>IF('Service providers'!A41="Указать название точки 7", "", 'Service providers'!A41)</f>
        <v/>
      </c>
      <c r="B44" s="2"/>
      <c r="C44" s="2"/>
      <c r="D44" s="2"/>
      <c r="E44" s="2"/>
      <c r="F44" s="2"/>
      <c r="G44" s="2"/>
      <c r="H44" s="2"/>
      <c r="I44" s="2"/>
      <c r="J44" s="2"/>
      <c r="K44" s="2"/>
      <c r="L44" s="7">
        <f t="shared" si="0"/>
        <v>0</v>
      </c>
      <c r="M44" s="1">
        <f t="shared" si="1"/>
        <v>0</v>
      </c>
    </row>
    <row r="45" spans="1:13" x14ac:dyDescent="0.2">
      <c r="A45" s="53" t="str">
        <f>IF('Service providers'!A42="Указать название точки 8", "", 'Service providers'!A42)</f>
        <v/>
      </c>
      <c r="B45" s="2"/>
      <c r="C45" s="2"/>
      <c r="D45" s="2"/>
      <c r="E45" s="2"/>
      <c r="F45" s="2"/>
      <c r="G45" s="2"/>
      <c r="H45" s="2"/>
      <c r="I45" s="2"/>
      <c r="J45" s="2"/>
      <c r="K45" s="2"/>
      <c r="L45" s="7">
        <f t="shared" si="0"/>
        <v>0</v>
      </c>
      <c r="M45" s="1">
        <f t="shared" si="1"/>
        <v>0</v>
      </c>
    </row>
    <row r="46" spans="1:13" x14ac:dyDescent="0.2">
      <c r="A46" s="53" t="str">
        <f>IF('Service providers'!A43="Указать название точки 9", "", 'Service providers'!A43)</f>
        <v/>
      </c>
      <c r="B46" s="2"/>
      <c r="C46" s="2"/>
      <c r="D46" s="2"/>
      <c r="E46" s="2"/>
      <c r="F46" s="2"/>
      <c r="G46" s="2"/>
      <c r="H46" s="2"/>
      <c r="I46" s="2"/>
      <c r="J46" s="2"/>
      <c r="K46" s="2"/>
      <c r="L46" s="7">
        <f t="shared" si="0"/>
        <v>0</v>
      </c>
      <c r="M46" s="1">
        <f t="shared" si="1"/>
        <v>0</v>
      </c>
    </row>
    <row r="47" spans="1:13" x14ac:dyDescent="0.2">
      <c r="A47" s="53" t="str">
        <f>IF('Service providers'!A44="Указать название точки 10", "", 'Service providers'!A44)</f>
        <v/>
      </c>
      <c r="B47" s="2"/>
      <c r="C47" s="2"/>
      <c r="D47" s="2"/>
      <c r="E47" s="2"/>
      <c r="F47" s="2"/>
      <c r="G47" s="2"/>
      <c r="H47" s="2"/>
      <c r="I47" s="2"/>
      <c r="J47" s="2"/>
      <c r="K47" s="2"/>
      <c r="L47" s="7">
        <f t="shared" si="0"/>
        <v>0</v>
      </c>
      <c r="M47" s="1">
        <f t="shared" si="1"/>
        <v>0</v>
      </c>
    </row>
    <row r="48" spans="1:13" x14ac:dyDescent="0.2">
      <c r="A48" s="53" t="str">
        <f>IF('Service providers'!A45="Указать название точки 11", "", 'Service providers'!A45)</f>
        <v/>
      </c>
      <c r="B48" s="2"/>
      <c r="C48" s="2"/>
      <c r="D48" s="2"/>
      <c r="E48" s="2"/>
      <c r="F48" s="2"/>
      <c r="G48" s="2"/>
      <c r="H48" s="2"/>
      <c r="I48" s="2"/>
      <c r="J48" s="2"/>
      <c r="K48" s="2"/>
      <c r="L48" s="7">
        <f t="shared" si="0"/>
        <v>0</v>
      </c>
      <c r="M48" s="1">
        <f t="shared" si="1"/>
        <v>0</v>
      </c>
    </row>
    <row r="49" spans="1:13" x14ac:dyDescent="0.2">
      <c r="A49" s="53" t="str">
        <f>IF('Service providers'!A46="Указать название точки 12", "", 'Service providers'!A46)</f>
        <v/>
      </c>
      <c r="B49" s="2"/>
      <c r="C49" s="2"/>
      <c r="D49" s="2"/>
      <c r="E49" s="2"/>
      <c r="F49" s="2"/>
      <c r="G49" s="2"/>
      <c r="H49" s="2"/>
      <c r="I49" s="2"/>
      <c r="J49" s="2"/>
      <c r="K49" s="2"/>
      <c r="L49" s="7">
        <f t="shared" si="0"/>
        <v>0</v>
      </c>
      <c r="M49" s="1">
        <f t="shared" si="1"/>
        <v>0</v>
      </c>
    </row>
    <row r="50" spans="1:13" x14ac:dyDescent="0.2">
      <c r="A50" s="53" t="str">
        <f>IF('Service providers'!A47="Указать название точки 13", "", 'Service providers'!A47)</f>
        <v/>
      </c>
      <c r="B50" s="2"/>
      <c r="C50" s="2"/>
      <c r="D50" s="2"/>
      <c r="E50" s="2"/>
      <c r="F50" s="2"/>
      <c r="G50" s="2"/>
      <c r="H50" s="2"/>
      <c r="I50" s="2"/>
      <c r="J50" s="2"/>
      <c r="K50" s="2"/>
      <c r="L50" s="7">
        <f t="shared" si="0"/>
        <v>0</v>
      </c>
      <c r="M50" s="1">
        <f t="shared" si="1"/>
        <v>0</v>
      </c>
    </row>
    <row r="51" spans="1:13" x14ac:dyDescent="0.2">
      <c r="A51" s="53" t="str">
        <f>IF('Service providers'!A48="Указать название точки 14", "", 'Service providers'!A48)</f>
        <v/>
      </c>
      <c r="B51" s="2"/>
      <c r="C51" s="2"/>
      <c r="D51" s="2"/>
      <c r="E51" s="2"/>
      <c r="F51" s="2"/>
      <c r="G51" s="2"/>
      <c r="H51" s="2"/>
      <c r="I51" s="2"/>
      <c r="J51" s="2"/>
      <c r="K51" s="2"/>
      <c r="L51" s="7">
        <f t="shared" si="0"/>
        <v>0</v>
      </c>
      <c r="M51" s="1">
        <f t="shared" si="1"/>
        <v>0</v>
      </c>
    </row>
    <row r="52" spans="1:13" x14ac:dyDescent="0.2">
      <c r="A52" s="53" t="str">
        <f>IF('Service providers'!A49="Указать название точки 15", "", 'Service providers'!A49)</f>
        <v/>
      </c>
      <c r="B52" s="2"/>
      <c r="C52" s="2"/>
      <c r="D52" s="2"/>
      <c r="E52" s="2"/>
      <c r="F52" s="2"/>
      <c r="G52" s="2"/>
      <c r="H52" s="2"/>
      <c r="I52" s="2"/>
      <c r="J52" s="2"/>
      <c r="K52" s="2"/>
      <c r="L52" s="7">
        <f t="shared" si="0"/>
        <v>0</v>
      </c>
      <c r="M52" s="1">
        <f t="shared" si="1"/>
        <v>0</v>
      </c>
    </row>
    <row r="53" spans="1:13" x14ac:dyDescent="0.2">
      <c r="A53" s="53" t="str">
        <f>IF('Service providers'!A50="Указать название точки 16", "", 'Service providers'!A50)</f>
        <v/>
      </c>
      <c r="B53" s="2"/>
      <c r="C53" s="2"/>
      <c r="D53" s="2"/>
      <c r="E53" s="2"/>
      <c r="F53" s="2"/>
      <c r="G53" s="2"/>
      <c r="H53" s="2"/>
      <c r="I53" s="2"/>
      <c r="J53" s="2"/>
      <c r="K53" s="2"/>
      <c r="L53" s="7">
        <f t="shared" si="0"/>
        <v>0</v>
      </c>
      <c r="M53" s="1">
        <f t="shared" si="1"/>
        <v>0</v>
      </c>
    </row>
    <row r="54" spans="1:13" x14ac:dyDescent="0.2">
      <c r="A54" s="53" t="str">
        <f>IF('Service providers'!A51="Указать название точки 17", "", 'Service providers'!A51)</f>
        <v/>
      </c>
      <c r="B54" s="2"/>
      <c r="C54" s="2"/>
      <c r="D54" s="2"/>
      <c r="E54" s="2"/>
      <c r="F54" s="2"/>
      <c r="G54" s="2"/>
      <c r="H54" s="2"/>
      <c r="I54" s="2"/>
      <c r="J54" s="2"/>
      <c r="K54" s="2"/>
      <c r="L54" s="7">
        <f t="shared" si="0"/>
        <v>0</v>
      </c>
      <c r="M54" s="1">
        <f t="shared" si="1"/>
        <v>0</v>
      </c>
    </row>
    <row r="55" spans="1:13" x14ac:dyDescent="0.2">
      <c r="A55" s="53" t="str">
        <f>IF('Service providers'!A52="Указать название точки 18", "", 'Service providers'!A52)</f>
        <v/>
      </c>
      <c r="B55" s="2"/>
      <c r="C55" s="2"/>
      <c r="D55" s="2"/>
      <c r="E55" s="2"/>
      <c r="F55" s="2"/>
      <c r="G55" s="2"/>
      <c r="H55" s="2"/>
      <c r="I55" s="2"/>
      <c r="J55" s="2"/>
      <c r="K55" s="2"/>
      <c r="L55" s="7">
        <f t="shared" si="0"/>
        <v>0</v>
      </c>
      <c r="M55" s="1">
        <f t="shared" si="1"/>
        <v>0</v>
      </c>
    </row>
    <row r="56" spans="1:13" x14ac:dyDescent="0.2">
      <c r="A56" s="53" t="str">
        <f>IF('Service providers'!A53="Указать название точки 19", "", 'Service providers'!A53)</f>
        <v/>
      </c>
      <c r="B56" s="2"/>
      <c r="C56" s="2"/>
      <c r="D56" s="2"/>
      <c r="E56" s="2"/>
      <c r="F56" s="2"/>
      <c r="G56" s="2"/>
      <c r="H56" s="2"/>
      <c r="I56" s="2"/>
      <c r="J56" s="2"/>
      <c r="K56" s="2"/>
      <c r="L56" s="7">
        <f t="shared" si="0"/>
        <v>0</v>
      </c>
      <c r="M56" s="1">
        <f t="shared" si="1"/>
        <v>0</v>
      </c>
    </row>
    <row r="57" spans="1:13" x14ac:dyDescent="0.2">
      <c r="A57" s="53" t="str">
        <f>IF('Service providers'!A54="Указать название точки 20", "", 'Service providers'!A54)</f>
        <v/>
      </c>
      <c r="B57" s="2"/>
      <c r="C57" s="2"/>
      <c r="D57" s="2"/>
      <c r="E57" s="2"/>
      <c r="F57" s="2"/>
      <c r="G57" s="2"/>
      <c r="H57" s="2"/>
      <c r="I57" s="2"/>
      <c r="J57" s="2"/>
      <c r="K57" s="2"/>
      <c r="L57" s="7">
        <f t="shared" si="0"/>
        <v>0</v>
      </c>
      <c r="M57" s="1">
        <f t="shared" si="1"/>
        <v>0</v>
      </c>
    </row>
    <row r="58" spans="1:13" ht="15" x14ac:dyDescent="0.25">
      <c r="A58" s="31" t="str">
        <f>IF('Service providers'!A55="Указать название", "", 'Service providers'!A55)</f>
        <v/>
      </c>
      <c r="B58" s="32"/>
      <c r="C58" s="32"/>
      <c r="D58" s="32"/>
      <c r="E58" s="32"/>
      <c r="F58" s="32"/>
      <c r="G58" s="32"/>
      <c r="H58" s="32"/>
      <c r="I58" s="32"/>
      <c r="J58" s="32"/>
      <c r="K58" s="32"/>
      <c r="L58" s="7">
        <f t="shared" ref="L58:L78" si="2">B58+D58+F58+H58+J58</f>
        <v>0</v>
      </c>
      <c r="M58" s="1">
        <f t="shared" ref="M58:M78" si="3">C58+E58+G58+I58+K58</f>
        <v>0</v>
      </c>
    </row>
    <row r="59" spans="1:13" x14ac:dyDescent="0.2">
      <c r="A59" s="53" t="str">
        <f>IF('Service providers'!A56="Указать название точки 1", "", 'Service providers'!A56)</f>
        <v/>
      </c>
      <c r="B59" s="2"/>
      <c r="C59" s="2"/>
      <c r="D59" s="2"/>
      <c r="E59" s="2"/>
      <c r="F59" s="2"/>
      <c r="G59" s="2"/>
      <c r="H59" s="2"/>
      <c r="I59" s="2"/>
      <c r="J59" s="2"/>
      <c r="K59" s="2"/>
      <c r="L59" s="7">
        <f t="shared" si="2"/>
        <v>0</v>
      </c>
      <c r="M59" s="1">
        <f t="shared" si="3"/>
        <v>0</v>
      </c>
    </row>
    <row r="60" spans="1:13" x14ac:dyDescent="0.2">
      <c r="A60" s="53" t="str">
        <f>IF('Service providers'!A57="Указать название точки 2", "", 'Service providers'!A57)</f>
        <v/>
      </c>
      <c r="B60" s="2"/>
      <c r="C60" s="2"/>
      <c r="D60" s="2"/>
      <c r="E60" s="2"/>
      <c r="F60" s="2"/>
      <c r="G60" s="2"/>
      <c r="H60" s="2"/>
      <c r="I60" s="2"/>
      <c r="J60" s="2"/>
      <c r="K60" s="2"/>
      <c r="L60" s="7">
        <f t="shared" si="2"/>
        <v>0</v>
      </c>
      <c r="M60" s="1">
        <f t="shared" si="3"/>
        <v>0</v>
      </c>
    </row>
    <row r="61" spans="1:13" x14ac:dyDescent="0.2">
      <c r="A61" s="53" t="str">
        <f>IF('Service providers'!A58="Указать название точки 3", "", 'Service providers'!A58)</f>
        <v/>
      </c>
      <c r="B61" s="2"/>
      <c r="C61" s="2"/>
      <c r="D61" s="2"/>
      <c r="E61" s="2"/>
      <c r="F61" s="2"/>
      <c r="G61" s="2"/>
      <c r="H61" s="2"/>
      <c r="I61" s="2"/>
      <c r="J61" s="2"/>
      <c r="K61" s="2"/>
      <c r="L61" s="7">
        <f t="shared" si="2"/>
        <v>0</v>
      </c>
      <c r="M61" s="1">
        <f t="shared" si="3"/>
        <v>0</v>
      </c>
    </row>
    <row r="62" spans="1:13" x14ac:dyDescent="0.2">
      <c r="A62" s="53" t="str">
        <f>IF('Service providers'!A59="Указать название точки 4", "", 'Service providers'!A59)</f>
        <v/>
      </c>
      <c r="B62" s="2"/>
      <c r="C62" s="2"/>
      <c r="D62" s="2"/>
      <c r="E62" s="2"/>
      <c r="F62" s="2"/>
      <c r="G62" s="2"/>
      <c r="H62" s="2"/>
      <c r="I62" s="2"/>
      <c r="J62" s="2"/>
      <c r="K62" s="2"/>
      <c r="L62" s="7">
        <f t="shared" si="2"/>
        <v>0</v>
      </c>
      <c r="M62" s="1">
        <f t="shared" si="3"/>
        <v>0</v>
      </c>
    </row>
    <row r="63" spans="1:13" x14ac:dyDescent="0.2">
      <c r="A63" s="53" t="str">
        <f>IF('Service providers'!A60="Указать название точки 5", "", 'Service providers'!A60)</f>
        <v/>
      </c>
      <c r="B63" s="2"/>
      <c r="C63" s="2"/>
      <c r="D63" s="2"/>
      <c r="E63" s="2"/>
      <c r="F63" s="2"/>
      <c r="G63" s="2"/>
      <c r="H63" s="2"/>
      <c r="I63" s="2"/>
      <c r="J63" s="2"/>
      <c r="K63" s="2"/>
      <c r="L63" s="7">
        <f t="shared" si="2"/>
        <v>0</v>
      </c>
      <c r="M63" s="1">
        <f t="shared" si="3"/>
        <v>0</v>
      </c>
    </row>
    <row r="64" spans="1:13" x14ac:dyDescent="0.2">
      <c r="A64" s="53" t="str">
        <f>IF('Service providers'!A61="Указать название точки 6", "", 'Service providers'!A61)</f>
        <v/>
      </c>
      <c r="B64" s="2"/>
      <c r="C64" s="2"/>
      <c r="D64" s="2"/>
      <c r="E64" s="2"/>
      <c r="F64" s="2"/>
      <c r="G64" s="2"/>
      <c r="H64" s="2"/>
      <c r="I64" s="2"/>
      <c r="J64" s="2"/>
      <c r="K64" s="2"/>
      <c r="L64" s="7">
        <f t="shared" si="2"/>
        <v>0</v>
      </c>
      <c r="M64" s="1">
        <f t="shared" si="3"/>
        <v>0</v>
      </c>
    </row>
    <row r="65" spans="1:13" x14ac:dyDescent="0.2">
      <c r="A65" s="53" t="str">
        <f>IF('Service providers'!A62="Указать название точки 7", "", 'Service providers'!A62)</f>
        <v/>
      </c>
      <c r="B65" s="2"/>
      <c r="C65" s="2"/>
      <c r="D65" s="2"/>
      <c r="E65" s="2"/>
      <c r="F65" s="2"/>
      <c r="G65" s="2"/>
      <c r="H65" s="2"/>
      <c r="I65" s="2"/>
      <c r="J65" s="2"/>
      <c r="K65" s="2"/>
      <c r="L65" s="7">
        <f t="shared" si="2"/>
        <v>0</v>
      </c>
      <c r="M65" s="1">
        <f t="shared" si="3"/>
        <v>0</v>
      </c>
    </row>
    <row r="66" spans="1:13" x14ac:dyDescent="0.2">
      <c r="A66" s="53" t="str">
        <f>IF('Service providers'!A63="Указать название точки 8", "", 'Service providers'!A63)</f>
        <v/>
      </c>
      <c r="B66" s="2"/>
      <c r="C66" s="2"/>
      <c r="D66" s="2"/>
      <c r="E66" s="2"/>
      <c r="F66" s="2"/>
      <c r="G66" s="2"/>
      <c r="H66" s="2"/>
      <c r="I66" s="2"/>
      <c r="J66" s="2"/>
      <c r="K66" s="2"/>
      <c r="L66" s="7">
        <f t="shared" si="2"/>
        <v>0</v>
      </c>
      <c r="M66" s="1">
        <f t="shared" si="3"/>
        <v>0</v>
      </c>
    </row>
    <row r="67" spans="1:13" x14ac:dyDescent="0.2">
      <c r="A67" s="53" t="str">
        <f>IF('Service providers'!A64="Указать название точки 9", "", 'Service providers'!A64)</f>
        <v/>
      </c>
      <c r="B67" s="2"/>
      <c r="C67" s="2"/>
      <c r="D67" s="2"/>
      <c r="E67" s="2"/>
      <c r="F67" s="2"/>
      <c r="G67" s="2"/>
      <c r="H67" s="2"/>
      <c r="I67" s="2"/>
      <c r="J67" s="2"/>
      <c r="K67" s="2"/>
      <c r="L67" s="7">
        <f t="shared" si="2"/>
        <v>0</v>
      </c>
      <c r="M67" s="1">
        <f t="shared" si="3"/>
        <v>0</v>
      </c>
    </row>
    <row r="68" spans="1:13" x14ac:dyDescent="0.2">
      <c r="A68" s="53" t="str">
        <f>IF('Service providers'!A65="Указать название точки 10", "", 'Service providers'!A65)</f>
        <v/>
      </c>
      <c r="B68" s="2"/>
      <c r="C68" s="2"/>
      <c r="D68" s="2"/>
      <c r="E68" s="2"/>
      <c r="F68" s="2"/>
      <c r="G68" s="2"/>
      <c r="H68" s="2"/>
      <c r="I68" s="2"/>
      <c r="J68" s="2"/>
      <c r="K68" s="2"/>
      <c r="L68" s="7">
        <f t="shared" si="2"/>
        <v>0</v>
      </c>
      <c r="M68" s="1">
        <f t="shared" si="3"/>
        <v>0</v>
      </c>
    </row>
    <row r="69" spans="1:13" x14ac:dyDescent="0.2">
      <c r="A69" s="53" t="str">
        <f>IF('Service providers'!A66="Указать название точки 11", "", 'Service providers'!A66)</f>
        <v/>
      </c>
      <c r="B69" s="2"/>
      <c r="C69" s="2"/>
      <c r="D69" s="2"/>
      <c r="E69" s="2"/>
      <c r="F69" s="2"/>
      <c r="G69" s="2"/>
      <c r="H69" s="2"/>
      <c r="I69" s="2"/>
      <c r="J69" s="2"/>
      <c r="K69" s="2"/>
      <c r="L69" s="7">
        <f t="shared" si="2"/>
        <v>0</v>
      </c>
      <c r="M69" s="1">
        <f t="shared" si="3"/>
        <v>0</v>
      </c>
    </row>
    <row r="70" spans="1:13" x14ac:dyDescent="0.2">
      <c r="A70" s="53" t="str">
        <f>IF('Service providers'!A67="Указать название точки 12", "", 'Service providers'!A67)</f>
        <v/>
      </c>
      <c r="B70" s="2"/>
      <c r="C70" s="2"/>
      <c r="D70" s="2"/>
      <c r="E70" s="2"/>
      <c r="F70" s="2"/>
      <c r="G70" s="2"/>
      <c r="H70" s="2"/>
      <c r="I70" s="2"/>
      <c r="J70" s="2"/>
      <c r="K70" s="2"/>
      <c r="L70" s="7">
        <f t="shared" si="2"/>
        <v>0</v>
      </c>
      <c r="M70" s="1">
        <f t="shared" si="3"/>
        <v>0</v>
      </c>
    </row>
    <row r="71" spans="1:13" x14ac:dyDescent="0.2">
      <c r="A71" s="53" t="str">
        <f>IF('Service providers'!A68="Указать название точки 13", "", 'Service providers'!A68)</f>
        <v/>
      </c>
      <c r="B71" s="2"/>
      <c r="C71" s="2"/>
      <c r="D71" s="2"/>
      <c r="E71" s="2"/>
      <c r="F71" s="2"/>
      <c r="G71" s="2"/>
      <c r="H71" s="2"/>
      <c r="I71" s="2"/>
      <c r="J71" s="2"/>
      <c r="K71" s="2"/>
      <c r="L71" s="7">
        <f t="shared" si="2"/>
        <v>0</v>
      </c>
      <c r="M71" s="1">
        <f t="shared" si="3"/>
        <v>0</v>
      </c>
    </row>
    <row r="72" spans="1:13" x14ac:dyDescent="0.2">
      <c r="A72" s="53" t="str">
        <f>IF('Service providers'!A69="Указать название точки 14", "", 'Service providers'!A69)</f>
        <v/>
      </c>
      <c r="B72" s="2"/>
      <c r="C72" s="2"/>
      <c r="D72" s="2"/>
      <c r="E72" s="2"/>
      <c r="F72" s="2"/>
      <c r="G72" s="2"/>
      <c r="H72" s="2"/>
      <c r="I72" s="2"/>
      <c r="J72" s="2"/>
      <c r="K72" s="2"/>
      <c r="L72" s="7">
        <f t="shared" si="2"/>
        <v>0</v>
      </c>
      <c r="M72" s="1">
        <f t="shared" si="3"/>
        <v>0</v>
      </c>
    </row>
    <row r="73" spans="1:13" x14ac:dyDescent="0.2">
      <c r="A73" s="53" t="str">
        <f>IF('Service providers'!A70="Указать название точки 15", "", 'Service providers'!A70)</f>
        <v/>
      </c>
      <c r="B73" s="2"/>
      <c r="C73" s="2"/>
      <c r="D73" s="2"/>
      <c r="E73" s="2"/>
      <c r="F73" s="2"/>
      <c r="G73" s="2"/>
      <c r="H73" s="2"/>
      <c r="I73" s="2"/>
      <c r="J73" s="2"/>
      <c r="K73" s="2"/>
      <c r="L73" s="7">
        <f t="shared" si="2"/>
        <v>0</v>
      </c>
      <c r="M73" s="1">
        <f t="shared" si="3"/>
        <v>0</v>
      </c>
    </row>
    <row r="74" spans="1:13" x14ac:dyDescent="0.2">
      <c r="A74" s="53" t="str">
        <f>IF('Service providers'!A71="Указать название точки 16", "", 'Service providers'!A71)</f>
        <v/>
      </c>
      <c r="B74" s="2"/>
      <c r="C74" s="2"/>
      <c r="D74" s="2"/>
      <c r="E74" s="2"/>
      <c r="F74" s="2"/>
      <c r="G74" s="2"/>
      <c r="H74" s="2"/>
      <c r="I74" s="2"/>
      <c r="J74" s="2"/>
      <c r="K74" s="2"/>
      <c r="L74" s="7">
        <f t="shared" si="2"/>
        <v>0</v>
      </c>
      <c r="M74" s="1">
        <f t="shared" si="3"/>
        <v>0</v>
      </c>
    </row>
    <row r="75" spans="1:13" x14ac:dyDescent="0.2">
      <c r="A75" s="53" t="str">
        <f>IF('Service providers'!A72="Указать название точки 17", "", 'Service providers'!A72)</f>
        <v/>
      </c>
      <c r="B75" s="2"/>
      <c r="C75" s="2"/>
      <c r="D75" s="2"/>
      <c r="E75" s="2"/>
      <c r="F75" s="2"/>
      <c r="G75" s="2"/>
      <c r="H75" s="2"/>
      <c r="I75" s="2"/>
      <c r="J75" s="2"/>
      <c r="K75" s="2"/>
      <c r="L75" s="7">
        <f t="shared" si="2"/>
        <v>0</v>
      </c>
      <c r="M75" s="1">
        <f t="shared" si="3"/>
        <v>0</v>
      </c>
    </row>
    <row r="76" spans="1:13" x14ac:dyDescent="0.2">
      <c r="A76" s="53" t="str">
        <f>IF('Service providers'!A73="Указать название точки 18", "", 'Service providers'!A73)</f>
        <v/>
      </c>
      <c r="B76" s="2"/>
      <c r="C76" s="2"/>
      <c r="D76" s="2"/>
      <c r="E76" s="2"/>
      <c r="F76" s="2"/>
      <c r="G76" s="2"/>
      <c r="H76" s="2"/>
      <c r="I76" s="2"/>
      <c r="J76" s="2"/>
      <c r="K76" s="2"/>
      <c r="L76" s="7">
        <f t="shared" si="2"/>
        <v>0</v>
      </c>
      <c r="M76" s="1">
        <f t="shared" si="3"/>
        <v>0</v>
      </c>
    </row>
    <row r="77" spans="1:13" x14ac:dyDescent="0.2">
      <c r="A77" s="53" t="str">
        <f>IF('Service providers'!A74="Указать название точки 19", "", 'Service providers'!A74)</f>
        <v/>
      </c>
      <c r="B77" s="2"/>
      <c r="C77" s="2"/>
      <c r="D77" s="2"/>
      <c r="E77" s="2"/>
      <c r="F77" s="2"/>
      <c r="G77" s="2"/>
      <c r="H77" s="2"/>
      <c r="I77" s="2"/>
      <c r="J77" s="2"/>
      <c r="K77" s="2"/>
      <c r="L77" s="7">
        <f t="shared" si="2"/>
        <v>0</v>
      </c>
      <c r="M77" s="1">
        <f t="shared" si="3"/>
        <v>0</v>
      </c>
    </row>
    <row r="78" spans="1:13" x14ac:dyDescent="0.2">
      <c r="A78" s="53" t="str">
        <f>IF('Service providers'!A75="Указать название точки 20", "", 'Service providers'!A75)</f>
        <v/>
      </c>
      <c r="B78" s="2"/>
      <c r="C78" s="2"/>
      <c r="D78" s="2"/>
      <c r="E78" s="2"/>
      <c r="F78" s="2"/>
      <c r="G78" s="2"/>
      <c r="H78" s="2"/>
      <c r="I78" s="2"/>
      <c r="J78" s="2"/>
      <c r="K78" s="2"/>
      <c r="L78" s="7">
        <f t="shared" si="2"/>
        <v>0</v>
      </c>
      <c r="M78" s="1">
        <f t="shared" si="3"/>
        <v>0</v>
      </c>
    </row>
    <row r="79" spans="1:13" ht="15" x14ac:dyDescent="0.25">
      <c r="A79" s="31" t="str">
        <f>IF('Service providers'!A76="Указать название", "", 'Service providers'!A76)</f>
        <v/>
      </c>
      <c r="B79" s="32"/>
      <c r="C79" s="32"/>
      <c r="D79" s="32"/>
      <c r="E79" s="32"/>
      <c r="F79" s="32"/>
      <c r="G79" s="32"/>
      <c r="H79" s="32"/>
      <c r="I79" s="32"/>
      <c r="J79" s="32"/>
      <c r="K79" s="32"/>
      <c r="L79" s="7">
        <f t="shared" ref="L79:L99" si="4">B79+D79+F79+H79+J79</f>
        <v>0</v>
      </c>
      <c r="M79" s="1">
        <f t="shared" ref="M79:M99" si="5">C79+E79+G79+I79+K79</f>
        <v>0</v>
      </c>
    </row>
    <row r="80" spans="1:13" x14ac:dyDescent="0.2">
      <c r="A80" s="53" t="str">
        <f>IF('Service providers'!A77="Указать название точки 1", "", 'Service providers'!A77)</f>
        <v/>
      </c>
      <c r="B80" s="2"/>
      <c r="C80" s="2"/>
      <c r="D80" s="2"/>
      <c r="E80" s="2"/>
      <c r="F80" s="2"/>
      <c r="G80" s="2"/>
      <c r="H80" s="2"/>
      <c r="I80" s="2"/>
      <c r="J80" s="2"/>
      <c r="K80" s="2"/>
      <c r="L80" s="7">
        <f t="shared" si="4"/>
        <v>0</v>
      </c>
      <c r="M80" s="1">
        <f t="shared" si="5"/>
        <v>0</v>
      </c>
    </row>
    <row r="81" spans="1:13" x14ac:dyDescent="0.2">
      <c r="A81" s="53" t="str">
        <f>IF('Service providers'!A78="Указать название точки 2", "", 'Service providers'!A78)</f>
        <v/>
      </c>
      <c r="B81" s="2"/>
      <c r="C81" s="2"/>
      <c r="D81" s="2"/>
      <c r="E81" s="2"/>
      <c r="F81" s="2"/>
      <c r="G81" s="2"/>
      <c r="H81" s="2"/>
      <c r="I81" s="2"/>
      <c r="J81" s="2"/>
      <c r="K81" s="2"/>
      <c r="L81" s="7">
        <f t="shared" si="4"/>
        <v>0</v>
      </c>
      <c r="M81" s="1">
        <f t="shared" si="5"/>
        <v>0</v>
      </c>
    </row>
    <row r="82" spans="1:13" x14ac:dyDescent="0.2">
      <c r="A82" s="53" t="str">
        <f>IF('Service providers'!A79="Указать название точки 3", "", 'Service providers'!A79)</f>
        <v/>
      </c>
      <c r="B82" s="2"/>
      <c r="C82" s="2"/>
      <c r="D82" s="2"/>
      <c r="E82" s="2"/>
      <c r="F82" s="2"/>
      <c r="G82" s="2"/>
      <c r="H82" s="2"/>
      <c r="I82" s="2"/>
      <c r="J82" s="2"/>
      <c r="K82" s="2"/>
      <c r="L82" s="7">
        <f t="shared" si="4"/>
        <v>0</v>
      </c>
      <c r="M82" s="1">
        <f t="shared" si="5"/>
        <v>0</v>
      </c>
    </row>
    <row r="83" spans="1:13" x14ac:dyDescent="0.2">
      <c r="A83" s="53" t="str">
        <f>IF('Service providers'!A80="Указать название точки 4", "", 'Service providers'!A80)</f>
        <v/>
      </c>
      <c r="B83" s="2"/>
      <c r="C83" s="2"/>
      <c r="D83" s="2"/>
      <c r="E83" s="2"/>
      <c r="F83" s="2"/>
      <c r="G83" s="2"/>
      <c r="H83" s="2"/>
      <c r="I83" s="2"/>
      <c r="J83" s="2"/>
      <c r="K83" s="2"/>
      <c r="L83" s="7">
        <f t="shared" si="4"/>
        <v>0</v>
      </c>
      <c r="M83" s="1">
        <f t="shared" si="5"/>
        <v>0</v>
      </c>
    </row>
    <row r="84" spans="1:13" x14ac:dyDescent="0.2">
      <c r="A84" s="53" t="str">
        <f>IF('Service providers'!A81="Указать название точки 5", "", 'Service providers'!A81)</f>
        <v/>
      </c>
      <c r="B84" s="2"/>
      <c r="C84" s="2"/>
      <c r="D84" s="2"/>
      <c r="E84" s="2"/>
      <c r="F84" s="2"/>
      <c r="G84" s="2"/>
      <c r="H84" s="2"/>
      <c r="I84" s="2"/>
      <c r="J84" s="2"/>
      <c r="K84" s="2"/>
      <c r="L84" s="7">
        <f t="shared" si="4"/>
        <v>0</v>
      </c>
      <c r="M84" s="1">
        <f t="shared" si="5"/>
        <v>0</v>
      </c>
    </row>
    <row r="85" spans="1:13" x14ac:dyDescent="0.2">
      <c r="A85" s="53" t="str">
        <f>IF('Service providers'!A82="Указать название точки 6", "", 'Service providers'!A82)</f>
        <v/>
      </c>
      <c r="B85" s="2"/>
      <c r="C85" s="2"/>
      <c r="D85" s="2"/>
      <c r="E85" s="2"/>
      <c r="F85" s="2"/>
      <c r="G85" s="2"/>
      <c r="H85" s="2"/>
      <c r="I85" s="2"/>
      <c r="J85" s="2"/>
      <c r="K85" s="2"/>
      <c r="L85" s="7">
        <f t="shared" si="4"/>
        <v>0</v>
      </c>
      <c r="M85" s="1">
        <f t="shared" si="5"/>
        <v>0</v>
      </c>
    </row>
    <row r="86" spans="1:13" x14ac:dyDescent="0.2">
      <c r="A86" s="53" t="str">
        <f>IF('Service providers'!A83="Указать название точки 7", "", 'Service providers'!A83)</f>
        <v/>
      </c>
      <c r="B86" s="2"/>
      <c r="C86" s="2"/>
      <c r="D86" s="2"/>
      <c r="E86" s="2"/>
      <c r="F86" s="2"/>
      <c r="G86" s="2"/>
      <c r="H86" s="2"/>
      <c r="I86" s="2"/>
      <c r="J86" s="2"/>
      <c r="K86" s="2"/>
      <c r="L86" s="7">
        <f t="shared" si="4"/>
        <v>0</v>
      </c>
      <c r="M86" s="1">
        <f t="shared" si="5"/>
        <v>0</v>
      </c>
    </row>
    <row r="87" spans="1:13" x14ac:dyDescent="0.2">
      <c r="A87" s="53" t="str">
        <f>IF('Service providers'!A84="Указать название точки 8", "", 'Service providers'!A84)</f>
        <v/>
      </c>
      <c r="B87" s="2"/>
      <c r="C87" s="2"/>
      <c r="D87" s="2"/>
      <c r="E87" s="2"/>
      <c r="F87" s="2"/>
      <c r="G87" s="2"/>
      <c r="H87" s="2"/>
      <c r="I87" s="2"/>
      <c r="J87" s="2"/>
      <c r="K87" s="2"/>
      <c r="L87" s="7">
        <f t="shared" si="4"/>
        <v>0</v>
      </c>
      <c r="M87" s="1">
        <f t="shared" si="5"/>
        <v>0</v>
      </c>
    </row>
    <row r="88" spans="1:13" x14ac:dyDescent="0.2">
      <c r="A88" s="53" t="str">
        <f>IF('Service providers'!A85="Указать название точки 9", "", 'Service providers'!A85)</f>
        <v/>
      </c>
      <c r="B88" s="2"/>
      <c r="C88" s="2"/>
      <c r="D88" s="2"/>
      <c r="E88" s="2"/>
      <c r="F88" s="2"/>
      <c r="G88" s="2"/>
      <c r="H88" s="2"/>
      <c r="I88" s="2"/>
      <c r="J88" s="2"/>
      <c r="K88" s="2"/>
      <c r="L88" s="7">
        <f t="shared" si="4"/>
        <v>0</v>
      </c>
      <c r="M88" s="1">
        <f t="shared" si="5"/>
        <v>0</v>
      </c>
    </row>
    <row r="89" spans="1:13" x14ac:dyDescent="0.2">
      <c r="A89" s="53" t="str">
        <f>IF('Service providers'!A86="Указать название точки 10", "", 'Service providers'!A86)</f>
        <v/>
      </c>
      <c r="B89" s="2"/>
      <c r="C89" s="2"/>
      <c r="D89" s="2"/>
      <c r="E89" s="2"/>
      <c r="F89" s="2"/>
      <c r="G89" s="2"/>
      <c r="H89" s="2"/>
      <c r="I89" s="2"/>
      <c r="J89" s="2"/>
      <c r="K89" s="2"/>
      <c r="L89" s="7">
        <f t="shared" si="4"/>
        <v>0</v>
      </c>
      <c r="M89" s="1">
        <f t="shared" si="5"/>
        <v>0</v>
      </c>
    </row>
    <row r="90" spans="1:13" x14ac:dyDescent="0.2">
      <c r="A90" s="53" t="str">
        <f>IF('Service providers'!A87="Указать название точки 11", "", 'Service providers'!A87)</f>
        <v/>
      </c>
      <c r="B90" s="2"/>
      <c r="C90" s="2"/>
      <c r="D90" s="2"/>
      <c r="E90" s="2"/>
      <c r="F90" s="2"/>
      <c r="G90" s="2"/>
      <c r="H90" s="2"/>
      <c r="I90" s="2"/>
      <c r="J90" s="2"/>
      <c r="K90" s="2"/>
      <c r="L90" s="7">
        <f t="shared" si="4"/>
        <v>0</v>
      </c>
      <c r="M90" s="1">
        <f t="shared" si="5"/>
        <v>0</v>
      </c>
    </row>
    <row r="91" spans="1:13" x14ac:dyDescent="0.2">
      <c r="A91" s="53" t="str">
        <f>IF('Service providers'!A88="Указать название точки 12", "", 'Service providers'!A88)</f>
        <v/>
      </c>
      <c r="B91" s="2"/>
      <c r="C91" s="2"/>
      <c r="D91" s="2"/>
      <c r="E91" s="2"/>
      <c r="F91" s="2"/>
      <c r="G91" s="2"/>
      <c r="H91" s="2"/>
      <c r="I91" s="2"/>
      <c r="J91" s="2"/>
      <c r="K91" s="2"/>
      <c r="L91" s="7">
        <f t="shared" si="4"/>
        <v>0</v>
      </c>
      <c r="M91" s="1">
        <f t="shared" si="5"/>
        <v>0</v>
      </c>
    </row>
    <row r="92" spans="1:13" x14ac:dyDescent="0.2">
      <c r="A92" s="53" t="str">
        <f>IF('Service providers'!A89="Указать название точки 13", "", 'Service providers'!A89)</f>
        <v/>
      </c>
      <c r="B92" s="2"/>
      <c r="C92" s="2"/>
      <c r="D92" s="2"/>
      <c r="E92" s="2"/>
      <c r="F92" s="2"/>
      <c r="G92" s="2"/>
      <c r="H92" s="2"/>
      <c r="I92" s="2"/>
      <c r="J92" s="2"/>
      <c r="K92" s="2"/>
      <c r="L92" s="7">
        <f t="shared" si="4"/>
        <v>0</v>
      </c>
      <c r="M92" s="1">
        <f t="shared" si="5"/>
        <v>0</v>
      </c>
    </row>
    <row r="93" spans="1:13" x14ac:dyDescent="0.2">
      <c r="A93" s="53" t="str">
        <f>IF('Service providers'!A90="Указать название точки 14", "", 'Service providers'!A90)</f>
        <v/>
      </c>
      <c r="B93" s="2"/>
      <c r="C93" s="2"/>
      <c r="D93" s="2"/>
      <c r="E93" s="2"/>
      <c r="F93" s="2"/>
      <c r="G93" s="2"/>
      <c r="H93" s="2"/>
      <c r="I93" s="2"/>
      <c r="J93" s="2"/>
      <c r="K93" s="2"/>
      <c r="L93" s="7">
        <f t="shared" si="4"/>
        <v>0</v>
      </c>
      <c r="M93" s="1">
        <f t="shared" si="5"/>
        <v>0</v>
      </c>
    </row>
    <row r="94" spans="1:13" x14ac:dyDescent="0.2">
      <c r="A94" s="53" t="str">
        <f>IF('Service providers'!A91="Указать название точки 15", "", 'Service providers'!A91)</f>
        <v/>
      </c>
      <c r="B94" s="2"/>
      <c r="C94" s="2"/>
      <c r="D94" s="2"/>
      <c r="E94" s="2"/>
      <c r="F94" s="2"/>
      <c r="G94" s="2"/>
      <c r="H94" s="2"/>
      <c r="I94" s="2"/>
      <c r="J94" s="2"/>
      <c r="K94" s="2"/>
      <c r="L94" s="7">
        <f t="shared" si="4"/>
        <v>0</v>
      </c>
      <c r="M94" s="1">
        <f t="shared" si="5"/>
        <v>0</v>
      </c>
    </row>
    <row r="95" spans="1:13" x14ac:dyDescent="0.2">
      <c r="A95" s="53" t="str">
        <f>IF('Service providers'!A92="Указать название точки 16", "", 'Service providers'!A92)</f>
        <v/>
      </c>
      <c r="B95" s="2"/>
      <c r="C95" s="2"/>
      <c r="D95" s="2"/>
      <c r="E95" s="2"/>
      <c r="F95" s="2"/>
      <c r="G95" s="2"/>
      <c r="H95" s="2"/>
      <c r="I95" s="2"/>
      <c r="J95" s="2"/>
      <c r="K95" s="2"/>
      <c r="L95" s="7">
        <f t="shared" si="4"/>
        <v>0</v>
      </c>
      <c r="M95" s="1">
        <f t="shared" si="5"/>
        <v>0</v>
      </c>
    </row>
    <row r="96" spans="1:13" x14ac:dyDescent="0.2">
      <c r="A96" s="53" t="str">
        <f>IF('Service providers'!A93="Указать название точки 17", "", 'Service providers'!A93)</f>
        <v/>
      </c>
      <c r="B96" s="2"/>
      <c r="C96" s="2"/>
      <c r="D96" s="2"/>
      <c r="E96" s="2"/>
      <c r="F96" s="2"/>
      <c r="G96" s="2"/>
      <c r="H96" s="2"/>
      <c r="I96" s="2"/>
      <c r="J96" s="2"/>
      <c r="K96" s="2"/>
      <c r="L96" s="7">
        <f t="shared" si="4"/>
        <v>0</v>
      </c>
      <c r="M96" s="1">
        <f t="shared" si="5"/>
        <v>0</v>
      </c>
    </row>
    <row r="97" spans="1:13" x14ac:dyDescent="0.2">
      <c r="A97" s="53" t="str">
        <f>IF('Service providers'!A94="Указать название точки 18", "", 'Service providers'!A94)</f>
        <v/>
      </c>
      <c r="B97" s="2"/>
      <c r="C97" s="2"/>
      <c r="D97" s="2"/>
      <c r="E97" s="2"/>
      <c r="F97" s="2"/>
      <c r="G97" s="2"/>
      <c r="H97" s="2"/>
      <c r="I97" s="2"/>
      <c r="J97" s="2"/>
      <c r="K97" s="2"/>
      <c r="L97" s="7">
        <f t="shared" si="4"/>
        <v>0</v>
      </c>
      <c r="M97" s="1">
        <f t="shared" si="5"/>
        <v>0</v>
      </c>
    </row>
    <row r="98" spans="1:13" x14ac:dyDescent="0.2">
      <c r="A98" s="53" t="str">
        <f>IF('Service providers'!A95="Указать название точки 19", "", 'Service providers'!A95)</f>
        <v/>
      </c>
      <c r="B98" s="2"/>
      <c r="C98" s="2"/>
      <c r="D98" s="2"/>
      <c r="E98" s="2"/>
      <c r="F98" s="2"/>
      <c r="G98" s="2"/>
      <c r="H98" s="2"/>
      <c r="I98" s="2"/>
      <c r="J98" s="2"/>
      <c r="K98" s="2"/>
      <c r="L98" s="7">
        <f t="shared" si="4"/>
        <v>0</v>
      </c>
      <c r="M98" s="1">
        <f t="shared" si="5"/>
        <v>0</v>
      </c>
    </row>
    <row r="99" spans="1:13" x14ac:dyDescent="0.2">
      <c r="A99" s="53" t="str">
        <f>IF('Service providers'!A96="Указать название точки 20", "", 'Service providers'!A96)</f>
        <v/>
      </c>
      <c r="B99" s="2"/>
      <c r="C99" s="2"/>
      <c r="D99" s="2"/>
      <c r="E99" s="2"/>
      <c r="F99" s="2"/>
      <c r="G99" s="2"/>
      <c r="H99" s="2"/>
      <c r="I99" s="2"/>
      <c r="J99" s="2"/>
      <c r="K99" s="2"/>
      <c r="L99" s="7">
        <f t="shared" si="4"/>
        <v>0</v>
      </c>
      <c r="M99" s="1">
        <f t="shared" si="5"/>
        <v>0</v>
      </c>
    </row>
    <row r="100" spans="1:13" ht="15" x14ac:dyDescent="0.25">
      <c r="A100" s="31" t="str">
        <f>IF('Service providers'!A97="Указать название", "", 'Service providers'!A97)</f>
        <v/>
      </c>
      <c r="B100" s="32"/>
      <c r="C100" s="32"/>
      <c r="D100" s="32"/>
      <c r="E100" s="32"/>
      <c r="F100" s="32"/>
      <c r="G100" s="32"/>
      <c r="H100" s="32"/>
      <c r="I100" s="32"/>
      <c r="J100" s="32"/>
      <c r="K100" s="32"/>
      <c r="L100" s="7">
        <f t="shared" si="0"/>
        <v>0</v>
      </c>
      <c r="M100" s="1">
        <f t="shared" si="1"/>
        <v>0</v>
      </c>
    </row>
    <row r="101" spans="1:13" x14ac:dyDescent="0.2">
      <c r="A101" s="53" t="str">
        <f>IF('Service providers'!A98="Указать название точки 1", "", 'Service providers'!A98)</f>
        <v/>
      </c>
      <c r="B101" s="2"/>
      <c r="C101" s="2"/>
      <c r="D101" s="2"/>
      <c r="E101" s="2"/>
      <c r="F101" s="2"/>
      <c r="G101" s="2"/>
      <c r="H101" s="2"/>
      <c r="I101" s="2"/>
      <c r="J101" s="2"/>
      <c r="K101" s="2"/>
      <c r="L101" s="7">
        <f t="shared" si="0"/>
        <v>0</v>
      </c>
      <c r="M101" s="1">
        <f t="shared" si="1"/>
        <v>0</v>
      </c>
    </row>
    <row r="102" spans="1:13" x14ac:dyDescent="0.2">
      <c r="A102" s="53" t="str">
        <f>IF('Service providers'!A99="Указать название точки 2", "", 'Service providers'!A99)</f>
        <v/>
      </c>
      <c r="B102" s="2"/>
      <c r="C102" s="2"/>
      <c r="D102" s="2"/>
      <c r="E102" s="2"/>
      <c r="F102" s="2"/>
      <c r="G102" s="2"/>
      <c r="H102" s="2"/>
      <c r="I102" s="2"/>
      <c r="J102" s="2"/>
      <c r="K102" s="2"/>
      <c r="L102" s="7">
        <f t="shared" si="0"/>
        <v>0</v>
      </c>
      <c r="M102" s="1">
        <f t="shared" si="1"/>
        <v>0</v>
      </c>
    </row>
    <row r="103" spans="1:13" x14ac:dyDescent="0.2">
      <c r="A103" s="53" t="str">
        <f>IF('Service providers'!A100="Указать название точки 3", "", 'Service providers'!A100)</f>
        <v/>
      </c>
      <c r="B103" s="2"/>
      <c r="C103" s="2"/>
      <c r="D103" s="2"/>
      <c r="E103" s="2"/>
      <c r="F103" s="2"/>
      <c r="G103" s="2"/>
      <c r="H103" s="2"/>
      <c r="I103" s="2"/>
      <c r="J103" s="2"/>
      <c r="K103" s="2"/>
      <c r="L103" s="7">
        <f t="shared" si="0"/>
        <v>0</v>
      </c>
      <c r="M103" s="1">
        <f t="shared" si="1"/>
        <v>0</v>
      </c>
    </row>
    <row r="104" spans="1:13" x14ac:dyDescent="0.2">
      <c r="A104" s="53" t="str">
        <f>IF('Service providers'!A101="Указать название точки 4", "", 'Service providers'!A101)</f>
        <v/>
      </c>
      <c r="B104" s="2"/>
      <c r="C104" s="2"/>
      <c r="D104" s="2"/>
      <c r="E104" s="2"/>
      <c r="F104" s="2"/>
      <c r="G104" s="2"/>
      <c r="H104" s="2"/>
      <c r="I104" s="2"/>
      <c r="J104" s="2"/>
      <c r="K104" s="2"/>
      <c r="L104" s="7">
        <f t="shared" si="0"/>
        <v>0</v>
      </c>
      <c r="M104" s="1">
        <f t="shared" si="1"/>
        <v>0</v>
      </c>
    </row>
    <row r="105" spans="1:13" x14ac:dyDescent="0.2">
      <c r="A105" s="53" t="str">
        <f>IF('Service providers'!A102="Указать название точки 5", "", 'Service providers'!A102)</f>
        <v/>
      </c>
      <c r="B105" s="2"/>
      <c r="C105" s="2"/>
      <c r="D105" s="2"/>
      <c r="E105" s="2"/>
      <c r="F105" s="2"/>
      <c r="G105" s="2"/>
      <c r="H105" s="2"/>
      <c r="I105" s="2"/>
      <c r="J105" s="2"/>
      <c r="K105" s="2"/>
      <c r="L105" s="7">
        <f t="shared" si="0"/>
        <v>0</v>
      </c>
      <c r="M105" s="1">
        <f t="shared" si="1"/>
        <v>0</v>
      </c>
    </row>
    <row r="106" spans="1:13" x14ac:dyDescent="0.2">
      <c r="A106" s="53" t="str">
        <f>IF('Service providers'!A103="Указать название точки 6", "", 'Service providers'!A103)</f>
        <v/>
      </c>
      <c r="B106" s="2"/>
      <c r="C106" s="2"/>
      <c r="D106" s="2"/>
      <c r="E106" s="2"/>
      <c r="F106" s="2"/>
      <c r="G106" s="2"/>
      <c r="H106" s="2"/>
      <c r="I106" s="2"/>
      <c r="J106" s="2"/>
      <c r="K106" s="2"/>
      <c r="L106" s="7">
        <f t="shared" si="0"/>
        <v>0</v>
      </c>
      <c r="M106" s="1">
        <f t="shared" si="1"/>
        <v>0</v>
      </c>
    </row>
    <row r="107" spans="1:13" x14ac:dyDescent="0.2">
      <c r="A107" s="53" t="str">
        <f>IF('Service providers'!A104="Указать название точки 7", "", 'Service providers'!A104)</f>
        <v/>
      </c>
      <c r="B107" s="2"/>
      <c r="C107" s="2"/>
      <c r="D107" s="2"/>
      <c r="E107" s="2"/>
      <c r="F107" s="2"/>
      <c r="G107" s="2"/>
      <c r="H107" s="2"/>
      <c r="I107" s="2"/>
      <c r="J107" s="2"/>
      <c r="K107" s="2"/>
      <c r="L107" s="7">
        <f t="shared" si="0"/>
        <v>0</v>
      </c>
      <c r="M107" s="1">
        <f t="shared" si="1"/>
        <v>0</v>
      </c>
    </row>
    <row r="108" spans="1:13" x14ac:dyDescent="0.2">
      <c r="A108" s="53" t="str">
        <f>IF('Service providers'!A105="Указать название точки 8", "", 'Service providers'!A105)</f>
        <v/>
      </c>
      <c r="B108" s="2"/>
      <c r="C108" s="2"/>
      <c r="D108" s="2"/>
      <c r="E108" s="2"/>
      <c r="F108" s="2"/>
      <c r="G108" s="2"/>
      <c r="H108" s="2"/>
      <c r="I108" s="2"/>
      <c r="J108" s="2"/>
      <c r="K108" s="2"/>
      <c r="L108" s="7">
        <f t="shared" si="0"/>
        <v>0</v>
      </c>
      <c r="M108" s="1">
        <f t="shared" si="1"/>
        <v>0</v>
      </c>
    </row>
    <row r="109" spans="1:13" x14ac:dyDescent="0.2">
      <c r="A109" s="53" t="str">
        <f>IF('Service providers'!A106="Указать название точки 9", "", 'Service providers'!A106)</f>
        <v/>
      </c>
      <c r="B109" s="2"/>
      <c r="C109" s="2"/>
      <c r="D109" s="2"/>
      <c r="E109" s="2"/>
      <c r="F109" s="2"/>
      <c r="G109" s="2"/>
      <c r="H109" s="2"/>
      <c r="I109" s="2"/>
      <c r="J109" s="2"/>
      <c r="K109" s="2"/>
      <c r="L109" s="7">
        <f t="shared" si="0"/>
        <v>0</v>
      </c>
      <c r="M109" s="1">
        <f t="shared" si="1"/>
        <v>0</v>
      </c>
    </row>
    <row r="110" spans="1:13" x14ac:dyDescent="0.2">
      <c r="A110" s="53" t="str">
        <f>IF('Service providers'!A107="Указать название точки 10", "", 'Service providers'!A107)</f>
        <v/>
      </c>
      <c r="B110" s="2"/>
      <c r="C110" s="2"/>
      <c r="D110" s="2"/>
      <c r="E110" s="2"/>
      <c r="F110" s="2"/>
      <c r="G110" s="2"/>
      <c r="H110" s="2"/>
      <c r="I110" s="2"/>
      <c r="J110" s="2"/>
      <c r="K110" s="2"/>
      <c r="L110" s="7">
        <f t="shared" si="0"/>
        <v>0</v>
      </c>
      <c r="M110" s="1">
        <f t="shared" si="1"/>
        <v>0</v>
      </c>
    </row>
    <row r="111" spans="1:13" x14ac:dyDescent="0.2">
      <c r="A111" s="53" t="str">
        <f>IF('Service providers'!A108="Указать название точки 11", "", 'Service providers'!A108)</f>
        <v/>
      </c>
      <c r="B111" s="2"/>
      <c r="C111" s="2"/>
      <c r="D111" s="2"/>
      <c r="E111" s="2"/>
      <c r="F111" s="2"/>
      <c r="G111" s="2"/>
      <c r="H111" s="2"/>
      <c r="I111" s="2"/>
      <c r="J111" s="2"/>
      <c r="K111" s="2"/>
      <c r="L111" s="7">
        <f t="shared" si="0"/>
        <v>0</v>
      </c>
      <c r="M111" s="1">
        <f t="shared" si="1"/>
        <v>0</v>
      </c>
    </row>
    <row r="112" spans="1:13" x14ac:dyDescent="0.2">
      <c r="A112" s="53" t="str">
        <f>IF('Service providers'!A109="Указать название точки 12", "", 'Service providers'!A109)</f>
        <v/>
      </c>
      <c r="B112" s="2"/>
      <c r="C112" s="2"/>
      <c r="D112" s="2"/>
      <c r="E112" s="2"/>
      <c r="F112" s="2"/>
      <c r="G112" s="2"/>
      <c r="H112" s="2"/>
      <c r="I112" s="2"/>
      <c r="J112" s="2"/>
      <c r="K112" s="2"/>
      <c r="L112" s="7">
        <f t="shared" si="0"/>
        <v>0</v>
      </c>
      <c r="M112" s="1">
        <f t="shared" si="1"/>
        <v>0</v>
      </c>
    </row>
    <row r="113" spans="1:13" x14ac:dyDescent="0.2">
      <c r="A113" s="53" t="str">
        <f>IF('Service providers'!A110="Указать название точки 13", "", 'Service providers'!A110)</f>
        <v/>
      </c>
      <c r="B113" s="2"/>
      <c r="C113" s="2"/>
      <c r="D113" s="2"/>
      <c r="E113" s="2"/>
      <c r="F113" s="2"/>
      <c r="G113" s="2"/>
      <c r="H113" s="2"/>
      <c r="I113" s="2"/>
      <c r="J113" s="2"/>
      <c r="K113" s="2"/>
      <c r="L113" s="7">
        <f t="shared" si="0"/>
        <v>0</v>
      </c>
      <c r="M113" s="1">
        <f t="shared" si="1"/>
        <v>0</v>
      </c>
    </row>
    <row r="114" spans="1:13" x14ac:dyDescent="0.2">
      <c r="A114" s="53" t="str">
        <f>IF('Service providers'!A111="Указать название точки 14", "", 'Service providers'!A111)</f>
        <v/>
      </c>
      <c r="B114" s="2"/>
      <c r="C114" s="2"/>
      <c r="D114" s="2"/>
      <c r="E114" s="2"/>
      <c r="F114" s="2"/>
      <c r="G114" s="2"/>
      <c r="H114" s="2"/>
      <c r="I114" s="2"/>
      <c r="J114" s="2"/>
      <c r="K114" s="2"/>
      <c r="L114" s="7">
        <f t="shared" si="0"/>
        <v>0</v>
      </c>
      <c r="M114" s="1">
        <f t="shared" si="1"/>
        <v>0</v>
      </c>
    </row>
    <row r="115" spans="1:13" x14ac:dyDescent="0.2">
      <c r="A115" s="53" t="str">
        <f>IF('Service providers'!A112="Указать название точки 15", "", 'Service providers'!A112)</f>
        <v/>
      </c>
      <c r="B115" s="2"/>
      <c r="C115" s="2"/>
      <c r="D115" s="2"/>
      <c r="E115" s="2"/>
      <c r="F115" s="2"/>
      <c r="G115" s="2"/>
      <c r="H115" s="2"/>
      <c r="I115" s="2"/>
      <c r="J115" s="2"/>
      <c r="K115" s="2"/>
      <c r="L115" s="7">
        <f t="shared" si="0"/>
        <v>0</v>
      </c>
      <c r="M115" s="1">
        <f t="shared" si="1"/>
        <v>0</v>
      </c>
    </row>
    <row r="116" spans="1:13" x14ac:dyDescent="0.2">
      <c r="A116" s="53" t="str">
        <f>IF('Service providers'!A113="Указать название точки 16", "", 'Service providers'!A113)</f>
        <v/>
      </c>
      <c r="B116" s="2"/>
      <c r="C116" s="2"/>
      <c r="D116" s="2"/>
      <c r="E116" s="2"/>
      <c r="F116" s="2"/>
      <c r="G116" s="2"/>
      <c r="H116" s="2"/>
      <c r="I116" s="2"/>
      <c r="J116" s="2"/>
      <c r="K116" s="2"/>
      <c r="L116" s="7">
        <f t="shared" si="0"/>
        <v>0</v>
      </c>
      <c r="M116" s="1">
        <f t="shared" si="1"/>
        <v>0</v>
      </c>
    </row>
    <row r="117" spans="1:13" x14ac:dyDescent="0.2">
      <c r="A117" s="53" t="str">
        <f>IF('Service providers'!A114="Указать название точки 17", "", 'Service providers'!A114)</f>
        <v/>
      </c>
      <c r="B117" s="2"/>
      <c r="C117" s="2"/>
      <c r="D117" s="2"/>
      <c r="E117" s="2"/>
      <c r="F117" s="2"/>
      <c r="G117" s="2"/>
      <c r="H117" s="2"/>
      <c r="I117" s="2"/>
      <c r="J117" s="2"/>
      <c r="K117" s="2"/>
      <c r="L117" s="7">
        <f t="shared" si="0"/>
        <v>0</v>
      </c>
      <c r="M117" s="1">
        <f t="shared" si="1"/>
        <v>0</v>
      </c>
    </row>
    <row r="118" spans="1:13" x14ac:dyDescent="0.2">
      <c r="A118" s="53" t="str">
        <f>IF('Service providers'!A115="Указать название точки 18", "", 'Service providers'!A115)</f>
        <v/>
      </c>
      <c r="B118" s="2"/>
      <c r="C118" s="2"/>
      <c r="D118" s="2"/>
      <c r="E118" s="2"/>
      <c r="F118" s="2"/>
      <c r="G118" s="2"/>
      <c r="H118" s="2"/>
      <c r="I118" s="2"/>
      <c r="J118" s="2"/>
      <c r="K118" s="2"/>
      <c r="L118" s="7">
        <f t="shared" si="0"/>
        <v>0</v>
      </c>
      <c r="M118" s="1">
        <f t="shared" si="1"/>
        <v>0</v>
      </c>
    </row>
    <row r="119" spans="1:13" x14ac:dyDescent="0.2">
      <c r="A119" s="53" t="str">
        <f>IF('Service providers'!A116="Указать название точки 19", "", 'Service providers'!A116)</f>
        <v/>
      </c>
      <c r="B119" s="2"/>
      <c r="C119" s="2"/>
      <c r="D119" s="2"/>
      <c r="E119" s="2"/>
      <c r="F119" s="2"/>
      <c r="G119" s="2"/>
      <c r="H119" s="2"/>
      <c r="I119" s="2"/>
      <c r="J119" s="2"/>
      <c r="K119" s="2"/>
      <c r="L119" s="7">
        <f t="shared" si="0"/>
        <v>0</v>
      </c>
      <c r="M119" s="1">
        <f t="shared" si="1"/>
        <v>0</v>
      </c>
    </row>
    <row r="120" spans="1:13" x14ac:dyDescent="0.2">
      <c r="A120" s="53" t="str">
        <f>IF('Service providers'!A117="Указать название точки 20", "", 'Service providers'!A117)</f>
        <v/>
      </c>
      <c r="B120" s="2"/>
      <c r="C120" s="2"/>
      <c r="D120" s="2"/>
      <c r="E120" s="2"/>
      <c r="F120" s="2"/>
      <c r="G120" s="2"/>
      <c r="H120" s="2"/>
      <c r="I120" s="2"/>
      <c r="J120" s="2"/>
      <c r="K120" s="2"/>
      <c r="L120" s="7">
        <f t="shared" si="0"/>
        <v>0</v>
      </c>
      <c r="M120" s="1">
        <f t="shared" si="1"/>
        <v>0</v>
      </c>
    </row>
    <row r="121" spans="1:13" ht="15" x14ac:dyDescent="0.25">
      <c r="A121" s="31" t="str">
        <f>IF('Service providers'!A118="Указать название", "", 'Service providers'!A118)</f>
        <v/>
      </c>
      <c r="B121" s="32"/>
      <c r="C121" s="32"/>
      <c r="D121" s="32"/>
      <c r="E121" s="32"/>
      <c r="F121" s="32"/>
      <c r="G121" s="32"/>
      <c r="H121" s="32"/>
      <c r="I121" s="32"/>
      <c r="J121" s="32"/>
      <c r="K121" s="32"/>
      <c r="L121" s="7">
        <f t="shared" si="0"/>
        <v>0</v>
      </c>
      <c r="M121" s="1">
        <f t="shared" si="1"/>
        <v>0</v>
      </c>
    </row>
    <row r="122" spans="1:13" x14ac:dyDescent="0.2">
      <c r="A122" s="53" t="str">
        <f>IF('Service providers'!A119="Указать название точки 1", "", 'Service providers'!A119)</f>
        <v/>
      </c>
      <c r="B122" s="2"/>
      <c r="C122" s="2"/>
      <c r="D122" s="2"/>
      <c r="E122" s="2"/>
      <c r="F122" s="2"/>
      <c r="G122" s="2"/>
      <c r="H122" s="2"/>
      <c r="I122" s="2"/>
      <c r="J122" s="2"/>
      <c r="K122" s="2"/>
      <c r="L122" s="7">
        <f t="shared" si="0"/>
        <v>0</v>
      </c>
      <c r="M122" s="1">
        <f t="shared" si="1"/>
        <v>0</v>
      </c>
    </row>
    <row r="123" spans="1:13" x14ac:dyDescent="0.2">
      <c r="A123" s="53" t="str">
        <f>IF('Service providers'!A120="Указать название точки 2", "", 'Service providers'!A120)</f>
        <v/>
      </c>
      <c r="B123" s="2"/>
      <c r="C123" s="2"/>
      <c r="D123" s="2"/>
      <c r="E123" s="2"/>
      <c r="F123" s="2"/>
      <c r="G123" s="2"/>
      <c r="H123" s="2"/>
      <c r="I123" s="2"/>
      <c r="J123" s="2"/>
      <c r="K123" s="2"/>
      <c r="L123" s="7">
        <f t="shared" ref="L123:L186" si="6">B123+D123+F123+H123+J123</f>
        <v>0</v>
      </c>
      <c r="M123" s="1">
        <f t="shared" ref="M123:M186" si="7">C123+E123+G123+I123+K123</f>
        <v>0</v>
      </c>
    </row>
    <row r="124" spans="1:13" x14ac:dyDescent="0.2">
      <c r="A124" s="53" t="str">
        <f>IF('Service providers'!A121="Указать название точки 3", "", 'Service providers'!A121)</f>
        <v/>
      </c>
      <c r="B124" s="2"/>
      <c r="C124" s="2"/>
      <c r="D124" s="2"/>
      <c r="E124" s="2"/>
      <c r="F124" s="2"/>
      <c r="G124" s="2"/>
      <c r="H124" s="2"/>
      <c r="I124" s="2"/>
      <c r="J124" s="2"/>
      <c r="K124" s="2"/>
      <c r="L124" s="7">
        <f t="shared" si="6"/>
        <v>0</v>
      </c>
      <c r="M124" s="1">
        <f t="shared" si="7"/>
        <v>0</v>
      </c>
    </row>
    <row r="125" spans="1:13" x14ac:dyDescent="0.2">
      <c r="A125" s="53" t="str">
        <f>IF('Service providers'!A122="Указать название точки 4", "", 'Service providers'!A122)</f>
        <v/>
      </c>
      <c r="B125" s="2"/>
      <c r="C125" s="2"/>
      <c r="D125" s="2"/>
      <c r="E125" s="2"/>
      <c r="F125" s="2"/>
      <c r="G125" s="2"/>
      <c r="H125" s="2"/>
      <c r="I125" s="2"/>
      <c r="J125" s="2"/>
      <c r="K125" s="2"/>
      <c r="L125" s="7">
        <f t="shared" si="6"/>
        <v>0</v>
      </c>
      <c r="M125" s="1">
        <f t="shared" si="7"/>
        <v>0</v>
      </c>
    </row>
    <row r="126" spans="1:13" x14ac:dyDescent="0.2">
      <c r="A126" s="53" t="str">
        <f>IF('Service providers'!A123="Указать название точки 5", "", 'Service providers'!A123)</f>
        <v/>
      </c>
      <c r="B126" s="2"/>
      <c r="C126" s="2"/>
      <c r="D126" s="2"/>
      <c r="E126" s="2"/>
      <c r="F126" s="2"/>
      <c r="G126" s="2"/>
      <c r="H126" s="2"/>
      <c r="I126" s="2"/>
      <c r="J126" s="2"/>
      <c r="K126" s="2"/>
      <c r="L126" s="7">
        <f t="shared" si="6"/>
        <v>0</v>
      </c>
      <c r="M126" s="1">
        <f t="shared" si="7"/>
        <v>0</v>
      </c>
    </row>
    <row r="127" spans="1:13" x14ac:dyDescent="0.2">
      <c r="A127" s="53" t="str">
        <f>IF('Service providers'!A124="Указать название точки 6", "", 'Service providers'!A124)</f>
        <v/>
      </c>
      <c r="B127" s="2"/>
      <c r="C127" s="2"/>
      <c r="D127" s="2"/>
      <c r="E127" s="2"/>
      <c r="F127" s="2"/>
      <c r="G127" s="2"/>
      <c r="H127" s="2"/>
      <c r="I127" s="2"/>
      <c r="J127" s="2"/>
      <c r="K127" s="2"/>
      <c r="L127" s="7">
        <f t="shared" si="6"/>
        <v>0</v>
      </c>
      <c r="M127" s="1">
        <f t="shared" si="7"/>
        <v>0</v>
      </c>
    </row>
    <row r="128" spans="1:13" x14ac:dyDescent="0.2">
      <c r="A128" s="53" t="str">
        <f>IF('Service providers'!A125="Указать название точки 7", "", 'Service providers'!A125)</f>
        <v/>
      </c>
      <c r="B128" s="2"/>
      <c r="C128" s="2"/>
      <c r="D128" s="2"/>
      <c r="E128" s="2"/>
      <c r="F128" s="2"/>
      <c r="G128" s="2"/>
      <c r="H128" s="2"/>
      <c r="I128" s="2"/>
      <c r="J128" s="2"/>
      <c r="K128" s="2"/>
      <c r="L128" s="7">
        <f t="shared" si="6"/>
        <v>0</v>
      </c>
      <c r="M128" s="1">
        <f t="shared" si="7"/>
        <v>0</v>
      </c>
    </row>
    <row r="129" spans="1:13" x14ac:dyDescent="0.2">
      <c r="A129" s="53" t="str">
        <f>IF('Service providers'!A126="Указать название точки 8", "", 'Service providers'!A126)</f>
        <v/>
      </c>
      <c r="B129" s="2"/>
      <c r="C129" s="2"/>
      <c r="D129" s="2"/>
      <c r="E129" s="2"/>
      <c r="F129" s="2"/>
      <c r="G129" s="2"/>
      <c r="H129" s="2"/>
      <c r="I129" s="2"/>
      <c r="J129" s="2"/>
      <c r="K129" s="2"/>
      <c r="L129" s="7">
        <f t="shared" si="6"/>
        <v>0</v>
      </c>
      <c r="M129" s="1">
        <f t="shared" si="7"/>
        <v>0</v>
      </c>
    </row>
    <row r="130" spans="1:13" x14ac:dyDescent="0.2">
      <c r="A130" s="53" t="str">
        <f>IF('Service providers'!A127="Указать название точки 9", "", 'Service providers'!A127)</f>
        <v/>
      </c>
      <c r="B130" s="2"/>
      <c r="C130" s="2"/>
      <c r="D130" s="2"/>
      <c r="E130" s="2"/>
      <c r="F130" s="2"/>
      <c r="G130" s="2"/>
      <c r="H130" s="2"/>
      <c r="I130" s="2"/>
      <c r="J130" s="2"/>
      <c r="K130" s="2"/>
      <c r="L130" s="7">
        <f t="shared" si="6"/>
        <v>0</v>
      </c>
      <c r="M130" s="1">
        <f t="shared" si="7"/>
        <v>0</v>
      </c>
    </row>
    <row r="131" spans="1:13" x14ac:dyDescent="0.2">
      <c r="A131" s="53" t="str">
        <f>IF('Service providers'!A128="Указать название точки 10", "", 'Service providers'!A128)</f>
        <v/>
      </c>
      <c r="B131" s="2"/>
      <c r="C131" s="2"/>
      <c r="D131" s="2"/>
      <c r="E131" s="2"/>
      <c r="F131" s="2"/>
      <c r="G131" s="2"/>
      <c r="H131" s="2"/>
      <c r="I131" s="2"/>
      <c r="J131" s="2"/>
      <c r="K131" s="2"/>
      <c r="L131" s="7">
        <f t="shared" si="6"/>
        <v>0</v>
      </c>
      <c r="M131" s="1">
        <f t="shared" si="7"/>
        <v>0</v>
      </c>
    </row>
    <row r="132" spans="1:13" x14ac:dyDescent="0.2">
      <c r="A132" s="53" t="str">
        <f>IF('Service providers'!A129="Указать название точки 11", "", 'Service providers'!A129)</f>
        <v/>
      </c>
      <c r="B132" s="2"/>
      <c r="C132" s="2"/>
      <c r="D132" s="2"/>
      <c r="E132" s="2"/>
      <c r="F132" s="2"/>
      <c r="G132" s="2"/>
      <c r="H132" s="2"/>
      <c r="I132" s="2"/>
      <c r="J132" s="2"/>
      <c r="K132" s="2"/>
      <c r="L132" s="7">
        <f t="shared" si="6"/>
        <v>0</v>
      </c>
      <c r="M132" s="1">
        <f t="shared" si="7"/>
        <v>0</v>
      </c>
    </row>
    <row r="133" spans="1:13" x14ac:dyDescent="0.2">
      <c r="A133" s="53" t="str">
        <f>IF('Service providers'!A130="Указать название точки 12", "", 'Service providers'!A130)</f>
        <v/>
      </c>
      <c r="B133" s="2"/>
      <c r="C133" s="2"/>
      <c r="D133" s="2"/>
      <c r="E133" s="2"/>
      <c r="F133" s="2"/>
      <c r="G133" s="2"/>
      <c r="H133" s="2"/>
      <c r="I133" s="2"/>
      <c r="J133" s="2"/>
      <c r="K133" s="2"/>
      <c r="L133" s="7">
        <f t="shared" si="6"/>
        <v>0</v>
      </c>
      <c r="M133" s="1">
        <f t="shared" si="7"/>
        <v>0</v>
      </c>
    </row>
    <row r="134" spans="1:13" x14ac:dyDescent="0.2">
      <c r="A134" s="53" t="str">
        <f>IF('Service providers'!A131="Указать название точки 13", "", 'Service providers'!A131)</f>
        <v/>
      </c>
      <c r="B134" s="2"/>
      <c r="C134" s="2"/>
      <c r="D134" s="2"/>
      <c r="E134" s="2"/>
      <c r="F134" s="2"/>
      <c r="G134" s="2"/>
      <c r="H134" s="2"/>
      <c r="I134" s="2"/>
      <c r="J134" s="2"/>
      <c r="K134" s="2"/>
      <c r="L134" s="7">
        <f t="shared" si="6"/>
        <v>0</v>
      </c>
      <c r="M134" s="1">
        <f t="shared" si="7"/>
        <v>0</v>
      </c>
    </row>
    <row r="135" spans="1:13" x14ac:dyDescent="0.2">
      <c r="A135" s="53" t="str">
        <f>IF('Service providers'!A132="Указать название точки 14", "", 'Service providers'!A132)</f>
        <v/>
      </c>
      <c r="B135" s="2"/>
      <c r="C135" s="2"/>
      <c r="D135" s="2"/>
      <c r="E135" s="2"/>
      <c r="F135" s="2"/>
      <c r="G135" s="2"/>
      <c r="H135" s="2"/>
      <c r="I135" s="2"/>
      <c r="J135" s="2"/>
      <c r="K135" s="2"/>
      <c r="L135" s="7">
        <f t="shared" si="6"/>
        <v>0</v>
      </c>
      <c r="M135" s="1">
        <f t="shared" si="7"/>
        <v>0</v>
      </c>
    </row>
    <row r="136" spans="1:13" x14ac:dyDescent="0.2">
      <c r="A136" s="53" t="str">
        <f>IF('Service providers'!A133="Указать название точки 15", "", 'Service providers'!A133)</f>
        <v/>
      </c>
      <c r="B136" s="2"/>
      <c r="C136" s="2"/>
      <c r="D136" s="2"/>
      <c r="E136" s="2"/>
      <c r="F136" s="2"/>
      <c r="G136" s="2"/>
      <c r="H136" s="2"/>
      <c r="I136" s="2"/>
      <c r="J136" s="2"/>
      <c r="K136" s="2"/>
      <c r="L136" s="7">
        <f t="shared" si="6"/>
        <v>0</v>
      </c>
      <c r="M136" s="1">
        <f t="shared" si="7"/>
        <v>0</v>
      </c>
    </row>
    <row r="137" spans="1:13" x14ac:dyDescent="0.2">
      <c r="A137" s="53" t="str">
        <f>IF('Service providers'!A134="Указать название точки 16", "", 'Service providers'!A134)</f>
        <v/>
      </c>
      <c r="B137" s="2"/>
      <c r="C137" s="2"/>
      <c r="D137" s="2"/>
      <c r="E137" s="2"/>
      <c r="F137" s="2"/>
      <c r="G137" s="2"/>
      <c r="H137" s="2"/>
      <c r="I137" s="2"/>
      <c r="J137" s="2"/>
      <c r="K137" s="2"/>
      <c r="L137" s="7">
        <f t="shared" si="6"/>
        <v>0</v>
      </c>
      <c r="M137" s="1">
        <f t="shared" si="7"/>
        <v>0</v>
      </c>
    </row>
    <row r="138" spans="1:13" x14ac:dyDescent="0.2">
      <c r="A138" s="53" t="str">
        <f>IF('Service providers'!A135="Указать название точки 17", "", 'Service providers'!A135)</f>
        <v/>
      </c>
      <c r="B138" s="2"/>
      <c r="C138" s="2"/>
      <c r="D138" s="2"/>
      <c r="E138" s="2"/>
      <c r="F138" s="2"/>
      <c r="G138" s="2"/>
      <c r="H138" s="2"/>
      <c r="I138" s="2"/>
      <c r="J138" s="2"/>
      <c r="K138" s="2"/>
      <c r="L138" s="7">
        <f t="shared" si="6"/>
        <v>0</v>
      </c>
      <c r="M138" s="1">
        <f t="shared" si="7"/>
        <v>0</v>
      </c>
    </row>
    <row r="139" spans="1:13" x14ac:dyDescent="0.2">
      <c r="A139" s="53" t="str">
        <f>IF('Service providers'!A136="Указать название точки 18", "", 'Service providers'!A136)</f>
        <v/>
      </c>
      <c r="B139" s="2"/>
      <c r="C139" s="2"/>
      <c r="D139" s="2"/>
      <c r="E139" s="2"/>
      <c r="F139" s="2"/>
      <c r="G139" s="2"/>
      <c r="H139" s="2"/>
      <c r="I139" s="2"/>
      <c r="J139" s="2"/>
      <c r="K139" s="2"/>
      <c r="L139" s="7">
        <f t="shared" si="6"/>
        <v>0</v>
      </c>
      <c r="M139" s="1">
        <f t="shared" si="7"/>
        <v>0</v>
      </c>
    </row>
    <row r="140" spans="1:13" x14ac:dyDescent="0.2">
      <c r="A140" s="53" t="str">
        <f>IF('Service providers'!A137="Указать название точки 19", "", 'Service providers'!A137)</f>
        <v/>
      </c>
      <c r="B140" s="2"/>
      <c r="C140" s="2"/>
      <c r="D140" s="2"/>
      <c r="E140" s="2"/>
      <c r="F140" s="2"/>
      <c r="G140" s="2"/>
      <c r="H140" s="2"/>
      <c r="I140" s="2"/>
      <c r="J140" s="2"/>
      <c r="K140" s="2"/>
      <c r="L140" s="7">
        <f t="shared" si="6"/>
        <v>0</v>
      </c>
      <c r="M140" s="1">
        <f t="shared" si="7"/>
        <v>0</v>
      </c>
    </row>
    <row r="141" spans="1:13" x14ac:dyDescent="0.2">
      <c r="A141" s="53" t="str">
        <f>IF('Service providers'!A138="Указать название точки 20", "", 'Service providers'!A138)</f>
        <v/>
      </c>
      <c r="B141" s="2"/>
      <c r="C141" s="2"/>
      <c r="D141" s="2"/>
      <c r="E141" s="2"/>
      <c r="F141" s="2"/>
      <c r="G141" s="2"/>
      <c r="H141" s="2"/>
      <c r="I141" s="2"/>
      <c r="J141" s="2"/>
      <c r="K141" s="2"/>
      <c r="L141" s="7">
        <f t="shared" si="6"/>
        <v>0</v>
      </c>
      <c r="M141" s="1">
        <f t="shared" si="7"/>
        <v>0</v>
      </c>
    </row>
    <row r="142" spans="1:13" ht="15" x14ac:dyDescent="0.25">
      <c r="A142" s="31" t="str">
        <f>IF('Service providers'!A139="Указать название", "", 'Service providers'!A139)</f>
        <v/>
      </c>
      <c r="B142" s="32"/>
      <c r="C142" s="32"/>
      <c r="D142" s="32"/>
      <c r="E142" s="32"/>
      <c r="F142" s="32"/>
      <c r="G142" s="32"/>
      <c r="H142" s="32"/>
      <c r="I142" s="32"/>
      <c r="J142" s="32"/>
      <c r="K142" s="32"/>
      <c r="L142" s="7">
        <f t="shared" si="6"/>
        <v>0</v>
      </c>
      <c r="M142" s="1">
        <f t="shared" si="7"/>
        <v>0</v>
      </c>
    </row>
    <row r="143" spans="1:13" x14ac:dyDescent="0.2">
      <c r="A143" s="53" t="str">
        <f>IF('Service providers'!A140="Указать название точки 1", "", 'Service providers'!A140)</f>
        <v/>
      </c>
      <c r="B143" s="2"/>
      <c r="C143" s="2"/>
      <c r="D143" s="2"/>
      <c r="E143" s="2"/>
      <c r="F143" s="2"/>
      <c r="G143" s="2"/>
      <c r="H143" s="2"/>
      <c r="I143" s="2"/>
      <c r="J143" s="2"/>
      <c r="K143" s="2"/>
      <c r="L143" s="7">
        <f t="shared" si="6"/>
        <v>0</v>
      </c>
      <c r="M143" s="1">
        <f t="shared" si="7"/>
        <v>0</v>
      </c>
    </row>
    <row r="144" spans="1:13" x14ac:dyDescent="0.2">
      <c r="A144" s="53" t="str">
        <f>IF('Service providers'!A141="Указать название точки 2", "", 'Service providers'!A141)</f>
        <v/>
      </c>
      <c r="B144" s="2"/>
      <c r="C144" s="2"/>
      <c r="D144" s="2"/>
      <c r="E144" s="2"/>
      <c r="F144" s="2"/>
      <c r="G144" s="2"/>
      <c r="H144" s="2"/>
      <c r="I144" s="2"/>
      <c r="J144" s="2"/>
      <c r="K144" s="2"/>
      <c r="L144" s="7">
        <f t="shared" si="6"/>
        <v>0</v>
      </c>
      <c r="M144" s="1">
        <f t="shared" si="7"/>
        <v>0</v>
      </c>
    </row>
    <row r="145" spans="1:13" x14ac:dyDescent="0.2">
      <c r="A145" s="53" t="str">
        <f>IF('Service providers'!A142="Указать название точки 3", "", 'Service providers'!A142)</f>
        <v/>
      </c>
      <c r="B145" s="2"/>
      <c r="C145" s="2"/>
      <c r="D145" s="2"/>
      <c r="E145" s="2"/>
      <c r="F145" s="2"/>
      <c r="G145" s="2"/>
      <c r="H145" s="2"/>
      <c r="I145" s="2"/>
      <c r="J145" s="2"/>
      <c r="K145" s="2"/>
      <c r="L145" s="7">
        <f t="shared" si="6"/>
        <v>0</v>
      </c>
      <c r="M145" s="1">
        <f t="shared" si="7"/>
        <v>0</v>
      </c>
    </row>
    <row r="146" spans="1:13" x14ac:dyDescent="0.2">
      <c r="A146" s="53" t="str">
        <f>IF('Service providers'!A143="Указать название точки 4", "", 'Service providers'!A143)</f>
        <v/>
      </c>
      <c r="B146" s="2"/>
      <c r="C146" s="2"/>
      <c r="D146" s="2"/>
      <c r="E146" s="2"/>
      <c r="F146" s="2"/>
      <c r="G146" s="2"/>
      <c r="H146" s="2"/>
      <c r="I146" s="2"/>
      <c r="J146" s="2"/>
      <c r="K146" s="2"/>
      <c r="L146" s="7">
        <f t="shared" si="6"/>
        <v>0</v>
      </c>
      <c r="M146" s="1">
        <f t="shared" si="7"/>
        <v>0</v>
      </c>
    </row>
    <row r="147" spans="1:13" x14ac:dyDescent="0.2">
      <c r="A147" s="53" t="str">
        <f>IF('Service providers'!A144="Указать название точки 5", "", 'Service providers'!A144)</f>
        <v/>
      </c>
      <c r="B147" s="2"/>
      <c r="C147" s="2"/>
      <c r="D147" s="2"/>
      <c r="E147" s="2"/>
      <c r="F147" s="2"/>
      <c r="G147" s="2"/>
      <c r="H147" s="2"/>
      <c r="I147" s="2"/>
      <c r="J147" s="2"/>
      <c r="K147" s="2"/>
      <c r="L147" s="7">
        <f t="shared" si="6"/>
        <v>0</v>
      </c>
      <c r="M147" s="1">
        <f t="shared" si="7"/>
        <v>0</v>
      </c>
    </row>
    <row r="148" spans="1:13" x14ac:dyDescent="0.2">
      <c r="A148" s="53" t="str">
        <f>IF('Service providers'!A145="Указать название точки 6", "", 'Service providers'!A145)</f>
        <v/>
      </c>
      <c r="B148" s="2"/>
      <c r="C148" s="2"/>
      <c r="D148" s="2"/>
      <c r="E148" s="2"/>
      <c r="F148" s="2"/>
      <c r="G148" s="2"/>
      <c r="H148" s="2"/>
      <c r="I148" s="2"/>
      <c r="J148" s="2"/>
      <c r="K148" s="2"/>
      <c r="L148" s="7">
        <f t="shared" si="6"/>
        <v>0</v>
      </c>
      <c r="M148" s="1">
        <f t="shared" si="7"/>
        <v>0</v>
      </c>
    </row>
    <row r="149" spans="1:13" x14ac:dyDescent="0.2">
      <c r="A149" s="53" t="str">
        <f>IF('Service providers'!A146="Указать название точки 7", "", 'Service providers'!A146)</f>
        <v/>
      </c>
      <c r="B149" s="2"/>
      <c r="C149" s="2"/>
      <c r="D149" s="2"/>
      <c r="E149" s="2"/>
      <c r="F149" s="2"/>
      <c r="G149" s="2"/>
      <c r="H149" s="2"/>
      <c r="I149" s="2"/>
      <c r="J149" s="2"/>
      <c r="K149" s="2"/>
      <c r="L149" s="7">
        <f t="shared" si="6"/>
        <v>0</v>
      </c>
      <c r="M149" s="1">
        <f t="shared" si="7"/>
        <v>0</v>
      </c>
    </row>
    <row r="150" spans="1:13" x14ac:dyDescent="0.2">
      <c r="A150" s="53" t="str">
        <f>IF('Service providers'!A147="Указать название точки 8", "", 'Service providers'!A147)</f>
        <v/>
      </c>
      <c r="B150" s="2"/>
      <c r="C150" s="2"/>
      <c r="D150" s="2"/>
      <c r="E150" s="2"/>
      <c r="F150" s="2"/>
      <c r="G150" s="2"/>
      <c r="H150" s="2"/>
      <c r="I150" s="2"/>
      <c r="J150" s="2"/>
      <c r="K150" s="2"/>
      <c r="L150" s="7">
        <f t="shared" si="6"/>
        <v>0</v>
      </c>
      <c r="M150" s="1">
        <f t="shared" si="7"/>
        <v>0</v>
      </c>
    </row>
    <row r="151" spans="1:13" x14ac:dyDescent="0.2">
      <c r="A151" s="53" t="str">
        <f>IF('Service providers'!A148="Указать название точки 9", "", 'Service providers'!A148)</f>
        <v/>
      </c>
      <c r="B151" s="2"/>
      <c r="C151" s="2"/>
      <c r="D151" s="2"/>
      <c r="E151" s="2"/>
      <c r="F151" s="2"/>
      <c r="G151" s="2"/>
      <c r="H151" s="2"/>
      <c r="I151" s="2"/>
      <c r="J151" s="2"/>
      <c r="K151" s="2"/>
      <c r="L151" s="7">
        <f t="shared" si="6"/>
        <v>0</v>
      </c>
      <c r="M151" s="1">
        <f t="shared" si="7"/>
        <v>0</v>
      </c>
    </row>
    <row r="152" spans="1:13" x14ac:dyDescent="0.2">
      <c r="A152" s="53" t="str">
        <f>IF('Service providers'!A149="Указать название точки 10", "", 'Service providers'!A149)</f>
        <v/>
      </c>
      <c r="B152" s="2"/>
      <c r="C152" s="2"/>
      <c r="D152" s="2"/>
      <c r="E152" s="2"/>
      <c r="F152" s="2"/>
      <c r="G152" s="2"/>
      <c r="H152" s="2"/>
      <c r="I152" s="2"/>
      <c r="J152" s="2"/>
      <c r="K152" s="2"/>
      <c r="L152" s="7">
        <f t="shared" si="6"/>
        <v>0</v>
      </c>
      <c r="M152" s="1">
        <f t="shared" si="7"/>
        <v>0</v>
      </c>
    </row>
    <row r="153" spans="1:13" x14ac:dyDescent="0.2">
      <c r="A153" s="53" t="str">
        <f>IF('Service providers'!A150="Указать название точки 11", "", 'Service providers'!A150)</f>
        <v/>
      </c>
      <c r="B153" s="2"/>
      <c r="C153" s="2"/>
      <c r="D153" s="2"/>
      <c r="E153" s="2"/>
      <c r="F153" s="2"/>
      <c r="G153" s="2"/>
      <c r="H153" s="2"/>
      <c r="I153" s="2"/>
      <c r="J153" s="2"/>
      <c r="K153" s="2"/>
      <c r="L153" s="7">
        <f t="shared" si="6"/>
        <v>0</v>
      </c>
      <c r="M153" s="1">
        <f t="shared" si="7"/>
        <v>0</v>
      </c>
    </row>
    <row r="154" spans="1:13" x14ac:dyDescent="0.2">
      <c r="A154" s="53" t="str">
        <f>IF('Service providers'!A151="Указать название точки 12", "", 'Service providers'!A151)</f>
        <v/>
      </c>
      <c r="B154" s="2"/>
      <c r="C154" s="2"/>
      <c r="D154" s="2"/>
      <c r="E154" s="2"/>
      <c r="F154" s="2"/>
      <c r="G154" s="2"/>
      <c r="H154" s="2"/>
      <c r="I154" s="2"/>
      <c r="J154" s="2"/>
      <c r="K154" s="2"/>
      <c r="L154" s="7">
        <f t="shared" si="6"/>
        <v>0</v>
      </c>
      <c r="M154" s="1">
        <f t="shared" si="7"/>
        <v>0</v>
      </c>
    </row>
    <row r="155" spans="1:13" x14ac:dyDescent="0.2">
      <c r="A155" s="53" t="str">
        <f>IF('Service providers'!A152="Указать название точки 13", "", 'Service providers'!A152)</f>
        <v/>
      </c>
      <c r="B155" s="2"/>
      <c r="C155" s="2"/>
      <c r="D155" s="2"/>
      <c r="E155" s="2"/>
      <c r="F155" s="2"/>
      <c r="G155" s="2"/>
      <c r="H155" s="2"/>
      <c r="I155" s="2"/>
      <c r="J155" s="2"/>
      <c r="K155" s="2"/>
      <c r="L155" s="7">
        <f t="shared" si="6"/>
        <v>0</v>
      </c>
      <c r="M155" s="1">
        <f t="shared" si="7"/>
        <v>0</v>
      </c>
    </row>
    <row r="156" spans="1:13" x14ac:dyDescent="0.2">
      <c r="A156" s="53" t="str">
        <f>IF('Service providers'!A153="Указать название точки 14", "", 'Service providers'!A153)</f>
        <v/>
      </c>
      <c r="B156" s="2"/>
      <c r="C156" s="2"/>
      <c r="D156" s="2"/>
      <c r="E156" s="2"/>
      <c r="F156" s="2"/>
      <c r="G156" s="2"/>
      <c r="H156" s="2"/>
      <c r="I156" s="2"/>
      <c r="J156" s="2"/>
      <c r="K156" s="2"/>
      <c r="L156" s="7">
        <f t="shared" si="6"/>
        <v>0</v>
      </c>
      <c r="M156" s="1">
        <f t="shared" si="7"/>
        <v>0</v>
      </c>
    </row>
    <row r="157" spans="1:13" x14ac:dyDescent="0.2">
      <c r="A157" s="53" t="str">
        <f>IF('Service providers'!A154="Указать название точки 15", "", 'Service providers'!A154)</f>
        <v/>
      </c>
      <c r="B157" s="2"/>
      <c r="C157" s="2"/>
      <c r="D157" s="2"/>
      <c r="E157" s="2"/>
      <c r="F157" s="2"/>
      <c r="G157" s="2"/>
      <c r="H157" s="2"/>
      <c r="I157" s="2"/>
      <c r="J157" s="2"/>
      <c r="K157" s="2"/>
      <c r="L157" s="7">
        <f t="shared" si="6"/>
        <v>0</v>
      </c>
      <c r="M157" s="1">
        <f t="shared" si="7"/>
        <v>0</v>
      </c>
    </row>
    <row r="158" spans="1:13" x14ac:dyDescent="0.2">
      <c r="A158" s="53" t="str">
        <f>IF('Service providers'!A155="Указать название точки 16", "", 'Service providers'!A155)</f>
        <v/>
      </c>
      <c r="B158" s="2"/>
      <c r="C158" s="2"/>
      <c r="D158" s="2"/>
      <c r="E158" s="2"/>
      <c r="F158" s="2"/>
      <c r="G158" s="2"/>
      <c r="H158" s="2"/>
      <c r="I158" s="2"/>
      <c r="J158" s="2"/>
      <c r="K158" s="2"/>
      <c r="L158" s="7">
        <f t="shared" si="6"/>
        <v>0</v>
      </c>
      <c r="M158" s="1">
        <f t="shared" si="7"/>
        <v>0</v>
      </c>
    </row>
    <row r="159" spans="1:13" x14ac:dyDescent="0.2">
      <c r="A159" s="53" t="str">
        <f>IF('Service providers'!A156="Указать название точки 17", "", 'Service providers'!A156)</f>
        <v/>
      </c>
      <c r="B159" s="2"/>
      <c r="C159" s="2"/>
      <c r="D159" s="2"/>
      <c r="E159" s="2"/>
      <c r="F159" s="2"/>
      <c r="G159" s="2"/>
      <c r="H159" s="2"/>
      <c r="I159" s="2"/>
      <c r="J159" s="2"/>
      <c r="K159" s="2"/>
      <c r="L159" s="7">
        <f t="shared" si="6"/>
        <v>0</v>
      </c>
      <c r="M159" s="1">
        <f t="shared" si="7"/>
        <v>0</v>
      </c>
    </row>
    <row r="160" spans="1:13" x14ac:dyDescent="0.2">
      <c r="A160" s="53" t="str">
        <f>IF('Service providers'!A157="Указать название точки 18", "", 'Service providers'!A157)</f>
        <v/>
      </c>
      <c r="B160" s="2"/>
      <c r="C160" s="2"/>
      <c r="D160" s="2"/>
      <c r="E160" s="2"/>
      <c r="F160" s="2"/>
      <c r="G160" s="2"/>
      <c r="H160" s="2"/>
      <c r="I160" s="2"/>
      <c r="J160" s="2"/>
      <c r="K160" s="2"/>
      <c r="L160" s="7">
        <f t="shared" si="6"/>
        <v>0</v>
      </c>
      <c r="M160" s="1">
        <f t="shared" si="7"/>
        <v>0</v>
      </c>
    </row>
    <row r="161" spans="1:13" x14ac:dyDescent="0.2">
      <c r="A161" s="53" t="str">
        <f>IF('Service providers'!A158="Указать название точки 19", "", 'Service providers'!A158)</f>
        <v/>
      </c>
      <c r="B161" s="2"/>
      <c r="C161" s="2"/>
      <c r="D161" s="2"/>
      <c r="E161" s="2"/>
      <c r="F161" s="2"/>
      <c r="G161" s="2"/>
      <c r="H161" s="2"/>
      <c r="I161" s="2"/>
      <c r="J161" s="2"/>
      <c r="K161" s="2"/>
      <c r="L161" s="7">
        <f t="shared" si="6"/>
        <v>0</v>
      </c>
      <c r="M161" s="1">
        <f t="shared" si="7"/>
        <v>0</v>
      </c>
    </row>
    <row r="162" spans="1:13" x14ac:dyDescent="0.2">
      <c r="A162" s="53" t="str">
        <f>IF('Service providers'!A159="Указать название точки 20", "", 'Service providers'!A159)</f>
        <v/>
      </c>
      <c r="B162" s="2"/>
      <c r="C162" s="2"/>
      <c r="D162" s="2"/>
      <c r="E162" s="2"/>
      <c r="F162" s="2"/>
      <c r="G162" s="2"/>
      <c r="H162" s="2"/>
      <c r="I162" s="2"/>
      <c r="J162" s="2"/>
      <c r="K162" s="2"/>
      <c r="L162" s="7">
        <f t="shared" si="6"/>
        <v>0</v>
      </c>
      <c r="M162" s="1">
        <f t="shared" si="7"/>
        <v>0</v>
      </c>
    </row>
    <row r="163" spans="1:13" ht="20.25" x14ac:dyDescent="0.3">
      <c r="A163" s="411" t="s">
        <v>88</v>
      </c>
      <c r="B163" s="411"/>
      <c r="C163" s="411"/>
      <c r="D163" s="411"/>
      <c r="E163" s="411"/>
      <c r="F163" s="411"/>
      <c r="G163" s="411"/>
      <c r="H163" s="411"/>
      <c r="I163" s="411"/>
      <c r="J163" s="411"/>
      <c r="K163" s="411"/>
      <c r="L163" s="7">
        <f t="shared" si="6"/>
        <v>0</v>
      </c>
      <c r="M163" s="1">
        <f t="shared" si="7"/>
        <v>0</v>
      </c>
    </row>
    <row r="164" spans="1:13" ht="15" x14ac:dyDescent="0.25">
      <c r="A164" s="33" t="str">
        <f>IF('Service providers'!I13="Указать название", "", 'Service providers'!I13)</f>
        <v/>
      </c>
      <c r="B164" s="34"/>
      <c r="C164" s="34"/>
      <c r="D164" s="34"/>
      <c r="E164" s="34"/>
      <c r="F164" s="34"/>
      <c r="G164" s="34"/>
      <c r="H164" s="34"/>
      <c r="I164" s="34"/>
      <c r="J164" s="34"/>
      <c r="K164" s="34"/>
      <c r="L164" s="7">
        <f t="shared" si="6"/>
        <v>0</v>
      </c>
      <c r="M164" s="1">
        <f t="shared" si="7"/>
        <v>0</v>
      </c>
    </row>
    <row r="165" spans="1:13" x14ac:dyDescent="0.2">
      <c r="A165" s="2" t="str">
        <f>IF('Service providers'!I14="Указать название точки 1", "", 'Service providers'!I14)</f>
        <v/>
      </c>
      <c r="B165" s="2"/>
      <c r="C165" s="2"/>
      <c r="D165" s="2"/>
      <c r="E165" s="2"/>
      <c r="F165" s="2"/>
      <c r="G165" s="2"/>
      <c r="H165" s="2"/>
      <c r="I165" s="2"/>
      <c r="J165" s="2"/>
      <c r="K165" s="2"/>
      <c r="L165" s="7">
        <f t="shared" si="6"/>
        <v>0</v>
      </c>
      <c r="M165" s="1">
        <f t="shared" si="7"/>
        <v>0</v>
      </c>
    </row>
    <row r="166" spans="1:13" x14ac:dyDescent="0.2">
      <c r="A166" s="2" t="str">
        <f>IF('Service providers'!I15="Указать название точки 2", "", 'Service providers'!I15)</f>
        <v/>
      </c>
      <c r="B166" s="2"/>
      <c r="C166" s="2"/>
      <c r="D166" s="2"/>
      <c r="E166" s="2"/>
      <c r="F166" s="2"/>
      <c r="G166" s="2"/>
      <c r="H166" s="2"/>
      <c r="I166" s="2"/>
      <c r="J166" s="2"/>
      <c r="K166" s="2"/>
      <c r="L166" s="7">
        <f t="shared" si="6"/>
        <v>0</v>
      </c>
      <c r="M166" s="1">
        <f t="shared" si="7"/>
        <v>0</v>
      </c>
    </row>
    <row r="167" spans="1:13" x14ac:dyDescent="0.2">
      <c r="A167" s="2" t="str">
        <f>IF('Service providers'!I16="Указать название точки 3", "", 'Service providers'!I16)</f>
        <v/>
      </c>
      <c r="B167" s="2"/>
      <c r="C167" s="2"/>
      <c r="D167" s="2"/>
      <c r="E167" s="2"/>
      <c r="F167" s="2"/>
      <c r="G167" s="2"/>
      <c r="H167" s="2"/>
      <c r="I167" s="2"/>
      <c r="J167" s="2"/>
      <c r="K167" s="2"/>
      <c r="L167" s="7">
        <f t="shared" si="6"/>
        <v>0</v>
      </c>
      <c r="M167" s="1">
        <f t="shared" si="7"/>
        <v>0</v>
      </c>
    </row>
    <row r="168" spans="1:13" x14ac:dyDescent="0.2">
      <c r="A168" s="2" t="str">
        <f>IF('Service providers'!I17="Указать название точки 4", "", 'Service providers'!I17)</f>
        <v/>
      </c>
      <c r="B168" s="2"/>
      <c r="C168" s="2"/>
      <c r="D168" s="2"/>
      <c r="E168" s="2"/>
      <c r="F168" s="2"/>
      <c r="G168" s="2"/>
      <c r="H168" s="2"/>
      <c r="I168" s="2"/>
      <c r="J168" s="2"/>
      <c r="K168" s="2"/>
      <c r="L168" s="7">
        <f t="shared" si="6"/>
        <v>0</v>
      </c>
      <c r="M168" s="1">
        <f t="shared" si="7"/>
        <v>0</v>
      </c>
    </row>
    <row r="169" spans="1:13" x14ac:dyDescent="0.2">
      <c r="A169" s="2" t="str">
        <f>IF('Service providers'!I18="Указать название точки 5", "", 'Service providers'!I18)</f>
        <v/>
      </c>
      <c r="B169" s="2"/>
      <c r="C169" s="2"/>
      <c r="D169" s="2"/>
      <c r="E169" s="2"/>
      <c r="F169" s="2"/>
      <c r="G169" s="2"/>
      <c r="H169" s="2"/>
      <c r="I169" s="2"/>
      <c r="J169" s="2"/>
      <c r="K169" s="2"/>
      <c r="L169" s="7">
        <f t="shared" si="6"/>
        <v>0</v>
      </c>
      <c r="M169" s="1">
        <f t="shared" si="7"/>
        <v>0</v>
      </c>
    </row>
    <row r="170" spans="1:13" x14ac:dyDescent="0.2">
      <c r="A170" s="2" t="str">
        <f>IF('Service providers'!I19="Указать название точки 6", "", 'Service providers'!I19)</f>
        <v/>
      </c>
      <c r="B170" s="2"/>
      <c r="C170" s="2"/>
      <c r="D170" s="2"/>
      <c r="E170" s="2"/>
      <c r="F170" s="2"/>
      <c r="G170" s="2"/>
      <c r="H170" s="2"/>
      <c r="I170" s="2"/>
      <c r="J170" s="2"/>
      <c r="K170" s="2"/>
      <c r="L170" s="7">
        <f t="shared" si="6"/>
        <v>0</v>
      </c>
      <c r="M170" s="1">
        <f t="shared" si="7"/>
        <v>0</v>
      </c>
    </row>
    <row r="171" spans="1:13" x14ac:dyDescent="0.2">
      <c r="A171" s="2" t="str">
        <f>IF('Service providers'!I20="Указать название точки 7", "", 'Service providers'!I20)</f>
        <v/>
      </c>
      <c r="B171" s="2"/>
      <c r="C171" s="2"/>
      <c r="D171" s="2"/>
      <c r="E171" s="2"/>
      <c r="F171" s="2"/>
      <c r="G171" s="2"/>
      <c r="H171" s="2"/>
      <c r="I171" s="2"/>
      <c r="J171" s="2"/>
      <c r="K171" s="2"/>
      <c r="L171" s="7">
        <f t="shared" si="6"/>
        <v>0</v>
      </c>
      <c r="M171" s="1">
        <f t="shared" si="7"/>
        <v>0</v>
      </c>
    </row>
    <row r="172" spans="1:13" x14ac:dyDescent="0.2">
      <c r="A172" s="2" t="str">
        <f>IF('Service providers'!I21="Указать название точки 8", "", 'Service providers'!I21)</f>
        <v/>
      </c>
      <c r="B172" s="2"/>
      <c r="C172" s="2"/>
      <c r="D172" s="2"/>
      <c r="E172" s="2"/>
      <c r="F172" s="2"/>
      <c r="G172" s="2"/>
      <c r="H172" s="2"/>
      <c r="I172" s="2"/>
      <c r="J172" s="2"/>
      <c r="K172" s="2"/>
      <c r="L172" s="7">
        <f t="shared" si="6"/>
        <v>0</v>
      </c>
      <c r="M172" s="1">
        <f t="shared" si="7"/>
        <v>0</v>
      </c>
    </row>
    <row r="173" spans="1:13" x14ac:dyDescent="0.2">
      <c r="A173" s="2" t="str">
        <f>IF('Service providers'!I22="Указать название точки 9", "", 'Service providers'!I22)</f>
        <v/>
      </c>
      <c r="B173" s="2"/>
      <c r="C173" s="2"/>
      <c r="D173" s="2"/>
      <c r="E173" s="2"/>
      <c r="F173" s="2"/>
      <c r="G173" s="2"/>
      <c r="H173" s="2"/>
      <c r="I173" s="2"/>
      <c r="J173" s="2"/>
      <c r="K173" s="2"/>
      <c r="L173" s="7">
        <f t="shared" si="6"/>
        <v>0</v>
      </c>
      <c r="M173" s="1">
        <f t="shared" si="7"/>
        <v>0</v>
      </c>
    </row>
    <row r="174" spans="1:13" x14ac:dyDescent="0.2">
      <c r="A174" s="2" t="str">
        <f>IF('Service providers'!I23="Указать название точки 10", "", 'Service providers'!I23)</f>
        <v/>
      </c>
      <c r="B174" s="2"/>
      <c r="C174" s="2"/>
      <c r="D174" s="2"/>
      <c r="E174" s="2"/>
      <c r="F174" s="2"/>
      <c r="G174" s="2"/>
      <c r="H174" s="2"/>
      <c r="I174" s="2"/>
      <c r="J174" s="2"/>
      <c r="K174" s="2"/>
      <c r="L174" s="7">
        <f t="shared" si="6"/>
        <v>0</v>
      </c>
      <c r="M174" s="1">
        <f t="shared" si="7"/>
        <v>0</v>
      </c>
    </row>
    <row r="175" spans="1:13" x14ac:dyDescent="0.2">
      <c r="A175" s="2" t="str">
        <f>IF('Service providers'!I24="Указать название точки 11", "", 'Service providers'!I24)</f>
        <v/>
      </c>
      <c r="B175" s="2"/>
      <c r="C175" s="2"/>
      <c r="D175" s="2"/>
      <c r="E175" s="2"/>
      <c r="F175" s="2"/>
      <c r="G175" s="2"/>
      <c r="H175" s="2"/>
      <c r="I175" s="2"/>
      <c r="J175" s="2"/>
      <c r="K175" s="2"/>
      <c r="L175" s="7">
        <f t="shared" si="6"/>
        <v>0</v>
      </c>
      <c r="M175" s="1">
        <f t="shared" si="7"/>
        <v>0</v>
      </c>
    </row>
    <row r="176" spans="1:13" x14ac:dyDescent="0.2">
      <c r="A176" s="2" t="str">
        <f>IF('Service providers'!I25="Указать название точки 12", "", 'Service providers'!I25)</f>
        <v/>
      </c>
      <c r="B176" s="2"/>
      <c r="C176" s="2"/>
      <c r="D176" s="2"/>
      <c r="E176" s="2"/>
      <c r="F176" s="2"/>
      <c r="G176" s="2"/>
      <c r="H176" s="2"/>
      <c r="I176" s="2"/>
      <c r="J176" s="2"/>
      <c r="K176" s="2"/>
      <c r="L176" s="7">
        <f t="shared" si="6"/>
        <v>0</v>
      </c>
      <c r="M176" s="1">
        <f t="shared" si="7"/>
        <v>0</v>
      </c>
    </row>
    <row r="177" spans="1:13" x14ac:dyDescent="0.2">
      <c r="A177" s="2" t="str">
        <f>IF('Service providers'!I26="Указать название точки 13", "", 'Service providers'!I26)</f>
        <v/>
      </c>
      <c r="B177" s="2"/>
      <c r="C177" s="2"/>
      <c r="D177" s="2"/>
      <c r="E177" s="2"/>
      <c r="F177" s="2"/>
      <c r="G177" s="2"/>
      <c r="H177" s="2"/>
      <c r="I177" s="2"/>
      <c r="J177" s="2"/>
      <c r="K177" s="2"/>
      <c r="L177" s="7">
        <f t="shared" si="6"/>
        <v>0</v>
      </c>
      <c r="M177" s="1">
        <f t="shared" si="7"/>
        <v>0</v>
      </c>
    </row>
    <row r="178" spans="1:13" x14ac:dyDescent="0.2">
      <c r="A178" s="2" t="str">
        <f>IF('Service providers'!I27="Указать название точки 14", "", 'Service providers'!I27)</f>
        <v/>
      </c>
      <c r="B178" s="2"/>
      <c r="C178" s="2"/>
      <c r="D178" s="2"/>
      <c r="E178" s="2"/>
      <c r="F178" s="2"/>
      <c r="G178" s="2"/>
      <c r="H178" s="2"/>
      <c r="I178" s="2"/>
      <c r="J178" s="2"/>
      <c r="K178" s="2"/>
      <c r="L178" s="7">
        <f t="shared" si="6"/>
        <v>0</v>
      </c>
      <c r="M178" s="1">
        <f t="shared" si="7"/>
        <v>0</v>
      </c>
    </row>
    <row r="179" spans="1:13" x14ac:dyDescent="0.2">
      <c r="A179" s="2" t="str">
        <f>IF('Service providers'!I28="Указать название точки 15", "", 'Service providers'!I28)</f>
        <v/>
      </c>
      <c r="B179" s="2"/>
      <c r="C179" s="2"/>
      <c r="D179" s="2"/>
      <c r="E179" s="2"/>
      <c r="F179" s="2"/>
      <c r="G179" s="2"/>
      <c r="H179" s="2"/>
      <c r="I179" s="2"/>
      <c r="J179" s="2"/>
      <c r="K179" s="2"/>
      <c r="L179" s="7">
        <f t="shared" si="6"/>
        <v>0</v>
      </c>
      <c r="M179" s="1">
        <f t="shared" si="7"/>
        <v>0</v>
      </c>
    </row>
    <row r="180" spans="1:13" x14ac:dyDescent="0.2">
      <c r="A180" s="2" t="str">
        <f>IF('Service providers'!I29="Указать название точки 16", "", 'Service providers'!I29)</f>
        <v/>
      </c>
      <c r="B180" s="2"/>
      <c r="C180" s="2"/>
      <c r="D180" s="2"/>
      <c r="E180" s="2"/>
      <c r="F180" s="2"/>
      <c r="G180" s="2"/>
      <c r="H180" s="2"/>
      <c r="I180" s="2"/>
      <c r="J180" s="2"/>
      <c r="K180" s="2"/>
      <c r="L180" s="7">
        <f t="shared" si="6"/>
        <v>0</v>
      </c>
      <c r="M180" s="1">
        <f t="shared" si="7"/>
        <v>0</v>
      </c>
    </row>
    <row r="181" spans="1:13" x14ac:dyDescent="0.2">
      <c r="A181" s="2" t="str">
        <f>IF('Service providers'!I30="Указать название точки 17", "", 'Service providers'!I30)</f>
        <v/>
      </c>
      <c r="B181" s="2"/>
      <c r="C181" s="2"/>
      <c r="D181" s="2"/>
      <c r="E181" s="2"/>
      <c r="F181" s="2"/>
      <c r="G181" s="2"/>
      <c r="H181" s="2"/>
      <c r="I181" s="2"/>
      <c r="J181" s="2"/>
      <c r="K181" s="2"/>
      <c r="L181" s="7">
        <f t="shared" si="6"/>
        <v>0</v>
      </c>
      <c r="M181" s="1">
        <f t="shared" si="7"/>
        <v>0</v>
      </c>
    </row>
    <row r="182" spans="1:13" x14ac:dyDescent="0.2">
      <c r="A182" s="2" t="str">
        <f>IF('Service providers'!I31="Указать название точки 18", "", 'Service providers'!I31)</f>
        <v/>
      </c>
      <c r="B182" s="2"/>
      <c r="C182" s="2"/>
      <c r="D182" s="2"/>
      <c r="E182" s="2"/>
      <c r="F182" s="2"/>
      <c r="G182" s="2"/>
      <c r="H182" s="2"/>
      <c r="I182" s="2"/>
      <c r="J182" s="2"/>
      <c r="K182" s="2"/>
      <c r="L182" s="7">
        <f t="shared" si="6"/>
        <v>0</v>
      </c>
      <c r="M182" s="1">
        <f t="shared" si="7"/>
        <v>0</v>
      </c>
    </row>
    <row r="183" spans="1:13" x14ac:dyDescent="0.2">
      <c r="A183" s="2" t="str">
        <f>IF('Service providers'!I32="Указать название точки 19", "", 'Service providers'!I32)</f>
        <v/>
      </c>
      <c r="B183" s="2"/>
      <c r="C183" s="2"/>
      <c r="D183" s="2"/>
      <c r="E183" s="2"/>
      <c r="F183" s="2"/>
      <c r="G183" s="2"/>
      <c r="H183" s="2"/>
      <c r="I183" s="2"/>
      <c r="J183" s="2"/>
      <c r="K183" s="2"/>
      <c r="L183" s="7">
        <f t="shared" si="6"/>
        <v>0</v>
      </c>
      <c r="M183" s="1">
        <f t="shared" si="7"/>
        <v>0</v>
      </c>
    </row>
    <row r="184" spans="1:13" x14ac:dyDescent="0.2">
      <c r="A184" s="2" t="str">
        <f>IF('Service providers'!I33="Указать название точки 20", "", 'Service providers'!I33)</f>
        <v/>
      </c>
      <c r="B184" s="2"/>
      <c r="C184" s="2"/>
      <c r="D184" s="2"/>
      <c r="E184" s="2"/>
      <c r="F184" s="2"/>
      <c r="G184" s="2"/>
      <c r="H184" s="2"/>
      <c r="I184" s="2"/>
      <c r="J184" s="2"/>
      <c r="K184" s="2"/>
      <c r="L184" s="7">
        <f t="shared" si="6"/>
        <v>0</v>
      </c>
      <c r="M184" s="1">
        <f t="shared" si="7"/>
        <v>0</v>
      </c>
    </row>
    <row r="185" spans="1:13" ht="15" x14ac:dyDescent="0.25">
      <c r="A185" s="33" t="str">
        <f>IF('Service providers'!I34="Указать название", "", 'Service providers'!I34)</f>
        <v/>
      </c>
      <c r="B185" s="34"/>
      <c r="C185" s="34"/>
      <c r="D185" s="34"/>
      <c r="E185" s="34"/>
      <c r="F185" s="34"/>
      <c r="G185" s="34"/>
      <c r="H185" s="34"/>
      <c r="I185" s="34"/>
      <c r="J185" s="34"/>
      <c r="K185" s="34"/>
      <c r="L185" s="7">
        <f t="shared" si="6"/>
        <v>0</v>
      </c>
      <c r="M185" s="1">
        <f t="shared" si="7"/>
        <v>0</v>
      </c>
    </row>
    <row r="186" spans="1:13" x14ac:dyDescent="0.2">
      <c r="A186" s="2" t="str">
        <f>IF('Service providers'!I35="Указать название точки 1", "", 'Service providers'!I35)</f>
        <v/>
      </c>
      <c r="B186" s="2"/>
      <c r="C186" s="2"/>
      <c r="D186" s="2"/>
      <c r="E186" s="2"/>
      <c r="F186" s="2"/>
      <c r="G186" s="2"/>
      <c r="H186" s="2"/>
      <c r="I186" s="2"/>
      <c r="J186" s="2"/>
      <c r="K186" s="2"/>
      <c r="L186" s="7">
        <f t="shared" si="6"/>
        <v>0</v>
      </c>
      <c r="M186" s="1">
        <f t="shared" si="7"/>
        <v>0</v>
      </c>
    </row>
    <row r="187" spans="1:13" x14ac:dyDescent="0.2">
      <c r="A187" s="2" t="str">
        <f>IF('Service providers'!I36="Указать название точки 2", "", 'Service providers'!I36)</f>
        <v/>
      </c>
      <c r="B187" s="2"/>
      <c r="C187" s="2"/>
      <c r="D187" s="2"/>
      <c r="E187" s="2"/>
      <c r="F187" s="2"/>
      <c r="G187" s="2"/>
      <c r="H187" s="2"/>
      <c r="I187" s="2"/>
      <c r="J187" s="2"/>
      <c r="K187" s="2"/>
      <c r="L187" s="7">
        <f t="shared" ref="L187:L292" si="8">B187+D187+F187+H187+J187</f>
        <v>0</v>
      </c>
      <c r="M187" s="1">
        <f t="shared" ref="M187:M292" si="9">C187+E187+G187+I187+K187</f>
        <v>0</v>
      </c>
    </row>
    <row r="188" spans="1:13" x14ac:dyDescent="0.2">
      <c r="A188" s="2" t="str">
        <f>IF('Service providers'!I37="Указать название точки 3", "", 'Service providers'!I37)</f>
        <v/>
      </c>
      <c r="B188" s="2"/>
      <c r="C188" s="2"/>
      <c r="D188" s="2"/>
      <c r="E188" s="2"/>
      <c r="F188" s="2"/>
      <c r="G188" s="2"/>
      <c r="H188" s="2"/>
      <c r="I188" s="2"/>
      <c r="J188" s="2"/>
      <c r="K188" s="2"/>
      <c r="L188" s="7">
        <f t="shared" si="8"/>
        <v>0</v>
      </c>
      <c r="M188" s="1">
        <f t="shared" si="9"/>
        <v>0</v>
      </c>
    </row>
    <row r="189" spans="1:13" x14ac:dyDescent="0.2">
      <c r="A189" s="2" t="str">
        <f>IF('Service providers'!I38="Указать название точки 4", "", 'Service providers'!I38)</f>
        <v/>
      </c>
      <c r="B189" s="2"/>
      <c r="C189" s="2"/>
      <c r="D189" s="2"/>
      <c r="E189" s="2"/>
      <c r="F189" s="2"/>
      <c r="G189" s="2"/>
      <c r="H189" s="2"/>
      <c r="I189" s="2"/>
      <c r="J189" s="2"/>
      <c r="K189" s="2"/>
      <c r="L189" s="7">
        <f t="shared" si="8"/>
        <v>0</v>
      </c>
      <c r="M189" s="1">
        <f t="shared" si="9"/>
        <v>0</v>
      </c>
    </row>
    <row r="190" spans="1:13" x14ac:dyDescent="0.2">
      <c r="A190" s="2" t="str">
        <f>IF('Service providers'!I39="Указать название точки 5", "", 'Service providers'!I39)</f>
        <v/>
      </c>
      <c r="B190" s="2"/>
      <c r="C190" s="2"/>
      <c r="D190" s="2"/>
      <c r="E190" s="2"/>
      <c r="F190" s="2"/>
      <c r="G190" s="2"/>
      <c r="H190" s="2"/>
      <c r="I190" s="2"/>
      <c r="J190" s="2"/>
      <c r="K190" s="2"/>
      <c r="L190" s="7">
        <f t="shared" si="8"/>
        <v>0</v>
      </c>
      <c r="M190" s="1">
        <f t="shared" si="9"/>
        <v>0</v>
      </c>
    </row>
    <row r="191" spans="1:13" x14ac:dyDescent="0.2">
      <c r="A191" s="2" t="str">
        <f>IF('Service providers'!I40="Указать название точки 6", "", 'Service providers'!I40)</f>
        <v/>
      </c>
      <c r="B191" s="2"/>
      <c r="C191" s="2"/>
      <c r="D191" s="2"/>
      <c r="E191" s="2"/>
      <c r="F191" s="2"/>
      <c r="G191" s="2"/>
      <c r="H191" s="2"/>
      <c r="I191" s="2"/>
      <c r="J191" s="2"/>
      <c r="K191" s="2"/>
      <c r="L191" s="7">
        <f t="shared" si="8"/>
        <v>0</v>
      </c>
      <c r="M191" s="1">
        <f t="shared" si="9"/>
        <v>0</v>
      </c>
    </row>
    <row r="192" spans="1:13" x14ac:dyDescent="0.2">
      <c r="A192" s="2" t="str">
        <f>IF('Service providers'!I41="Указать название точки 7", "", 'Service providers'!I41)</f>
        <v/>
      </c>
      <c r="B192" s="2"/>
      <c r="C192" s="2"/>
      <c r="D192" s="2"/>
      <c r="E192" s="2"/>
      <c r="F192" s="2"/>
      <c r="G192" s="2"/>
      <c r="H192" s="2"/>
      <c r="I192" s="2"/>
      <c r="J192" s="2"/>
      <c r="K192" s="2"/>
      <c r="L192" s="7">
        <f t="shared" si="8"/>
        <v>0</v>
      </c>
      <c r="M192" s="1">
        <f t="shared" si="9"/>
        <v>0</v>
      </c>
    </row>
    <row r="193" spans="1:13" x14ac:dyDescent="0.2">
      <c r="A193" s="2" t="str">
        <f>IF('Service providers'!I42="Указать название точки 8", "", 'Service providers'!I42)</f>
        <v/>
      </c>
      <c r="B193" s="2"/>
      <c r="C193" s="2"/>
      <c r="D193" s="2"/>
      <c r="E193" s="2"/>
      <c r="F193" s="2"/>
      <c r="G193" s="2"/>
      <c r="H193" s="2"/>
      <c r="I193" s="2"/>
      <c r="J193" s="2"/>
      <c r="K193" s="2"/>
      <c r="L193" s="7">
        <f t="shared" si="8"/>
        <v>0</v>
      </c>
      <c r="M193" s="1">
        <f t="shared" si="9"/>
        <v>0</v>
      </c>
    </row>
    <row r="194" spans="1:13" x14ac:dyDescent="0.2">
      <c r="A194" s="2" t="str">
        <f>IF('Service providers'!I43="Указать название точки 9", "", 'Service providers'!I43)</f>
        <v/>
      </c>
      <c r="B194" s="2"/>
      <c r="C194" s="2"/>
      <c r="D194" s="2"/>
      <c r="E194" s="2"/>
      <c r="F194" s="2"/>
      <c r="G194" s="2"/>
      <c r="H194" s="2"/>
      <c r="I194" s="2"/>
      <c r="J194" s="2"/>
      <c r="K194" s="2"/>
      <c r="L194" s="7">
        <f t="shared" si="8"/>
        <v>0</v>
      </c>
      <c r="M194" s="1">
        <f t="shared" si="9"/>
        <v>0</v>
      </c>
    </row>
    <row r="195" spans="1:13" x14ac:dyDescent="0.2">
      <c r="A195" s="2" t="str">
        <f>IF('Service providers'!I44="Указать название точки 10", "", 'Service providers'!I44)</f>
        <v/>
      </c>
      <c r="B195" s="2"/>
      <c r="C195" s="2"/>
      <c r="D195" s="2"/>
      <c r="E195" s="2"/>
      <c r="F195" s="2"/>
      <c r="G195" s="2"/>
      <c r="H195" s="2"/>
      <c r="I195" s="2"/>
      <c r="J195" s="2"/>
      <c r="K195" s="2"/>
      <c r="L195" s="7">
        <f t="shared" si="8"/>
        <v>0</v>
      </c>
      <c r="M195" s="1">
        <f t="shared" si="9"/>
        <v>0</v>
      </c>
    </row>
    <row r="196" spans="1:13" x14ac:dyDescent="0.2">
      <c r="A196" s="2" t="str">
        <f>IF('Service providers'!I45="Указать название точки 11", "", 'Service providers'!I45)</f>
        <v/>
      </c>
      <c r="B196" s="2"/>
      <c r="C196" s="2"/>
      <c r="D196" s="2"/>
      <c r="E196" s="2"/>
      <c r="F196" s="2"/>
      <c r="G196" s="2"/>
      <c r="H196" s="2"/>
      <c r="I196" s="2"/>
      <c r="J196" s="2"/>
      <c r="K196" s="2"/>
      <c r="L196" s="7">
        <f t="shared" si="8"/>
        <v>0</v>
      </c>
      <c r="M196" s="1">
        <f t="shared" si="9"/>
        <v>0</v>
      </c>
    </row>
    <row r="197" spans="1:13" x14ac:dyDescent="0.2">
      <c r="A197" s="2" t="str">
        <f>IF('Service providers'!I46="Указать название точки 12", "", 'Service providers'!I46)</f>
        <v/>
      </c>
      <c r="B197" s="2"/>
      <c r="C197" s="2"/>
      <c r="D197" s="2"/>
      <c r="E197" s="2"/>
      <c r="F197" s="2"/>
      <c r="G197" s="2"/>
      <c r="H197" s="2"/>
      <c r="I197" s="2"/>
      <c r="J197" s="2"/>
      <c r="K197" s="2"/>
      <c r="L197" s="7">
        <f t="shared" si="8"/>
        <v>0</v>
      </c>
      <c r="M197" s="1">
        <f t="shared" si="9"/>
        <v>0</v>
      </c>
    </row>
    <row r="198" spans="1:13" x14ac:dyDescent="0.2">
      <c r="A198" s="2" t="str">
        <f>IF('Service providers'!I47="Указать название точки 13", "", 'Service providers'!I47)</f>
        <v/>
      </c>
      <c r="B198" s="2"/>
      <c r="C198" s="2"/>
      <c r="D198" s="2"/>
      <c r="E198" s="2"/>
      <c r="F198" s="2"/>
      <c r="G198" s="2"/>
      <c r="H198" s="2"/>
      <c r="I198" s="2"/>
      <c r="J198" s="2"/>
      <c r="K198" s="2"/>
      <c r="L198" s="7">
        <f t="shared" si="8"/>
        <v>0</v>
      </c>
      <c r="M198" s="1">
        <f t="shared" si="9"/>
        <v>0</v>
      </c>
    </row>
    <row r="199" spans="1:13" x14ac:dyDescent="0.2">
      <c r="A199" s="2" t="str">
        <f>IF('Service providers'!I48="Указать название точки 14", "", 'Service providers'!I48)</f>
        <v/>
      </c>
      <c r="B199" s="2"/>
      <c r="C199" s="2"/>
      <c r="D199" s="2"/>
      <c r="E199" s="2"/>
      <c r="F199" s="2"/>
      <c r="G199" s="2"/>
      <c r="H199" s="2"/>
      <c r="I199" s="2"/>
      <c r="J199" s="2"/>
      <c r="K199" s="2"/>
      <c r="L199" s="7">
        <f t="shared" si="8"/>
        <v>0</v>
      </c>
      <c r="M199" s="1">
        <f t="shared" si="9"/>
        <v>0</v>
      </c>
    </row>
    <row r="200" spans="1:13" x14ac:dyDescent="0.2">
      <c r="A200" s="2" t="str">
        <f>IF('Service providers'!I49="Указать название точки 15", "", 'Service providers'!I49)</f>
        <v/>
      </c>
      <c r="B200" s="2"/>
      <c r="C200" s="2"/>
      <c r="D200" s="2"/>
      <c r="E200" s="2"/>
      <c r="F200" s="2"/>
      <c r="G200" s="2"/>
      <c r="H200" s="2"/>
      <c r="I200" s="2"/>
      <c r="J200" s="2"/>
      <c r="K200" s="2"/>
      <c r="L200" s="7">
        <f t="shared" si="8"/>
        <v>0</v>
      </c>
      <c r="M200" s="1">
        <f t="shared" si="9"/>
        <v>0</v>
      </c>
    </row>
    <row r="201" spans="1:13" x14ac:dyDescent="0.2">
      <c r="A201" s="2" t="str">
        <f>IF('Service providers'!I50="Указать название точки 16", "", 'Service providers'!I50)</f>
        <v/>
      </c>
      <c r="B201" s="2"/>
      <c r="C201" s="2"/>
      <c r="D201" s="2"/>
      <c r="E201" s="2"/>
      <c r="F201" s="2"/>
      <c r="G201" s="2"/>
      <c r="H201" s="2"/>
      <c r="I201" s="2"/>
      <c r="J201" s="2"/>
      <c r="K201" s="2"/>
      <c r="L201" s="7">
        <f t="shared" si="8"/>
        <v>0</v>
      </c>
      <c r="M201" s="1">
        <f t="shared" si="9"/>
        <v>0</v>
      </c>
    </row>
    <row r="202" spans="1:13" x14ac:dyDescent="0.2">
      <c r="A202" s="2" t="str">
        <f>IF('Service providers'!I51="Указать название точки 17", "", 'Service providers'!I51)</f>
        <v/>
      </c>
      <c r="B202" s="2"/>
      <c r="C202" s="2"/>
      <c r="D202" s="2"/>
      <c r="E202" s="2"/>
      <c r="F202" s="2"/>
      <c r="G202" s="2"/>
      <c r="H202" s="2"/>
      <c r="I202" s="2"/>
      <c r="J202" s="2"/>
      <c r="K202" s="2"/>
      <c r="L202" s="7">
        <f t="shared" si="8"/>
        <v>0</v>
      </c>
      <c r="M202" s="1">
        <f t="shared" si="9"/>
        <v>0</v>
      </c>
    </row>
    <row r="203" spans="1:13" x14ac:dyDescent="0.2">
      <c r="A203" s="2" t="str">
        <f>IF('Service providers'!I52="Указать название точки 18", "", 'Service providers'!I52)</f>
        <v/>
      </c>
      <c r="B203" s="2"/>
      <c r="C203" s="2"/>
      <c r="D203" s="2"/>
      <c r="E203" s="2"/>
      <c r="F203" s="2"/>
      <c r="G203" s="2"/>
      <c r="H203" s="2"/>
      <c r="I203" s="2"/>
      <c r="J203" s="2"/>
      <c r="K203" s="2"/>
      <c r="L203" s="7">
        <f t="shared" si="8"/>
        <v>0</v>
      </c>
      <c r="M203" s="1">
        <f t="shared" si="9"/>
        <v>0</v>
      </c>
    </row>
    <row r="204" spans="1:13" x14ac:dyDescent="0.2">
      <c r="A204" s="2" t="str">
        <f>IF('Service providers'!I53="Указать название точки 19", "", 'Service providers'!I53)</f>
        <v/>
      </c>
      <c r="B204" s="2"/>
      <c r="C204" s="2"/>
      <c r="D204" s="2"/>
      <c r="E204" s="2"/>
      <c r="F204" s="2"/>
      <c r="G204" s="2"/>
      <c r="H204" s="2"/>
      <c r="I204" s="2"/>
      <c r="J204" s="2"/>
      <c r="K204" s="2"/>
      <c r="L204" s="7">
        <f t="shared" si="8"/>
        <v>0</v>
      </c>
      <c r="M204" s="1">
        <f t="shared" si="9"/>
        <v>0</v>
      </c>
    </row>
    <row r="205" spans="1:13" x14ac:dyDescent="0.2">
      <c r="A205" s="2" t="str">
        <f>IF('Service providers'!I54="Указать название точки 20", "", 'Service providers'!I54)</f>
        <v/>
      </c>
      <c r="B205" s="2"/>
      <c r="C205" s="2"/>
      <c r="D205" s="2"/>
      <c r="E205" s="2"/>
      <c r="F205" s="2"/>
      <c r="G205" s="2"/>
      <c r="H205" s="2"/>
      <c r="I205" s="2"/>
      <c r="J205" s="2"/>
      <c r="K205" s="2"/>
      <c r="L205" s="7">
        <f t="shared" si="8"/>
        <v>0</v>
      </c>
      <c r="M205" s="1">
        <f t="shared" si="9"/>
        <v>0</v>
      </c>
    </row>
    <row r="206" spans="1:13" ht="15" x14ac:dyDescent="0.25">
      <c r="A206" s="33" t="str">
        <f>IF('Service providers'!I55="Указать название", "", 'Service providers'!I55)</f>
        <v/>
      </c>
      <c r="B206" s="34"/>
      <c r="C206" s="34"/>
      <c r="D206" s="34"/>
      <c r="E206" s="34"/>
      <c r="F206" s="34"/>
      <c r="G206" s="34"/>
      <c r="H206" s="34"/>
      <c r="I206" s="34"/>
      <c r="J206" s="34"/>
      <c r="K206" s="34"/>
      <c r="L206" s="7">
        <f t="shared" si="8"/>
        <v>0</v>
      </c>
      <c r="M206" s="1">
        <f t="shared" si="9"/>
        <v>0</v>
      </c>
    </row>
    <row r="207" spans="1:13" x14ac:dyDescent="0.2">
      <c r="A207" s="2" t="str">
        <f>IF('Service providers'!I56="Указать название точки 1", "", 'Service providers'!I56)</f>
        <v/>
      </c>
      <c r="B207" s="2"/>
      <c r="C207" s="2"/>
      <c r="D207" s="2"/>
      <c r="E207" s="2"/>
      <c r="F207" s="2"/>
      <c r="G207" s="2"/>
      <c r="H207" s="2"/>
      <c r="I207" s="2"/>
      <c r="J207" s="2"/>
      <c r="K207" s="2"/>
      <c r="L207" s="7">
        <f t="shared" si="8"/>
        <v>0</v>
      </c>
      <c r="M207" s="1">
        <f t="shared" si="9"/>
        <v>0</v>
      </c>
    </row>
    <row r="208" spans="1:13" x14ac:dyDescent="0.2">
      <c r="A208" s="2" t="str">
        <f>IF('Service providers'!I57="Указать название точки 2", "", 'Service providers'!I57)</f>
        <v/>
      </c>
      <c r="B208" s="2"/>
      <c r="C208" s="2"/>
      <c r="D208" s="2"/>
      <c r="E208" s="2"/>
      <c r="F208" s="2"/>
      <c r="G208" s="2"/>
      <c r="H208" s="2"/>
      <c r="I208" s="2"/>
      <c r="J208" s="2"/>
      <c r="K208" s="2"/>
      <c r="L208" s="7">
        <f t="shared" ref="L208:L228" si="10">B208+D208+F208+H208+J208</f>
        <v>0</v>
      </c>
      <c r="M208" s="1">
        <f t="shared" ref="M208:M228" si="11">C208+E208+G208+I208+K208</f>
        <v>0</v>
      </c>
    </row>
    <row r="209" spans="1:13" x14ac:dyDescent="0.2">
      <c r="A209" s="2" t="str">
        <f>IF('Service providers'!I58="Указать название точки 3", "", 'Service providers'!I58)</f>
        <v/>
      </c>
      <c r="B209" s="2"/>
      <c r="C209" s="2"/>
      <c r="D209" s="2"/>
      <c r="E209" s="2"/>
      <c r="F209" s="2"/>
      <c r="G209" s="2"/>
      <c r="H209" s="2"/>
      <c r="I209" s="2"/>
      <c r="J209" s="2"/>
      <c r="K209" s="2"/>
      <c r="L209" s="7">
        <f t="shared" si="10"/>
        <v>0</v>
      </c>
      <c r="M209" s="1">
        <f t="shared" si="11"/>
        <v>0</v>
      </c>
    </row>
    <row r="210" spans="1:13" x14ac:dyDescent="0.2">
      <c r="A210" s="2" t="str">
        <f>IF('Service providers'!I59="Указать название точки 4", "", 'Service providers'!I59)</f>
        <v/>
      </c>
      <c r="B210" s="2"/>
      <c r="C210" s="2"/>
      <c r="D210" s="2"/>
      <c r="E210" s="2"/>
      <c r="F210" s="2"/>
      <c r="G210" s="2"/>
      <c r="H210" s="2"/>
      <c r="I210" s="2"/>
      <c r="J210" s="2"/>
      <c r="K210" s="2"/>
      <c r="L210" s="7">
        <f t="shared" si="10"/>
        <v>0</v>
      </c>
      <c r="M210" s="1">
        <f t="shared" si="11"/>
        <v>0</v>
      </c>
    </row>
    <row r="211" spans="1:13" x14ac:dyDescent="0.2">
      <c r="A211" s="2" t="str">
        <f>IF('Service providers'!I60="Указать название точки 5", "", 'Service providers'!I60)</f>
        <v/>
      </c>
      <c r="B211" s="2"/>
      <c r="C211" s="2"/>
      <c r="D211" s="2"/>
      <c r="E211" s="2"/>
      <c r="F211" s="2"/>
      <c r="G211" s="2"/>
      <c r="H211" s="2"/>
      <c r="I211" s="2"/>
      <c r="J211" s="2"/>
      <c r="K211" s="2"/>
      <c r="L211" s="7">
        <f t="shared" si="10"/>
        <v>0</v>
      </c>
      <c r="M211" s="1">
        <f t="shared" si="11"/>
        <v>0</v>
      </c>
    </row>
    <row r="212" spans="1:13" x14ac:dyDescent="0.2">
      <c r="A212" s="2" t="str">
        <f>IF('Service providers'!I61="Указать название точки 6", "", 'Service providers'!I61)</f>
        <v/>
      </c>
      <c r="B212" s="2"/>
      <c r="C212" s="2"/>
      <c r="D212" s="2"/>
      <c r="E212" s="2"/>
      <c r="F212" s="2"/>
      <c r="G212" s="2"/>
      <c r="H212" s="2"/>
      <c r="I212" s="2"/>
      <c r="J212" s="2"/>
      <c r="K212" s="2"/>
      <c r="L212" s="7">
        <f t="shared" si="10"/>
        <v>0</v>
      </c>
      <c r="M212" s="1">
        <f t="shared" si="11"/>
        <v>0</v>
      </c>
    </row>
    <row r="213" spans="1:13" x14ac:dyDescent="0.2">
      <c r="A213" s="2" t="str">
        <f>IF('Service providers'!I62="Указать название точки 7", "", 'Service providers'!I62)</f>
        <v/>
      </c>
      <c r="B213" s="2"/>
      <c r="C213" s="2"/>
      <c r="D213" s="2"/>
      <c r="E213" s="2"/>
      <c r="F213" s="2"/>
      <c r="G213" s="2"/>
      <c r="H213" s="2"/>
      <c r="I213" s="2"/>
      <c r="J213" s="2"/>
      <c r="K213" s="2"/>
      <c r="L213" s="7">
        <f t="shared" si="10"/>
        <v>0</v>
      </c>
      <c r="M213" s="1">
        <f t="shared" si="11"/>
        <v>0</v>
      </c>
    </row>
    <row r="214" spans="1:13" x14ac:dyDescent="0.2">
      <c r="A214" s="2" t="str">
        <f>IF('Service providers'!I63="Указать название точки 8", "", 'Service providers'!I63)</f>
        <v/>
      </c>
      <c r="B214" s="2"/>
      <c r="C214" s="2"/>
      <c r="D214" s="2"/>
      <c r="E214" s="2"/>
      <c r="F214" s="2"/>
      <c r="G214" s="2"/>
      <c r="H214" s="2"/>
      <c r="I214" s="2"/>
      <c r="J214" s="2"/>
      <c r="K214" s="2"/>
      <c r="L214" s="7">
        <f t="shared" si="10"/>
        <v>0</v>
      </c>
      <c r="M214" s="1">
        <f t="shared" si="11"/>
        <v>0</v>
      </c>
    </row>
    <row r="215" spans="1:13" x14ac:dyDescent="0.2">
      <c r="A215" s="2" t="str">
        <f>IF('Service providers'!I64="Указать название точки 9", "", 'Service providers'!I64)</f>
        <v/>
      </c>
      <c r="B215" s="2"/>
      <c r="C215" s="2"/>
      <c r="D215" s="2"/>
      <c r="E215" s="2"/>
      <c r="F215" s="2"/>
      <c r="G215" s="2"/>
      <c r="H215" s="2"/>
      <c r="I215" s="2"/>
      <c r="J215" s="2"/>
      <c r="K215" s="2"/>
      <c r="L215" s="7">
        <f t="shared" si="10"/>
        <v>0</v>
      </c>
      <c r="M215" s="1">
        <f t="shared" si="11"/>
        <v>0</v>
      </c>
    </row>
    <row r="216" spans="1:13" x14ac:dyDescent="0.2">
      <c r="A216" s="2" t="str">
        <f>IF('Service providers'!I65="Указать название точки 10", "", 'Service providers'!I65)</f>
        <v/>
      </c>
      <c r="B216" s="2"/>
      <c r="C216" s="2"/>
      <c r="D216" s="2"/>
      <c r="E216" s="2"/>
      <c r="F216" s="2"/>
      <c r="G216" s="2"/>
      <c r="H216" s="2"/>
      <c r="I216" s="2"/>
      <c r="J216" s="2"/>
      <c r="K216" s="2"/>
      <c r="L216" s="7">
        <f t="shared" si="10"/>
        <v>0</v>
      </c>
      <c r="M216" s="1">
        <f t="shared" si="11"/>
        <v>0</v>
      </c>
    </row>
    <row r="217" spans="1:13" x14ac:dyDescent="0.2">
      <c r="A217" s="2" t="str">
        <f>IF('Service providers'!I66="Указать название точки 11", "", 'Service providers'!I66)</f>
        <v/>
      </c>
      <c r="B217" s="2"/>
      <c r="C217" s="2"/>
      <c r="D217" s="2"/>
      <c r="E217" s="2"/>
      <c r="F217" s="2"/>
      <c r="G217" s="2"/>
      <c r="H217" s="2"/>
      <c r="I217" s="2"/>
      <c r="J217" s="2"/>
      <c r="K217" s="2"/>
      <c r="L217" s="7">
        <f t="shared" si="10"/>
        <v>0</v>
      </c>
      <c r="M217" s="1">
        <f t="shared" si="11"/>
        <v>0</v>
      </c>
    </row>
    <row r="218" spans="1:13" x14ac:dyDescent="0.2">
      <c r="A218" s="2" t="str">
        <f>IF('Service providers'!I67="Указать название точки 12", "", 'Service providers'!I67)</f>
        <v/>
      </c>
      <c r="B218" s="2"/>
      <c r="C218" s="2"/>
      <c r="D218" s="2"/>
      <c r="E218" s="2"/>
      <c r="F218" s="2"/>
      <c r="G218" s="2"/>
      <c r="H218" s="2"/>
      <c r="I218" s="2"/>
      <c r="J218" s="2"/>
      <c r="K218" s="2"/>
      <c r="L218" s="7">
        <f t="shared" si="10"/>
        <v>0</v>
      </c>
      <c r="M218" s="1">
        <f t="shared" si="11"/>
        <v>0</v>
      </c>
    </row>
    <row r="219" spans="1:13" x14ac:dyDescent="0.2">
      <c r="A219" s="2" t="str">
        <f>IF('Service providers'!I68="Указать название точки 13", "", 'Service providers'!I68)</f>
        <v/>
      </c>
      <c r="B219" s="2"/>
      <c r="C219" s="2"/>
      <c r="D219" s="2"/>
      <c r="E219" s="2"/>
      <c r="F219" s="2"/>
      <c r="G219" s="2"/>
      <c r="H219" s="2"/>
      <c r="I219" s="2"/>
      <c r="J219" s="2"/>
      <c r="K219" s="2"/>
      <c r="L219" s="7">
        <f t="shared" si="10"/>
        <v>0</v>
      </c>
      <c r="M219" s="1">
        <f t="shared" si="11"/>
        <v>0</v>
      </c>
    </row>
    <row r="220" spans="1:13" x14ac:dyDescent="0.2">
      <c r="A220" s="2" t="str">
        <f>IF('Service providers'!I69="Указать название точки 14", "", 'Service providers'!I69)</f>
        <v/>
      </c>
      <c r="B220" s="2"/>
      <c r="C220" s="2"/>
      <c r="D220" s="2"/>
      <c r="E220" s="2"/>
      <c r="F220" s="2"/>
      <c r="G220" s="2"/>
      <c r="H220" s="2"/>
      <c r="I220" s="2"/>
      <c r="J220" s="2"/>
      <c r="K220" s="2"/>
      <c r="L220" s="7">
        <f t="shared" si="10"/>
        <v>0</v>
      </c>
      <c r="M220" s="1">
        <f t="shared" si="11"/>
        <v>0</v>
      </c>
    </row>
    <row r="221" spans="1:13" x14ac:dyDescent="0.2">
      <c r="A221" s="2" t="str">
        <f>IF('Service providers'!I70="Указать название точки 15", "", 'Service providers'!I70)</f>
        <v/>
      </c>
      <c r="B221" s="2"/>
      <c r="C221" s="2"/>
      <c r="D221" s="2"/>
      <c r="E221" s="2"/>
      <c r="F221" s="2"/>
      <c r="G221" s="2"/>
      <c r="H221" s="2"/>
      <c r="I221" s="2"/>
      <c r="J221" s="2"/>
      <c r="K221" s="2"/>
      <c r="L221" s="7">
        <f t="shared" si="10"/>
        <v>0</v>
      </c>
      <c r="M221" s="1">
        <f t="shared" si="11"/>
        <v>0</v>
      </c>
    </row>
    <row r="222" spans="1:13" x14ac:dyDescent="0.2">
      <c r="A222" s="2" t="str">
        <f>IF('Service providers'!I71="Указать название точки 16", "", 'Service providers'!I71)</f>
        <v/>
      </c>
      <c r="B222" s="2"/>
      <c r="C222" s="2"/>
      <c r="D222" s="2"/>
      <c r="E222" s="2"/>
      <c r="F222" s="2"/>
      <c r="G222" s="2"/>
      <c r="H222" s="2"/>
      <c r="I222" s="2"/>
      <c r="J222" s="2"/>
      <c r="K222" s="2"/>
      <c r="L222" s="7">
        <f t="shared" si="10"/>
        <v>0</v>
      </c>
      <c r="M222" s="1">
        <f t="shared" si="11"/>
        <v>0</v>
      </c>
    </row>
    <row r="223" spans="1:13" x14ac:dyDescent="0.2">
      <c r="A223" s="2" t="str">
        <f>IF('Service providers'!I72="Указать название точки 17", "", 'Service providers'!I72)</f>
        <v/>
      </c>
      <c r="B223" s="2"/>
      <c r="C223" s="2"/>
      <c r="D223" s="2"/>
      <c r="E223" s="2"/>
      <c r="F223" s="2"/>
      <c r="G223" s="2"/>
      <c r="H223" s="2"/>
      <c r="I223" s="2"/>
      <c r="J223" s="2"/>
      <c r="K223" s="2"/>
      <c r="L223" s="7">
        <f t="shared" si="10"/>
        <v>0</v>
      </c>
      <c r="M223" s="1">
        <f t="shared" si="11"/>
        <v>0</v>
      </c>
    </row>
    <row r="224" spans="1:13" x14ac:dyDescent="0.2">
      <c r="A224" s="2" t="str">
        <f>IF('Service providers'!I73="Указать название точки 18", "", 'Service providers'!I73)</f>
        <v/>
      </c>
      <c r="B224" s="2"/>
      <c r="C224" s="2"/>
      <c r="D224" s="2"/>
      <c r="E224" s="2"/>
      <c r="F224" s="2"/>
      <c r="G224" s="2"/>
      <c r="H224" s="2"/>
      <c r="I224" s="2"/>
      <c r="J224" s="2"/>
      <c r="K224" s="2"/>
      <c r="L224" s="7">
        <f t="shared" si="10"/>
        <v>0</v>
      </c>
      <c r="M224" s="1">
        <f t="shared" si="11"/>
        <v>0</v>
      </c>
    </row>
    <row r="225" spans="1:13" x14ac:dyDescent="0.2">
      <c r="A225" s="2" t="str">
        <f>IF('Service providers'!I74="Указать название точки 19", "", 'Service providers'!I74)</f>
        <v/>
      </c>
      <c r="B225" s="2"/>
      <c r="C225" s="2"/>
      <c r="D225" s="2"/>
      <c r="E225" s="2"/>
      <c r="F225" s="2"/>
      <c r="G225" s="2"/>
      <c r="H225" s="2"/>
      <c r="I225" s="2"/>
      <c r="J225" s="2"/>
      <c r="K225" s="2"/>
      <c r="L225" s="7">
        <f t="shared" si="10"/>
        <v>0</v>
      </c>
      <c r="M225" s="1">
        <f t="shared" si="11"/>
        <v>0</v>
      </c>
    </row>
    <row r="226" spans="1:13" x14ac:dyDescent="0.2">
      <c r="A226" s="2" t="str">
        <f>IF('Service providers'!I75="Указать название точки 20", "", 'Service providers'!I75)</f>
        <v/>
      </c>
      <c r="B226" s="2"/>
      <c r="C226" s="2"/>
      <c r="D226" s="2"/>
      <c r="E226" s="2"/>
      <c r="F226" s="2"/>
      <c r="G226" s="2"/>
      <c r="H226" s="2"/>
      <c r="I226" s="2"/>
      <c r="J226" s="2"/>
      <c r="K226" s="2"/>
      <c r="L226" s="7">
        <f t="shared" si="10"/>
        <v>0</v>
      </c>
      <c r="M226" s="1">
        <f t="shared" si="11"/>
        <v>0</v>
      </c>
    </row>
    <row r="227" spans="1:13" ht="15" x14ac:dyDescent="0.25">
      <c r="A227" s="33" t="str">
        <f>IF('Service providers'!I76="Указать название", "", 'Service providers'!I76)</f>
        <v/>
      </c>
      <c r="B227" s="34"/>
      <c r="C227" s="34"/>
      <c r="D227" s="34"/>
      <c r="E227" s="34"/>
      <c r="F227" s="34"/>
      <c r="G227" s="34"/>
      <c r="H227" s="34"/>
      <c r="I227" s="34"/>
      <c r="J227" s="34"/>
      <c r="K227" s="34"/>
      <c r="L227" s="7">
        <f t="shared" si="10"/>
        <v>0</v>
      </c>
      <c r="M227" s="1">
        <f t="shared" si="11"/>
        <v>0</v>
      </c>
    </row>
    <row r="228" spans="1:13" x14ac:dyDescent="0.2">
      <c r="A228" s="2" t="str">
        <f>IF('Service providers'!I77="Указать название точки 1", "", 'Service providers'!I77)</f>
        <v/>
      </c>
      <c r="B228" s="2"/>
      <c r="C228" s="2"/>
      <c r="D228" s="2"/>
      <c r="E228" s="2"/>
      <c r="F228" s="2"/>
      <c r="G228" s="2"/>
      <c r="H228" s="2"/>
      <c r="I228" s="2"/>
      <c r="J228" s="2"/>
      <c r="K228" s="2"/>
      <c r="L228" s="7">
        <f t="shared" si="10"/>
        <v>0</v>
      </c>
      <c r="M228" s="1">
        <f t="shared" si="11"/>
        <v>0</v>
      </c>
    </row>
    <row r="229" spans="1:13" x14ac:dyDescent="0.2">
      <c r="A229" s="2" t="str">
        <f>IF('Service providers'!I78="Указать название точки 2", "", 'Service providers'!I78)</f>
        <v/>
      </c>
      <c r="B229" s="2"/>
      <c r="C229" s="2"/>
      <c r="D229" s="2"/>
      <c r="E229" s="2"/>
      <c r="F229" s="2"/>
      <c r="G229" s="2"/>
      <c r="H229" s="2"/>
      <c r="I229" s="2"/>
      <c r="J229" s="2"/>
      <c r="K229" s="2"/>
      <c r="L229" s="7">
        <f t="shared" ref="L229:L247" si="12">B229+D229+F229+H229+J229</f>
        <v>0</v>
      </c>
      <c r="M229" s="1">
        <f t="shared" ref="M229:M247" si="13">C229+E229+G229+I229+K229</f>
        <v>0</v>
      </c>
    </row>
    <row r="230" spans="1:13" x14ac:dyDescent="0.2">
      <c r="A230" s="2" t="str">
        <f>IF('Service providers'!I79="Указать название точки 3", "", 'Service providers'!I79)</f>
        <v/>
      </c>
      <c r="B230" s="2"/>
      <c r="C230" s="2"/>
      <c r="D230" s="2"/>
      <c r="E230" s="2"/>
      <c r="F230" s="2"/>
      <c r="G230" s="2"/>
      <c r="H230" s="2"/>
      <c r="I230" s="2"/>
      <c r="J230" s="2"/>
      <c r="K230" s="2"/>
      <c r="L230" s="7">
        <f t="shared" si="12"/>
        <v>0</v>
      </c>
      <c r="M230" s="1">
        <f t="shared" si="13"/>
        <v>0</v>
      </c>
    </row>
    <row r="231" spans="1:13" x14ac:dyDescent="0.2">
      <c r="A231" s="2" t="str">
        <f>IF('Service providers'!I80="Указать название точки 4", "", 'Service providers'!I80)</f>
        <v/>
      </c>
      <c r="B231" s="2"/>
      <c r="C231" s="2"/>
      <c r="D231" s="2"/>
      <c r="E231" s="2"/>
      <c r="F231" s="2"/>
      <c r="G231" s="2"/>
      <c r="H231" s="2"/>
      <c r="I231" s="2"/>
      <c r="J231" s="2"/>
      <c r="K231" s="2"/>
      <c r="L231" s="7">
        <f t="shared" si="12"/>
        <v>0</v>
      </c>
      <c r="M231" s="1">
        <f t="shared" si="13"/>
        <v>0</v>
      </c>
    </row>
    <row r="232" spans="1:13" x14ac:dyDescent="0.2">
      <c r="A232" s="2" t="str">
        <f>IF('Service providers'!I81="Указать название точки 5", "", 'Service providers'!I81)</f>
        <v/>
      </c>
      <c r="B232" s="2"/>
      <c r="C232" s="2"/>
      <c r="D232" s="2"/>
      <c r="E232" s="2"/>
      <c r="F232" s="2"/>
      <c r="G232" s="2"/>
      <c r="H232" s="2"/>
      <c r="I232" s="2"/>
      <c r="J232" s="2"/>
      <c r="K232" s="2"/>
      <c r="L232" s="7">
        <f t="shared" si="12"/>
        <v>0</v>
      </c>
      <c r="M232" s="1">
        <f t="shared" si="13"/>
        <v>0</v>
      </c>
    </row>
    <row r="233" spans="1:13" x14ac:dyDescent="0.2">
      <c r="A233" s="2" t="str">
        <f>IF('Service providers'!I82="Указать название точки 6", "", 'Service providers'!I82)</f>
        <v/>
      </c>
      <c r="B233" s="2"/>
      <c r="C233" s="2"/>
      <c r="D233" s="2"/>
      <c r="E233" s="2"/>
      <c r="F233" s="2"/>
      <c r="G233" s="2"/>
      <c r="H233" s="2"/>
      <c r="I233" s="2"/>
      <c r="J233" s="2"/>
      <c r="K233" s="2"/>
      <c r="L233" s="7">
        <f t="shared" si="12"/>
        <v>0</v>
      </c>
      <c r="M233" s="1">
        <f t="shared" si="13"/>
        <v>0</v>
      </c>
    </row>
    <row r="234" spans="1:13" x14ac:dyDescent="0.2">
      <c r="A234" s="2" t="str">
        <f>IF('Service providers'!I83="Указать название точки 7", "", 'Service providers'!I83)</f>
        <v/>
      </c>
      <c r="B234" s="2"/>
      <c r="C234" s="2"/>
      <c r="D234" s="2"/>
      <c r="E234" s="2"/>
      <c r="F234" s="2"/>
      <c r="G234" s="2"/>
      <c r="H234" s="2"/>
      <c r="I234" s="2"/>
      <c r="J234" s="2"/>
      <c r="K234" s="2"/>
      <c r="L234" s="7">
        <f t="shared" si="12"/>
        <v>0</v>
      </c>
      <c r="M234" s="1">
        <f t="shared" si="13"/>
        <v>0</v>
      </c>
    </row>
    <row r="235" spans="1:13" x14ac:dyDescent="0.2">
      <c r="A235" s="2" t="str">
        <f>IF('Service providers'!I84="Указать название точки 8", "", 'Service providers'!I84)</f>
        <v/>
      </c>
      <c r="B235" s="2"/>
      <c r="C235" s="2"/>
      <c r="D235" s="2"/>
      <c r="E235" s="2"/>
      <c r="F235" s="2"/>
      <c r="G235" s="2"/>
      <c r="H235" s="2"/>
      <c r="I235" s="2"/>
      <c r="J235" s="2"/>
      <c r="K235" s="2"/>
      <c r="L235" s="7">
        <f t="shared" si="12"/>
        <v>0</v>
      </c>
      <c r="M235" s="1">
        <f t="shared" si="13"/>
        <v>0</v>
      </c>
    </row>
    <row r="236" spans="1:13" x14ac:dyDescent="0.2">
      <c r="A236" s="2" t="str">
        <f>IF('Service providers'!I85="Указать название точки 9", "", 'Service providers'!I85)</f>
        <v/>
      </c>
      <c r="B236" s="2"/>
      <c r="C236" s="2"/>
      <c r="D236" s="2"/>
      <c r="E236" s="2"/>
      <c r="F236" s="2"/>
      <c r="G236" s="2"/>
      <c r="H236" s="2"/>
      <c r="I236" s="2"/>
      <c r="J236" s="2"/>
      <c r="K236" s="2"/>
      <c r="L236" s="7">
        <f t="shared" si="12"/>
        <v>0</v>
      </c>
      <c r="M236" s="1">
        <f t="shared" si="13"/>
        <v>0</v>
      </c>
    </row>
    <row r="237" spans="1:13" x14ac:dyDescent="0.2">
      <c r="A237" s="2" t="str">
        <f>IF('Service providers'!I86="Указать название точки 10", "", 'Service providers'!I86)</f>
        <v/>
      </c>
      <c r="B237" s="2"/>
      <c r="C237" s="2"/>
      <c r="D237" s="2"/>
      <c r="E237" s="2"/>
      <c r="F237" s="2"/>
      <c r="G237" s="2"/>
      <c r="H237" s="2"/>
      <c r="I237" s="2"/>
      <c r="J237" s="2"/>
      <c r="K237" s="2"/>
      <c r="L237" s="7">
        <f t="shared" si="12"/>
        <v>0</v>
      </c>
      <c r="M237" s="1">
        <f t="shared" si="13"/>
        <v>0</v>
      </c>
    </row>
    <row r="238" spans="1:13" x14ac:dyDescent="0.2">
      <c r="A238" s="2" t="str">
        <f>IF('Service providers'!I87="Указать название точки 11", "", 'Service providers'!I87)</f>
        <v/>
      </c>
      <c r="B238" s="2"/>
      <c r="C238" s="2"/>
      <c r="D238" s="2"/>
      <c r="E238" s="2"/>
      <c r="F238" s="2"/>
      <c r="G238" s="2"/>
      <c r="H238" s="2"/>
      <c r="I238" s="2"/>
      <c r="J238" s="2"/>
      <c r="K238" s="2"/>
      <c r="L238" s="7">
        <f t="shared" si="12"/>
        <v>0</v>
      </c>
      <c r="M238" s="1">
        <f t="shared" si="13"/>
        <v>0</v>
      </c>
    </row>
    <row r="239" spans="1:13" x14ac:dyDescent="0.2">
      <c r="A239" s="2" t="str">
        <f>IF('Service providers'!I88="Указать название точки 12", "", 'Service providers'!I88)</f>
        <v/>
      </c>
      <c r="B239" s="2"/>
      <c r="C239" s="2"/>
      <c r="D239" s="2"/>
      <c r="E239" s="2"/>
      <c r="F239" s="2"/>
      <c r="G239" s="2"/>
      <c r="H239" s="2"/>
      <c r="I239" s="2"/>
      <c r="J239" s="2"/>
      <c r="K239" s="2"/>
      <c r="L239" s="7">
        <f t="shared" si="12"/>
        <v>0</v>
      </c>
      <c r="M239" s="1">
        <f t="shared" si="13"/>
        <v>0</v>
      </c>
    </row>
    <row r="240" spans="1:13" x14ac:dyDescent="0.2">
      <c r="A240" s="2" t="str">
        <f>IF('Service providers'!I89="Указать название точки 13", "", 'Service providers'!I89)</f>
        <v/>
      </c>
      <c r="B240" s="2"/>
      <c r="C240" s="2"/>
      <c r="D240" s="2"/>
      <c r="E240" s="2"/>
      <c r="F240" s="2"/>
      <c r="G240" s="2"/>
      <c r="H240" s="2"/>
      <c r="I240" s="2"/>
      <c r="J240" s="2"/>
      <c r="K240" s="2"/>
      <c r="L240" s="7">
        <f t="shared" si="12"/>
        <v>0</v>
      </c>
      <c r="M240" s="1">
        <f t="shared" si="13"/>
        <v>0</v>
      </c>
    </row>
    <row r="241" spans="1:13" x14ac:dyDescent="0.2">
      <c r="A241" s="2" t="str">
        <f>IF('Service providers'!I90="Указать название точки 14", "", 'Service providers'!I90)</f>
        <v/>
      </c>
      <c r="B241" s="2"/>
      <c r="C241" s="2"/>
      <c r="D241" s="2"/>
      <c r="E241" s="2"/>
      <c r="F241" s="2"/>
      <c r="G241" s="2"/>
      <c r="H241" s="2"/>
      <c r="I241" s="2"/>
      <c r="J241" s="2"/>
      <c r="K241" s="2"/>
      <c r="L241" s="7">
        <f t="shared" si="12"/>
        <v>0</v>
      </c>
      <c r="M241" s="1">
        <f t="shared" si="13"/>
        <v>0</v>
      </c>
    </row>
    <row r="242" spans="1:13" x14ac:dyDescent="0.2">
      <c r="A242" s="2" t="str">
        <f>IF('Service providers'!I91="Указать название точки 15", "", 'Service providers'!I91)</f>
        <v/>
      </c>
      <c r="B242" s="2"/>
      <c r="C242" s="2"/>
      <c r="D242" s="2"/>
      <c r="E242" s="2"/>
      <c r="F242" s="2"/>
      <c r="G242" s="2"/>
      <c r="H242" s="2"/>
      <c r="I242" s="2"/>
      <c r="J242" s="2"/>
      <c r="K242" s="2"/>
      <c r="L242" s="7">
        <f t="shared" si="12"/>
        <v>0</v>
      </c>
      <c r="M242" s="1">
        <f t="shared" si="13"/>
        <v>0</v>
      </c>
    </row>
    <row r="243" spans="1:13" x14ac:dyDescent="0.2">
      <c r="A243" s="2" t="str">
        <f>IF('Service providers'!I92="Указать название точки 16", "", 'Service providers'!I92)</f>
        <v/>
      </c>
      <c r="B243" s="2"/>
      <c r="C243" s="2"/>
      <c r="D243" s="2"/>
      <c r="E243" s="2"/>
      <c r="F243" s="2"/>
      <c r="G243" s="2"/>
      <c r="H243" s="2"/>
      <c r="I243" s="2"/>
      <c r="J243" s="2"/>
      <c r="K243" s="2"/>
      <c r="L243" s="7">
        <f t="shared" si="12"/>
        <v>0</v>
      </c>
      <c r="M243" s="1">
        <f t="shared" si="13"/>
        <v>0</v>
      </c>
    </row>
    <row r="244" spans="1:13" x14ac:dyDescent="0.2">
      <c r="A244" s="2" t="str">
        <f>IF('Service providers'!I93="Указать название точки 17", "", 'Service providers'!I93)</f>
        <v/>
      </c>
      <c r="B244" s="2"/>
      <c r="C244" s="2"/>
      <c r="D244" s="2"/>
      <c r="E244" s="2"/>
      <c r="F244" s="2"/>
      <c r="G244" s="2"/>
      <c r="H244" s="2"/>
      <c r="I244" s="2"/>
      <c r="J244" s="2"/>
      <c r="K244" s="2"/>
      <c r="L244" s="7">
        <f t="shared" si="12"/>
        <v>0</v>
      </c>
      <c r="M244" s="1">
        <f t="shared" si="13"/>
        <v>0</v>
      </c>
    </row>
    <row r="245" spans="1:13" x14ac:dyDescent="0.2">
      <c r="A245" s="2" t="str">
        <f>IF('Service providers'!I94="Указать название точки 18", "", 'Service providers'!I94)</f>
        <v/>
      </c>
      <c r="B245" s="2"/>
      <c r="C245" s="2"/>
      <c r="D245" s="2"/>
      <c r="E245" s="2"/>
      <c r="F245" s="2"/>
      <c r="G245" s="2"/>
      <c r="H245" s="2"/>
      <c r="I245" s="2"/>
      <c r="J245" s="2"/>
      <c r="K245" s="2"/>
      <c r="L245" s="7">
        <f t="shared" si="12"/>
        <v>0</v>
      </c>
      <c r="M245" s="1">
        <f t="shared" si="13"/>
        <v>0</v>
      </c>
    </row>
    <row r="246" spans="1:13" x14ac:dyDescent="0.2">
      <c r="A246" s="2" t="str">
        <f>IF('Service providers'!I95="Указать название точки 19", "", 'Service providers'!I95)</f>
        <v/>
      </c>
      <c r="B246" s="2"/>
      <c r="C246" s="2"/>
      <c r="D246" s="2"/>
      <c r="E246" s="2"/>
      <c r="F246" s="2"/>
      <c r="G246" s="2"/>
      <c r="H246" s="2"/>
      <c r="I246" s="2"/>
      <c r="J246" s="2"/>
      <c r="K246" s="2"/>
      <c r="L246" s="7">
        <f t="shared" si="12"/>
        <v>0</v>
      </c>
      <c r="M246" s="1">
        <f t="shared" si="13"/>
        <v>0</v>
      </c>
    </row>
    <row r="247" spans="1:13" x14ac:dyDescent="0.2">
      <c r="A247" s="2" t="str">
        <f>IF('Service providers'!I96="Указать название точки 20", "", 'Service providers'!I96)</f>
        <v/>
      </c>
      <c r="B247" s="2"/>
      <c r="C247" s="2"/>
      <c r="D247" s="2"/>
      <c r="E247" s="2"/>
      <c r="F247" s="2"/>
      <c r="G247" s="2"/>
      <c r="H247" s="2"/>
      <c r="I247" s="2"/>
      <c r="J247" s="2"/>
      <c r="K247" s="2"/>
      <c r="L247" s="7">
        <f t="shared" si="12"/>
        <v>0</v>
      </c>
      <c r="M247" s="1">
        <f t="shared" si="13"/>
        <v>0</v>
      </c>
    </row>
    <row r="248" spans="1:13" ht="15" x14ac:dyDescent="0.25">
      <c r="A248" s="33" t="str">
        <f>IF('Service providers'!I97="Указать название", "", 'Service providers'!I97)</f>
        <v/>
      </c>
      <c r="B248" s="34"/>
      <c r="C248" s="34"/>
      <c r="D248" s="34"/>
      <c r="E248" s="34"/>
      <c r="F248" s="34"/>
      <c r="G248" s="34"/>
      <c r="H248" s="34"/>
      <c r="I248" s="33"/>
      <c r="J248" s="34"/>
      <c r="K248" s="33"/>
      <c r="L248" s="7">
        <f t="shared" si="8"/>
        <v>0</v>
      </c>
      <c r="M248" s="1">
        <f t="shared" si="9"/>
        <v>0</v>
      </c>
    </row>
    <row r="249" spans="1:13" x14ac:dyDescent="0.2">
      <c r="A249" s="2" t="str">
        <f>IF('Service providers'!I98="Указать название точки 1", "", 'Service providers'!I98)</f>
        <v/>
      </c>
      <c r="B249" s="2"/>
      <c r="C249" s="2"/>
      <c r="D249" s="2"/>
      <c r="E249" s="2"/>
      <c r="F249" s="2"/>
      <c r="G249" s="2"/>
      <c r="H249" s="2"/>
      <c r="I249" s="2"/>
      <c r="J249" s="2"/>
      <c r="K249" s="2"/>
      <c r="L249" s="7">
        <f t="shared" si="8"/>
        <v>0</v>
      </c>
      <c r="M249" s="1">
        <f t="shared" si="9"/>
        <v>0</v>
      </c>
    </row>
    <row r="250" spans="1:13" x14ac:dyDescent="0.2">
      <c r="A250" s="2" t="str">
        <f>IF('Service providers'!I99="Указать название точки 2", "", 'Service providers'!I99)</f>
        <v/>
      </c>
      <c r="B250" s="2"/>
      <c r="C250" s="2"/>
      <c r="D250" s="2"/>
      <c r="E250" s="2"/>
      <c r="F250" s="2"/>
      <c r="G250" s="2"/>
      <c r="H250" s="2"/>
      <c r="I250" s="2"/>
      <c r="J250" s="2"/>
      <c r="K250" s="2"/>
      <c r="L250" s="7">
        <f t="shared" si="8"/>
        <v>0</v>
      </c>
      <c r="M250" s="1">
        <f t="shared" si="9"/>
        <v>0</v>
      </c>
    </row>
    <row r="251" spans="1:13" x14ac:dyDescent="0.2">
      <c r="A251" s="2" t="str">
        <f>IF('Service providers'!I100="Указать название точки 3", "", 'Service providers'!I100)</f>
        <v/>
      </c>
      <c r="B251" s="2"/>
      <c r="C251" s="2"/>
      <c r="D251" s="2"/>
      <c r="E251" s="2"/>
      <c r="F251" s="2"/>
      <c r="G251" s="2"/>
      <c r="H251" s="2"/>
      <c r="I251" s="2"/>
      <c r="J251" s="2"/>
      <c r="K251" s="2"/>
      <c r="L251" s="7">
        <f t="shared" si="8"/>
        <v>0</v>
      </c>
      <c r="M251" s="1">
        <f t="shared" si="9"/>
        <v>0</v>
      </c>
    </row>
    <row r="252" spans="1:13" x14ac:dyDescent="0.2">
      <c r="A252" s="2" t="str">
        <f>IF('Service providers'!I101="Указать название точки 4", "", 'Service providers'!I101)</f>
        <v/>
      </c>
      <c r="B252" s="2"/>
      <c r="C252" s="2"/>
      <c r="D252" s="2"/>
      <c r="E252" s="2"/>
      <c r="F252" s="2"/>
      <c r="G252" s="2"/>
      <c r="H252" s="2"/>
      <c r="I252" s="2"/>
      <c r="J252" s="2"/>
      <c r="K252" s="2"/>
      <c r="L252" s="7">
        <f t="shared" si="8"/>
        <v>0</v>
      </c>
      <c r="M252" s="1">
        <f t="shared" si="9"/>
        <v>0</v>
      </c>
    </row>
    <row r="253" spans="1:13" x14ac:dyDescent="0.2">
      <c r="A253" s="2" t="str">
        <f>IF('Service providers'!I102="Указать название точки 5", "", 'Service providers'!I102)</f>
        <v/>
      </c>
      <c r="B253" s="2"/>
      <c r="C253" s="2"/>
      <c r="D253" s="2"/>
      <c r="E253" s="2"/>
      <c r="F253" s="2"/>
      <c r="G253" s="2"/>
      <c r="H253" s="2"/>
      <c r="I253" s="2"/>
      <c r="J253" s="2"/>
      <c r="K253" s="2"/>
      <c r="L253" s="7">
        <f t="shared" si="8"/>
        <v>0</v>
      </c>
      <c r="M253" s="1">
        <f t="shared" si="9"/>
        <v>0</v>
      </c>
    </row>
    <row r="254" spans="1:13" x14ac:dyDescent="0.2">
      <c r="A254" s="2" t="str">
        <f>IF('Service providers'!I103="Указать название точки 6", "", 'Service providers'!I103)</f>
        <v/>
      </c>
      <c r="B254" s="2"/>
      <c r="C254" s="2"/>
      <c r="D254" s="2"/>
      <c r="E254" s="2"/>
      <c r="F254" s="2"/>
      <c r="G254" s="2"/>
      <c r="H254" s="2"/>
      <c r="I254" s="2"/>
      <c r="J254" s="2"/>
      <c r="K254" s="2"/>
      <c r="L254" s="7">
        <f t="shared" si="8"/>
        <v>0</v>
      </c>
      <c r="M254" s="1">
        <f t="shared" si="9"/>
        <v>0</v>
      </c>
    </row>
    <row r="255" spans="1:13" x14ac:dyDescent="0.2">
      <c r="A255" s="2" t="str">
        <f>IF('Service providers'!I104="Указать название точки 7", "", 'Service providers'!I104)</f>
        <v/>
      </c>
      <c r="B255" s="2"/>
      <c r="C255" s="2"/>
      <c r="D255" s="2"/>
      <c r="E255" s="2"/>
      <c r="F255" s="2"/>
      <c r="G255" s="2"/>
      <c r="H255" s="2"/>
      <c r="I255" s="2"/>
      <c r="J255" s="2"/>
      <c r="K255" s="2"/>
      <c r="L255" s="7">
        <f t="shared" si="8"/>
        <v>0</v>
      </c>
      <c r="M255" s="1">
        <f t="shared" si="9"/>
        <v>0</v>
      </c>
    </row>
    <row r="256" spans="1:13" x14ac:dyDescent="0.2">
      <c r="A256" s="2" t="str">
        <f>IF('Service providers'!I105="Указать название точки 8", "", 'Service providers'!I105)</f>
        <v/>
      </c>
      <c r="B256" s="2"/>
      <c r="C256" s="2"/>
      <c r="D256" s="2"/>
      <c r="E256" s="2"/>
      <c r="F256" s="2"/>
      <c r="G256" s="2"/>
      <c r="H256" s="2"/>
      <c r="I256" s="2"/>
      <c r="J256" s="2"/>
      <c r="K256" s="2"/>
      <c r="L256" s="7">
        <f t="shared" si="8"/>
        <v>0</v>
      </c>
      <c r="M256" s="1">
        <f t="shared" si="9"/>
        <v>0</v>
      </c>
    </row>
    <row r="257" spans="1:13" x14ac:dyDescent="0.2">
      <c r="A257" s="2" t="str">
        <f>IF('Service providers'!I106="Указать название точки 9", "", 'Service providers'!I106)</f>
        <v/>
      </c>
      <c r="B257" s="2"/>
      <c r="C257" s="2"/>
      <c r="D257" s="2"/>
      <c r="E257" s="2"/>
      <c r="F257" s="2"/>
      <c r="G257" s="2"/>
      <c r="H257" s="2"/>
      <c r="I257" s="2"/>
      <c r="J257" s="2"/>
      <c r="K257" s="2"/>
      <c r="L257" s="7">
        <f t="shared" si="8"/>
        <v>0</v>
      </c>
      <c r="M257" s="1">
        <f t="shared" si="9"/>
        <v>0</v>
      </c>
    </row>
    <row r="258" spans="1:13" x14ac:dyDescent="0.2">
      <c r="A258" s="2" t="str">
        <f>IF('Service providers'!I107="Указать название точки 10", "", 'Service providers'!I107)</f>
        <v/>
      </c>
      <c r="B258" s="2"/>
      <c r="C258" s="2"/>
      <c r="D258" s="2"/>
      <c r="E258" s="2"/>
      <c r="F258" s="2"/>
      <c r="G258" s="2"/>
      <c r="H258" s="2"/>
      <c r="I258" s="2"/>
      <c r="J258" s="2"/>
      <c r="K258" s="2"/>
      <c r="L258" s="7">
        <f t="shared" si="8"/>
        <v>0</v>
      </c>
      <c r="M258" s="1">
        <f t="shared" si="9"/>
        <v>0</v>
      </c>
    </row>
    <row r="259" spans="1:13" x14ac:dyDescent="0.2">
      <c r="A259" s="2" t="str">
        <f>IF('Service providers'!I108="Указать название точки 11", "", 'Service providers'!I108)</f>
        <v/>
      </c>
      <c r="B259" s="2"/>
      <c r="C259" s="2"/>
      <c r="D259" s="2"/>
      <c r="E259" s="2"/>
      <c r="F259" s="2"/>
      <c r="G259" s="2"/>
      <c r="H259" s="2"/>
      <c r="I259" s="2"/>
      <c r="J259" s="2"/>
      <c r="K259" s="2"/>
      <c r="L259" s="7">
        <f t="shared" si="8"/>
        <v>0</v>
      </c>
      <c r="M259" s="1">
        <f t="shared" si="9"/>
        <v>0</v>
      </c>
    </row>
    <row r="260" spans="1:13" x14ac:dyDescent="0.2">
      <c r="A260" s="2" t="str">
        <f>IF('Service providers'!I109="Указать название точки 12", "", 'Service providers'!I109)</f>
        <v/>
      </c>
      <c r="B260" s="2"/>
      <c r="C260" s="2"/>
      <c r="D260" s="2"/>
      <c r="E260" s="2"/>
      <c r="F260" s="2"/>
      <c r="G260" s="2"/>
      <c r="H260" s="2"/>
      <c r="I260" s="2"/>
      <c r="J260" s="2"/>
      <c r="K260" s="2"/>
      <c r="L260" s="7">
        <f t="shared" si="8"/>
        <v>0</v>
      </c>
      <c r="M260" s="1">
        <f t="shared" si="9"/>
        <v>0</v>
      </c>
    </row>
    <row r="261" spans="1:13" x14ac:dyDescent="0.2">
      <c r="A261" s="2" t="str">
        <f>IF('Service providers'!I110="Указать название точки 13", "", 'Service providers'!I110)</f>
        <v/>
      </c>
      <c r="B261" s="2"/>
      <c r="C261" s="2"/>
      <c r="D261" s="2"/>
      <c r="E261" s="2"/>
      <c r="F261" s="2"/>
      <c r="G261" s="2"/>
      <c r="H261" s="2"/>
      <c r="I261" s="2"/>
      <c r="J261" s="2"/>
      <c r="K261" s="2"/>
      <c r="L261" s="7">
        <f t="shared" si="8"/>
        <v>0</v>
      </c>
      <c r="M261" s="1">
        <f t="shared" si="9"/>
        <v>0</v>
      </c>
    </row>
    <row r="262" spans="1:13" x14ac:dyDescent="0.2">
      <c r="A262" s="2" t="str">
        <f>IF('Service providers'!I111="Указать название точки 14", "", 'Service providers'!I111)</f>
        <v/>
      </c>
      <c r="B262" s="2"/>
      <c r="C262" s="2"/>
      <c r="D262" s="2"/>
      <c r="E262" s="2"/>
      <c r="F262" s="2"/>
      <c r="G262" s="2"/>
      <c r="H262" s="2"/>
      <c r="I262" s="2"/>
      <c r="J262" s="2"/>
      <c r="K262" s="2"/>
      <c r="L262" s="7">
        <f t="shared" si="8"/>
        <v>0</v>
      </c>
      <c r="M262" s="1">
        <f t="shared" si="9"/>
        <v>0</v>
      </c>
    </row>
    <row r="263" spans="1:13" x14ac:dyDescent="0.2">
      <c r="A263" s="2" t="str">
        <f>IF('Service providers'!I112="Указать название точки 15", "", 'Service providers'!I112)</f>
        <v/>
      </c>
      <c r="B263" s="2"/>
      <c r="C263" s="2"/>
      <c r="D263" s="2"/>
      <c r="E263" s="2"/>
      <c r="F263" s="2"/>
      <c r="G263" s="2"/>
      <c r="H263" s="2"/>
      <c r="I263" s="2"/>
      <c r="J263" s="2"/>
      <c r="K263" s="2"/>
      <c r="L263" s="7">
        <f t="shared" si="8"/>
        <v>0</v>
      </c>
      <c r="M263" s="1">
        <f t="shared" si="9"/>
        <v>0</v>
      </c>
    </row>
    <row r="264" spans="1:13" x14ac:dyDescent="0.2">
      <c r="A264" s="2" t="str">
        <f>IF('Service providers'!I113="Указать название точки 16", "", 'Service providers'!I113)</f>
        <v/>
      </c>
      <c r="B264" s="2"/>
      <c r="C264" s="2"/>
      <c r="D264" s="2"/>
      <c r="E264" s="2"/>
      <c r="F264" s="2"/>
      <c r="G264" s="2"/>
      <c r="H264" s="2"/>
      <c r="I264" s="2"/>
      <c r="J264" s="2"/>
      <c r="K264" s="2"/>
      <c r="L264" s="7">
        <f t="shared" si="8"/>
        <v>0</v>
      </c>
      <c r="M264" s="1">
        <f t="shared" si="9"/>
        <v>0</v>
      </c>
    </row>
    <row r="265" spans="1:13" x14ac:dyDescent="0.2">
      <c r="A265" s="2" t="str">
        <f>IF('Service providers'!I114="Указать название точки 17", "", 'Service providers'!I114)</f>
        <v/>
      </c>
      <c r="B265" s="2"/>
      <c r="C265" s="2"/>
      <c r="D265" s="2"/>
      <c r="E265" s="2"/>
      <c r="F265" s="2"/>
      <c r="G265" s="2"/>
      <c r="H265" s="2"/>
      <c r="I265" s="2"/>
      <c r="J265" s="2"/>
      <c r="K265" s="2"/>
      <c r="L265" s="7">
        <f t="shared" si="8"/>
        <v>0</v>
      </c>
      <c r="M265" s="1">
        <f t="shared" si="9"/>
        <v>0</v>
      </c>
    </row>
    <row r="266" spans="1:13" x14ac:dyDescent="0.2">
      <c r="A266" s="2" t="str">
        <f>IF('Service providers'!I115="Указать название точки 18", "", 'Service providers'!I115)</f>
        <v/>
      </c>
      <c r="B266" s="2"/>
      <c r="C266" s="2"/>
      <c r="D266" s="2"/>
      <c r="E266" s="2"/>
      <c r="F266" s="2"/>
      <c r="G266" s="2"/>
      <c r="H266" s="2"/>
      <c r="I266" s="2"/>
      <c r="J266" s="2"/>
      <c r="K266" s="2"/>
      <c r="L266" s="7">
        <f t="shared" si="8"/>
        <v>0</v>
      </c>
      <c r="M266" s="1">
        <f t="shared" si="9"/>
        <v>0</v>
      </c>
    </row>
    <row r="267" spans="1:13" x14ac:dyDescent="0.2">
      <c r="A267" s="2" t="str">
        <f>IF('Service providers'!I116="Указать название точки 19", "", 'Service providers'!I116)</f>
        <v/>
      </c>
      <c r="B267" s="2"/>
      <c r="C267" s="2"/>
      <c r="D267" s="2"/>
      <c r="E267" s="2"/>
      <c r="F267" s="2"/>
      <c r="G267" s="2"/>
      <c r="H267" s="2"/>
      <c r="I267" s="2"/>
      <c r="J267" s="2"/>
      <c r="K267" s="2"/>
      <c r="L267" s="7">
        <f t="shared" si="8"/>
        <v>0</v>
      </c>
      <c r="M267" s="1">
        <f t="shared" si="9"/>
        <v>0</v>
      </c>
    </row>
    <row r="268" spans="1:13" x14ac:dyDescent="0.2">
      <c r="A268" s="2" t="str">
        <f>IF('Service providers'!I117="Указать название точки 20", "", 'Service providers'!I117)</f>
        <v/>
      </c>
      <c r="B268" s="2"/>
      <c r="C268" s="2"/>
      <c r="D268" s="2"/>
      <c r="E268" s="2"/>
      <c r="F268" s="2"/>
      <c r="G268" s="2"/>
      <c r="H268" s="2"/>
      <c r="I268" s="2"/>
      <c r="J268" s="2"/>
      <c r="K268" s="2"/>
      <c r="L268" s="7">
        <f t="shared" si="8"/>
        <v>0</v>
      </c>
      <c r="M268" s="1">
        <f t="shared" si="9"/>
        <v>0</v>
      </c>
    </row>
    <row r="269" spans="1:13" ht="15" x14ac:dyDescent="0.25">
      <c r="A269" s="33" t="str">
        <f>IF('Service providers'!I118="Указать название", "", 'Service providers'!I118)</f>
        <v/>
      </c>
      <c r="B269" s="34"/>
      <c r="C269" s="34"/>
      <c r="D269" s="34"/>
      <c r="E269" s="34"/>
      <c r="F269" s="34"/>
      <c r="G269" s="34"/>
      <c r="H269" s="34"/>
      <c r="I269" s="33"/>
      <c r="J269" s="34"/>
      <c r="K269" s="33"/>
      <c r="L269" s="7">
        <f t="shared" si="8"/>
        <v>0</v>
      </c>
      <c r="M269" s="1">
        <f t="shared" si="9"/>
        <v>0</v>
      </c>
    </row>
    <row r="270" spans="1:13" x14ac:dyDescent="0.2">
      <c r="A270" s="2" t="str">
        <f>IF('Service providers'!I119="Указать название точки 1", "", 'Service providers'!I119)</f>
        <v/>
      </c>
      <c r="B270" s="2"/>
      <c r="C270" s="2"/>
      <c r="D270" s="2"/>
      <c r="E270" s="2"/>
      <c r="F270" s="2"/>
      <c r="G270" s="2"/>
      <c r="H270" s="2"/>
      <c r="I270" s="2"/>
      <c r="J270" s="2"/>
      <c r="K270" s="2"/>
      <c r="L270" s="7">
        <f t="shared" si="8"/>
        <v>0</v>
      </c>
      <c r="M270" s="1">
        <f t="shared" si="9"/>
        <v>0</v>
      </c>
    </row>
    <row r="271" spans="1:13" x14ac:dyDescent="0.2">
      <c r="A271" s="2" t="str">
        <f>IF('Service providers'!I120="Указать название точки 2", "", 'Service providers'!I120)</f>
        <v/>
      </c>
      <c r="B271" s="2"/>
      <c r="C271" s="2"/>
      <c r="D271" s="2"/>
      <c r="E271" s="2"/>
      <c r="F271" s="2"/>
      <c r="G271" s="2"/>
      <c r="H271" s="2"/>
      <c r="I271" s="2"/>
      <c r="J271" s="2"/>
      <c r="K271" s="2"/>
      <c r="L271" s="7">
        <f t="shared" si="8"/>
        <v>0</v>
      </c>
      <c r="M271" s="1">
        <f t="shared" si="9"/>
        <v>0</v>
      </c>
    </row>
    <row r="272" spans="1:13" x14ac:dyDescent="0.2">
      <c r="A272" s="2" t="str">
        <f>IF('Service providers'!I121="Указать название точки 3", "", 'Service providers'!I121)</f>
        <v/>
      </c>
      <c r="B272" s="2"/>
      <c r="C272" s="2"/>
      <c r="D272" s="2"/>
      <c r="E272" s="2"/>
      <c r="F272" s="2"/>
      <c r="G272" s="2"/>
      <c r="H272" s="2"/>
      <c r="I272" s="2"/>
      <c r="J272" s="2"/>
      <c r="K272" s="2"/>
      <c r="L272" s="7">
        <f t="shared" si="8"/>
        <v>0</v>
      </c>
      <c r="M272" s="1">
        <f t="shared" si="9"/>
        <v>0</v>
      </c>
    </row>
    <row r="273" spans="1:13" x14ac:dyDescent="0.2">
      <c r="A273" s="2" t="str">
        <f>IF('Service providers'!I122="Указать название точки 4", "", 'Service providers'!I122)</f>
        <v/>
      </c>
      <c r="B273" s="2"/>
      <c r="C273" s="2"/>
      <c r="D273" s="2"/>
      <c r="E273" s="2"/>
      <c r="F273" s="2"/>
      <c r="G273" s="2"/>
      <c r="H273" s="2"/>
      <c r="I273" s="2"/>
      <c r="J273" s="2"/>
      <c r="K273" s="2"/>
      <c r="L273" s="7">
        <f t="shared" si="8"/>
        <v>0</v>
      </c>
      <c r="M273" s="1">
        <f t="shared" si="9"/>
        <v>0</v>
      </c>
    </row>
    <row r="274" spans="1:13" x14ac:dyDescent="0.2">
      <c r="A274" s="2" t="str">
        <f>IF('Service providers'!I123="Указать название точки 5", "", 'Service providers'!I123)</f>
        <v/>
      </c>
      <c r="B274" s="2"/>
      <c r="C274" s="2"/>
      <c r="D274" s="2"/>
      <c r="E274" s="2"/>
      <c r="F274" s="2"/>
      <c r="G274" s="2"/>
      <c r="H274" s="2"/>
      <c r="I274" s="2"/>
      <c r="J274" s="2"/>
      <c r="K274" s="2"/>
      <c r="L274" s="7">
        <f t="shared" si="8"/>
        <v>0</v>
      </c>
      <c r="M274" s="1">
        <f t="shared" si="9"/>
        <v>0</v>
      </c>
    </row>
    <row r="275" spans="1:13" x14ac:dyDescent="0.2">
      <c r="A275" s="2" t="str">
        <f>IF('Service providers'!I124="Указать название точки 6", "", 'Service providers'!I124)</f>
        <v/>
      </c>
      <c r="B275" s="2"/>
      <c r="C275" s="2"/>
      <c r="D275" s="2"/>
      <c r="E275" s="2"/>
      <c r="F275" s="2"/>
      <c r="G275" s="2"/>
      <c r="H275" s="2"/>
      <c r="I275" s="2"/>
      <c r="J275" s="2"/>
      <c r="K275" s="2"/>
      <c r="L275" s="7">
        <f t="shared" si="8"/>
        <v>0</v>
      </c>
      <c r="M275" s="1">
        <f t="shared" si="9"/>
        <v>0</v>
      </c>
    </row>
    <row r="276" spans="1:13" x14ac:dyDescent="0.2">
      <c r="A276" s="2" t="str">
        <f>IF('Service providers'!I125="Указать название точки 7", "", 'Service providers'!I125)</f>
        <v/>
      </c>
      <c r="B276" s="2"/>
      <c r="C276" s="2"/>
      <c r="D276" s="2"/>
      <c r="E276" s="2"/>
      <c r="F276" s="2"/>
      <c r="G276" s="2"/>
      <c r="H276" s="2"/>
      <c r="I276" s="2"/>
      <c r="J276" s="2"/>
      <c r="K276" s="2"/>
      <c r="L276" s="7">
        <f t="shared" si="8"/>
        <v>0</v>
      </c>
      <c r="M276" s="1">
        <f t="shared" si="9"/>
        <v>0</v>
      </c>
    </row>
    <row r="277" spans="1:13" x14ac:dyDescent="0.2">
      <c r="A277" s="2" t="str">
        <f>IF('Service providers'!I126="Указать название точки 8", "", 'Service providers'!I126)</f>
        <v/>
      </c>
      <c r="B277" s="2"/>
      <c r="C277" s="2"/>
      <c r="D277" s="2"/>
      <c r="E277" s="2"/>
      <c r="F277" s="2"/>
      <c r="G277" s="2"/>
      <c r="H277" s="2"/>
      <c r="I277" s="2"/>
      <c r="J277" s="2"/>
      <c r="K277" s="2"/>
      <c r="L277" s="7">
        <f t="shared" si="8"/>
        <v>0</v>
      </c>
      <c r="M277" s="1">
        <f t="shared" si="9"/>
        <v>0</v>
      </c>
    </row>
    <row r="278" spans="1:13" x14ac:dyDescent="0.2">
      <c r="A278" s="2" t="str">
        <f>IF('Service providers'!I127="Указать название точки 9", "", 'Service providers'!I127)</f>
        <v/>
      </c>
      <c r="B278" s="2"/>
      <c r="C278" s="2"/>
      <c r="D278" s="2"/>
      <c r="E278" s="2"/>
      <c r="F278" s="2"/>
      <c r="G278" s="2"/>
      <c r="H278" s="2"/>
      <c r="I278" s="2"/>
      <c r="J278" s="2"/>
      <c r="K278" s="2"/>
      <c r="L278" s="7">
        <f t="shared" si="8"/>
        <v>0</v>
      </c>
      <c r="M278" s="1">
        <f t="shared" si="9"/>
        <v>0</v>
      </c>
    </row>
    <row r="279" spans="1:13" x14ac:dyDescent="0.2">
      <c r="A279" s="2" t="str">
        <f>IF('Service providers'!I128="Указать название точки 10", "", 'Service providers'!I128)</f>
        <v/>
      </c>
      <c r="B279" s="2"/>
      <c r="C279" s="2"/>
      <c r="D279" s="2"/>
      <c r="E279" s="2"/>
      <c r="F279" s="2"/>
      <c r="G279" s="2"/>
      <c r="H279" s="2"/>
      <c r="I279" s="2"/>
      <c r="J279" s="2"/>
      <c r="K279" s="2"/>
      <c r="L279" s="7">
        <f t="shared" si="8"/>
        <v>0</v>
      </c>
      <c r="M279" s="1">
        <f t="shared" si="9"/>
        <v>0</v>
      </c>
    </row>
    <row r="280" spans="1:13" x14ac:dyDescent="0.2">
      <c r="A280" s="2" t="str">
        <f>IF('Service providers'!I129="Указать название точки 11", "", 'Service providers'!I129)</f>
        <v/>
      </c>
      <c r="B280" s="2"/>
      <c r="C280" s="2"/>
      <c r="D280" s="2"/>
      <c r="E280" s="2"/>
      <c r="F280" s="2"/>
      <c r="G280" s="2"/>
      <c r="H280" s="2"/>
      <c r="I280" s="2"/>
      <c r="J280" s="2"/>
      <c r="K280" s="2"/>
      <c r="L280" s="7">
        <f t="shared" si="8"/>
        <v>0</v>
      </c>
      <c r="M280" s="1">
        <f t="shared" si="9"/>
        <v>0</v>
      </c>
    </row>
    <row r="281" spans="1:13" x14ac:dyDescent="0.2">
      <c r="A281" s="2" t="str">
        <f>IF('Service providers'!I130="Указать название точки 12", "", 'Service providers'!I130)</f>
        <v/>
      </c>
      <c r="B281" s="2"/>
      <c r="C281" s="2"/>
      <c r="D281" s="2"/>
      <c r="E281" s="2"/>
      <c r="F281" s="2"/>
      <c r="G281" s="2"/>
      <c r="H281" s="2"/>
      <c r="I281" s="2"/>
      <c r="J281" s="2"/>
      <c r="K281" s="2"/>
      <c r="L281" s="7">
        <f t="shared" si="8"/>
        <v>0</v>
      </c>
      <c r="M281" s="1">
        <f t="shared" si="9"/>
        <v>0</v>
      </c>
    </row>
    <row r="282" spans="1:13" x14ac:dyDescent="0.2">
      <c r="A282" s="2" t="str">
        <f>IF('Service providers'!I131="Указать название точки 13", "", 'Service providers'!I131)</f>
        <v/>
      </c>
      <c r="B282" s="2"/>
      <c r="C282" s="2"/>
      <c r="D282" s="2"/>
      <c r="E282" s="2"/>
      <c r="F282" s="2"/>
      <c r="G282" s="2"/>
      <c r="H282" s="2"/>
      <c r="I282" s="2"/>
      <c r="J282" s="2"/>
      <c r="K282" s="2"/>
      <c r="L282" s="7">
        <f t="shared" si="8"/>
        <v>0</v>
      </c>
      <c r="M282" s="1">
        <f t="shared" si="9"/>
        <v>0</v>
      </c>
    </row>
    <row r="283" spans="1:13" x14ac:dyDescent="0.2">
      <c r="A283" s="2" t="str">
        <f>IF('Service providers'!I132="Указать название точки 14", "", 'Service providers'!I132)</f>
        <v/>
      </c>
      <c r="B283" s="2"/>
      <c r="C283" s="2"/>
      <c r="D283" s="2"/>
      <c r="E283" s="2"/>
      <c r="F283" s="2"/>
      <c r="G283" s="2"/>
      <c r="H283" s="2"/>
      <c r="I283" s="2"/>
      <c r="J283" s="2"/>
      <c r="K283" s="2"/>
      <c r="L283" s="7">
        <f t="shared" si="8"/>
        <v>0</v>
      </c>
      <c r="M283" s="1">
        <f t="shared" si="9"/>
        <v>0</v>
      </c>
    </row>
    <row r="284" spans="1:13" x14ac:dyDescent="0.2">
      <c r="A284" s="2" t="str">
        <f>IF('Service providers'!I133="Указать название точки 15", "", 'Service providers'!I133)</f>
        <v/>
      </c>
      <c r="B284" s="2"/>
      <c r="C284" s="2"/>
      <c r="D284" s="2"/>
      <c r="E284" s="2"/>
      <c r="F284" s="2"/>
      <c r="G284" s="2"/>
      <c r="H284" s="2"/>
      <c r="I284" s="2"/>
      <c r="J284" s="2"/>
      <c r="K284" s="2"/>
      <c r="L284" s="7">
        <f t="shared" si="8"/>
        <v>0</v>
      </c>
      <c r="M284" s="1">
        <f t="shared" si="9"/>
        <v>0</v>
      </c>
    </row>
    <row r="285" spans="1:13" x14ac:dyDescent="0.2">
      <c r="A285" s="2" t="str">
        <f>IF('Service providers'!I134="Указать название точки 16", "", 'Service providers'!I134)</f>
        <v/>
      </c>
      <c r="B285" s="2"/>
      <c r="C285" s="2"/>
      <c r="D285" s="2"/>
      <c r="E285" s="2"/>
      <c r="F285" s="2"/>
      <c r="G285" s="2"/>
      <c r="H285" s="2"/>
      <c r="I285" s="2"/>
      <c r="J285" s="2"/>
      <c r="K285" s="2"/>
      <c r="L285" s="7">
        <f t="shared" si="8"/>
        <v>0</v>
      </c>
      <c r="M285" s="1">
        <f t="shared" si="9"/>
        <v>0</v>
      </c>
    </row>
    <row r="286" spans="1:13" x14ac:dyDescent="0.2">
      <c r="A286" s="2" t="str">
        <f>IF('Service providers'!I135="Указать название точки 17", "", 'Service providers'!I135)</f>
        <v/>
      </c>
      <c r="B286" s="2"/>
      <c r="C286" s="2"/>
      <c r="D286" s="2"/>
      <c r="E286" s="2"/>
      <c r="F286" s="2"/>
      <c r="G286" s="2"/>
      <c r="H286" s="2"/>
      <c r="I286" s="2"/>
      <c r="J286" s="2"/>
      <c r="K286" s="2"/>
      <c r="L286" s="7">
        <f t="shared" si="8"/>
        <v>0</v>
      </c>
      <c r="M286" s="1">
        <f t="shared" si="9"/>
        <v>0</v>
      </c>
    </row>
    <row r="287" spans="1:13" x14ac:dyDescent="0.2">
      <c r="A287" s="2" t="str">
        <f>IF('Service providers'!I136="Указать название точки 18", "", 'Service providers'!I136)</f>
        <v/>
      </c>
      <c r="B287" s="2"/>
      <c r="C287" s="2"/>
      <c r="D287" s="2"/>
      <c r="E287" s="2"/>
      <c r="F287" s="2"/>
      <c r="G287" s="2"/>
      <c r="H287" s="2"/>
      <c r="I287" s="2"/>
      <c r="J287" s="2"/>
      <c r="K287" s="2"/>
      <c r="L287" s="7">
        <f t="shared" si="8"/>
        <v>0</v>
      </c>
      <c r="M287" s="1">
        <f t="shared" si="9"/>
        <v>0</v>
      </c>
    </row>
    <row r="288" spans="1:13" x14ac:dyDescent="0.2">
      <c r="A288" s="2" t="str">
        <f>IF('Service providers'!I137="Указать название точки 19", "", 'Service providers'!I137)</f>
        <v/>
      </c>
      <c r="B288" s="2"/>
      <c r="C288" s="2"/>
      <c r="D288" s="2"/>
      <c r="E288" s="2"/>
      <c r="F288" s="2"/>
      <c r="G288" s="2"/>
      <c r="H288" s="2"/>
      <c r="I288" s="2"/>
      <c r="J288" s="2"/>
      <c r="K288" s="2"/>
      <c r="L288" s="7">
        <f t="shared" si="8"/>
        <v>0</v>
      </c>
      <c r="M288" s="1">
        <f t="shared" si="9"/>
        <v>0</v>
      </c>
    </row>
    <row r="289" spans="1:13" x14ac:dyDescent="0.2">
      <c r="A289" s="2" t="str">
        <f>IF('Service providers'!I138="Указать название точки 20", "", 'Service providers'!I138)</f>
        <v/>
      </c>
      <c r="B289" s="2"/>
      <c r="C289" s="2"/>
      <c r="D289" s="2"/>
      <c r="E289" s="2"/>
      <c r="F289" s="2"/>
      <c r="G289" s="2"/>
      <c r="H289" s="2"/>
      <c r="I289" s="2"/>
      <c r="J289" s="2"/>
      <c r="K289" s="2"/>
      <c r="L289" s="7">
        <f t="shared" si="8"/>
        <v>0</v>
      </c>
      <c r="M289" s="1">
        <f t="shared" si="9"/>
        <v>0</v>
      </c>
    </row>
    <row r="290" spans="1:13" ht="15" x14ac:dyDescent="0.25">
      <c r="A290" s="33" t="str">
        <f>IF('Service providers'!I139="Указать название", "", 'Service providers'!I139)</f>
        <v/>
      </c>
      <c r="B290" s="34"/>
      <c r="C290" s="34"/>
      <c r="D290" s="34"/>
      <c r="E290" s="34"/>
      <c r="F290" s="34"/>
      <c r="G290" s="34"/>
      <c r="H290" s="34"/>
      <c r="I290" s="33"/>
      <c r="J290" s="34"/>
      <c r="K290" s="33"/>
      <c r="L290" s="7">
        <f t="shared" si="8"/>
        <v>0</v>
      </c>
      <c r="M290" s="1">
        <f t="shared" si="9"/>
        <v>0</v>
      </c>
    </row>
    <row r="291" spans="1:13" x14ac:dyDescent="0.2">
      <c r="A291" s="2" t="str">
        <f>IF('Service providers'!I140="Указать название точки 1", "", 'Service providers'!I140)</f>
        <v/>
      </c>
      <c r="B291" s="2"/>
      <c r="C291" s="2"/>
      <c r="D291" s="2"/>
      <c r="E291" s="2"/>
      <c r="F291" s="2"/>
      <c r="G291" s="2"/>
      <c r="H291" s="2"/>
      <c r="I291" s="2"/>
      <c r="J291" s="2"/>
      <c r="K291" s="2"/>
      <c r="L291" s="7">
        <f t="shared" si="8"/>
        <v>0</v>
      </c>
      <c r="M291" s="1">
        <f t="shared" si="9"/>
        <v>0</v>
      </c>
    </row>
    <row r="292" spans="1:13" x14ac:dyDescent="0.2">
      <c r="A292" s="2" t="str">
        <f>IF('Service providers'!I141="Указать название точки 2", "", 'Service providers'!I141)</f>
        <v/>
      </c>
      <c r="B292" s="2"/>
      <c r="C292" s="2"/>
      <c r="D292" s="2"/>
      <c r="E292" s="2"/>
      <c r="F292" s="2"/>
      <c r="G292" s="2"/>
      <c r="H292" s="2"/>
      <c r="I292" s="2"/>
      <c r="J292" s="2"/>
      <c r="K292" s="2"/>
      <c r="L292" s="7">
        <f t="shared" si="8"/>
        <v>0</v>
      </c>
      <c r="M292" s="1">
        <f t="shared" si="9"/>
        <v>0</v>
      </c>
    </row>
    <row r="293" spans="1:13" x14ac:dyDescent="0.2">
      <c r="A293" s="2" t="str">
        <f>IF('Service providers'!I142="Указать название точки 3", "", 'Service providers'!I142)</f>
        <v/>
      </c>
      <c r="B293" s="2"/>
      <c r="C293" s="2"/>
      <c r="D293" s="2"/>
      <c r="E293" s="2"/>
      <c r="F293" s="2"/>
      <c r="G293" s="2"/>
      <c r="H293" s="2"/>
      <c r="I293" s="2"/>
      <c r="J293" s="2"/>
      <c r="K293" s="2"/>
      <c r="L293" s="7">
        <f t="shared" ref="L293:L310" si="14">B293+D293+F293+H293+J293</f>
        <v>0</v>
      </c>
      <c r="M293" s="1">
        <f t="shared" ref="M293:M310" si="15">C293+E293+G293+I293+K293</f>
        <v>0</v>
      </c>
    </row>
    <row r="294" spans="1:13" x14ac:dyDescent="0.2">
      <c r="A294" s="2" t="str">
        <f>IF('Service providers'!I143="Указать название точки 4", "", 'Service providers'!I143)</f>
        <v/>
      </c>
      <c r="B294" s="2"/>
      <c r="C294" s="2"/>
      <c r="D294" s="2"/>
      <c r="E294" s="2"/>
      <c r="F294" s="2"/>
      <c r="G294" s="2"/>
      <c r="H294" s="2"/>
      <c r="I294" s="2"/>
      <c r="J294" s="2"/>
      <c r="K294" s="2"/>
      <c r="L294" s="7">
        <f t="shared" si="14"/>
        <v>0</v>
      </c>
      <c r="M294" s="1">
        <f t="shared" si="15"/>
        <v>0</v>
      </c>
    </row>
    <row r="295" spans="1:13" x14ac:dyDescent="0.2">
      <c r="A295" s="2" t="str">
        <f>IF('Service providers'!I144="Указать название точки 5", "", 'Service providers'!I144)</f>
        <v/>
      </c>
      <c r="B295" s="2"/>
      <c r="C295" s="2"/>
      <c r="D295" s="2"/>
      <c r="E295" s="2"/>
      <c r="F295" s="2"/>
      <c r="G295" s="2"/>
      <c r="H295" s="2"/>
      <c r="I295" s="2"/>
      <c r="J295" s="2"/>
      <c r="K295" s="2"/>
      <c r="L295" s="7">
        <f t="shared" si="14"/>
        <v>0</v>
      </c>
      <c r="M295" s="1">
        <f t="shared" si="15"/>
        <v>0</v>
      </c>
    </row>
    <row r="296" spans="1:13" x14ac:dyDescent="0.2">
      <c r="A296" s="2" t="str">
        <f>IF('Service providers'!I145="Указать название точки 6", "", 'Service providers'!I145)</f>
        <v/>
      </c>
      <c r="B296" s="2"/>
      <c r="C296" s="2"/>
      <c r="D296" s="2"/>
      <c r="E296" s="2"/>
      <c r="F296" s="2"/>
      <c r="G296" s="2"/>
      <c r="H296" s="2"/>
      <c r="I296" s="2"/>
      <c r="J296" s="2"/>
      <c r="K296" s="2"/>
      <c r="L296" s="7">
        <f t="shared" si="14"/>
        <v>0</v>
      </c>
      <c r="M296" s="1">
        <f t="shared" si="15"/>
        <v>0</v>
      </c>
    </row>
    <row r="297" spans="1:13" x14ac:dyDescent="0.2">
      <c r="A297" s="2" t="str">
        <f>IF('Service providers'!I146="Указать название точки 7", "", 'Service providers'!I146)</f>
        <v/>
      </c>
      <c r="B297" s="2"/>
      <c r="C297" s="2"/>
      <c r="D297" s="2"/>
      <c r="E297" s="2"/>
      <c r="F297" s="2"/>
      <c r="G297" s="2"/>
      <c r="H297" s="2"/>
      <c r="I297" s="2"/>
      <c r="J297" s="2"/>
      <c r="K297" s="2"/>
      <c r="L297" s="7">
        <f t="shared" si="14"/>
        <v>0</v>
      </c>
      <c r="M297" s="1">
        <f t="shared" si="15"/>
        <v>0</v>
      </c>
    </row>
    <row r="298" spans="1:13" x14ac:dyDescent="0.2">
      <c r="A298" s="2" t="str">
        <f>IF('Service providers'!I147="Указать название точки 8", "", 'Service providers'!I147)</f>
        <v/>
      </c>
      <c r="B298" s="2"/>
      <c r="C298" s="2"/>
      <c r="D298" s="2"/>
      <c r="E298" s="2"/>
      <c r="F298" s="2"/>
      <c r="G298" s="2"/>
      <c r="H298" s="2"/>
      <c r="I298" s="2"/>
      <c r="J298" s="2"/>
      <c r="K298" s="2"/>
      <c r="L298" s="7">
        <f t="shared" si="14"/>
        <v>0</v>
      </c>
      <c r="M298" s="1">
        <f t="shared" si="15"/>
        <v>0</v>
      </c>
    </row>
    <row r="299" spans="1:13" x14ac:dyDescent="0.2">
      <c r="A299" s="2" t="str">
        <f>IF('Service providers'!I148="Указать название точки 9", "", 'Service providers'!I148)</f>
        <v/>
      </c>
      <c r="B299" s="2"/>
      <c r="C299" s="2"/>
      <c r="D299" s="2"/>
      <c r="E299" s="2"/>
      <c r="F299" s="2"/>
      <c r="G299" s="2"/>
      <c r="H299" s="2"/>
      <c r="I299" s="2"/>
      <c r="J299" s="2"/>
      <c r="K299" s="2"/>
      <c r="L299" s="7">
        <f t="shared" si="14"/>
        <v>0</v>
      </c>
      <c r="M299" s="1">
        <f t="shared" si="15"/>
        <v>0</v>
      </c>
    </row>
    <row r="300" spans="1:13" x14ac:dyDescent="0.2">
      <c r="A300" s="2" t="str">
        <f>IF('Service providers'!I149="Указать название точки 10", "", 'Service providers'!I149)</f>
        <v/>
      </c>
      <c r="B300" s="2"/>
      <c r="C300" s="2"/>
      <c r="D300" s="2"/>
      <c r="E300" s="2"/>
      <c r="F300" s="2"/>
      <c r="G300" s="2"/>
      <c r="H300" s="2"/>
      <c r="I300" s="2"/>
      <c r="J300" s="2"/>
      <c r="K300" s="2"/>
      <c r="L300" s="7">
        <f t="shared" si="14"/>
        <v>0</v>
      </c>
      <c r="M300" s="1">
        <f t="shared" si="15"/>
        <v>0</v>
      </c>
    </row>
    <row r="301" spans="1:13" x14ac:dyDescent="0.2">
      <c r="A301" s="2" t="str">
        <f>IF('Service providers'!I150="Указать название точки 11", "", 'Service providers'!I150)</f>
        <v/>
      </c>
      <c r="B301" s="2"/>
      <c r="C301" s="2"/>
      <c r="D301" s="2"/>
      <c r="E301" s="2"/>
      <c r="F301" s="2"/>
      <c r="G301" s="2"/>
      <c r="H301" s="2"/>
      <c r="I301" s="2"/>
      <c r="J301" s="2"/>
      <c r="K301" s="2"/>
      <c r="L301" s="7">
        <f t="shared" si="14"/>
        <v>0</v>
      </c>
      <c r="M301" s="1">
        <f t="shared" si="15"/>
        <v>0</v>
      </c>
    </row>
    <row r="302" spans="1:13" x14ac:dyDescent="0.2">
      <c r="A302" s="2" t="str">
        <f>IF('Service providers'!I151="Указать название точки 12", "", 'Service providers'!I151)</f>
        <v/>
      </c>
      <c r="B302" s="2"/>
      <c r="C302" s="2"/>
      <c r="D302" s="2"/>
      <c r="E302" s="2"/>
      <c r="F302" s="2"/>
      <c r="G302" s="2"/>
      <c r="H302" s="2"/>
      <c r="I302" s="2"/>
      <c r="J302" s="2"/>
      <c r="K302" s="2"/>
      <c r="L302" s="7">
        <f t="shared" si="14"/>
        <v>0</v>
      </c>
      <c r="M302" s="1">
        <f t="shared" si="15"/>
        <v>0</v>
      </c>
    </row>
    <row r="303" spans="1:13" x14ac:dyDescent="0.2">
      <c r="A303" s="2" t="str">
        <f>IF('Service providers'!I152="Указать название точки 13", "", 'Service providers'!I152)</f>
        <v/>
      </c>
      <c r="B303" s="2"/>
      <c r="C303" s="2"/>
      <c r="D303" s="2"/>
      <c r="E303" s="2"/>
      <c r="F303" s="2"/>
      <c r="G303" s="2"/>
      <c r="H303" s="2"/>
      <c r="I303" s="2"/>
      <c r="J303" s="2"/>
      <c r="K303" s="2"/>
      <c r="L303" s="7">
        <f t="shared" si="14"/>
        <v>0</v>
      </c>
      <c r="M303" s="1">
        <f t="shared" si="15"/>
        <v>0</v>
      </c>
    </row>
    <row r="304" spans="1:13" x14ac:dyDescent="0.2">
      <c r="A304" s="2" t="str">
        <f>IF('Service providers'!I153="Указать название точки 14", "", 'Service providers'!I153)</f>
        <v/>
      </c>
      <c r="B304" s="2"/>
      <c r="C304" s="2"/>
      <c r="D304" s="2"/>
      <c r="E304" s="2"/>
      <c r="F304" s="2"/>
      <c r="G304" s="2"/>
      <c r="H304" s="2"/>
      <c r="I304" s="2"/>
      <c r="J304" s="2"/>
      <c r="K304" s="2"/>
      <c r="L304" s="7">
        <f t="shared" si="14"/>
        <v>0</v>
      </c>
      <c r="M304" s="1">
        <f t="shared" si="15"/>
        <v>0</v>
      </c>
    </row>
    <row r="305" spans="1:13" x14ac:dyDescent="0.2">
      <c r="A305" s="2" t="str">
        <f>IF('Service providers'!I154="Указать название точки 15", "", 'Service providers'!I154)</f>
        <v/>
      </c>
      <c r="B305" s="2"/>
      <c r="C305" s="2"/>
      <c r="D305" s="2"/>
      <c r="E305" s="2"/>
      <c r="F305" s="2"/>
      <c r="G305" s="2"/>
      <c r="H305" s="2"/>
      <c r="I305" s="2"/>
      <c r="J305" s="2"/>
      <c r="K305" s="2"/>
      <c r="L305" s="7">
        <f t="shared" si="14"/>
        <v>0</v>
      </c>
      <c r="M305" s="1">
        <f t="shared" si="15"/>
        <v>0</v>
      </c>
    </row>
    <row r="306" spans="1:13" x14ac:dyDescent="0.2">
      <c r="A306" s="2" t="str">
        <f>IF('Service providers'!I155="Указать название точки 16", "", 'Service providers'!I155)</f>
        <v/>
      </c>
      <c r="B306" s="2"/>
      <c r="C306" s="2"/>
      <c r="D306" s="2"/>
      <c r="E306" s="2"/>
      <c r="F306" s="2"/>
      <c r="G306" s="2"/>
      <c r="H306" s="2"/>
      <c r="I306" s="2"/>
      <c r="J306" s="2"/>
      <c r="K306" s="2"/>
      <c r="L306" s="7">
        <f t="shared" si="14"/>
        <v>0</v>
      </c>
      <c r="M306" s="1">
        <f t="shared" si="15"/>
        <v>0</v>
      </c>
    </row>
    <row r="307" spans="1:13" x14ac:dyDescent="0.2">
      <c r="A307" s="2" t="str">
        <f>IF('Service providers'!I156="Указать название точки 17", "", 'Service providers'!I156)</f>
        <v/>
      </c>
      <c r="B307" s="2"/>
      <c r="C307" s="2"/>
      <c r="D307" s="2"/>
      <c r="E307" s="2"/>
      <c r="F307" s="2"/>
      <c r="G307" s="2"/>
      <c r="H307" s="2"/>
      <c r="I307" s="2"/>
      <c r="J307" s="2"/>
      <c r="K307" s="2"/>
      <c r="L307" s="7">
        <f t="shared" si="14"/>
        <v>0</v>
      </c>
      <c r="M307" s="1">
        <f t="shared" si="15"/>
        <v>0</v>
      </c>
    </row>
    <row r="308" spans="1:13" x14ac:dyDescent="0.2">
      <c r="A308" s="2" t="str">
        <f>IF('Service providers'!I157="Указать название точки 18", "", 'Service providers'!I157)</f>
        <v/>
      </c>
      <c r="B308" s="2"/>
      <c r="C308" s="2"/>
      <c r="D308" s="2"/>
      <c r="E308" s="2"/>
      <c r="F308" s="2"/>
      <c r="G308" s="2"/>
      <c r="H308" s="2"/>
      <c r="I308" s="2"/>
      <c r="J308" s="2"/>
      <c r="K308" s="2"/>
      <c r="L308" s="7">
        <f t="shared" si="14"/>
        <v>0</v>
      </c>
      <c r="M308" s="1">
        <f t="shared" si="15"/>
        <v>0</v>
      </c>
    </row>
    <row r="309" spans="1:13" x14ac:dyDescent="0.2">
      <c r="A309" s="2" t="str">
        <f>IF('Service providers'!I158="Указать название точки 19", "", 'Service providers'!I158)</f>
        <v/>
      </c>
      <c r="B309" s="2"/>
      <c r="C309" s="2"/>
      <c r="D309" s="2"/>
      <c r="E309" s="2"/>
      <c r="F309" s="2"/>
      <c r="G309" s="2"/>
      <c r="H309" s="2"/>
      <c r="I309" s="2"/>
      <c r="J309" s="2"/>
      <c r="K309" s="2"/>
      <c r="L309" s="7">
        <f t="shared" si="14"/>
        <v>0</v>
      </c>
      <c r="M309" s="1">
        <f t="shared" si="15"/>
        <v>0</v>
      </c>
    </row>
    <row r="310" spans="1:13" x14ac:dyDescent="0.2">
      <c r="A310" s="2" t="str">
        <f>IF('Service providers'!I159="Указать название точки 20", "", 'Service providers'!I159)</f>
        <v/>
      </c>
      <c r="B310" s="2"/>
      <c r="C310" s="2"/>
      <c r="D310" s="2"/>
      <c r="E310" s="2"/>
      <c r="F310" s="2"/>
      <c r="G310" s="2"/>
      <c r="H310" s="2"/>
      <c r="I310" s="2"/>
      <c r="J310" s="2"/>
      <c r="K310" s="2"/>
      <c r="L310" s="7">
        <f t="shared" si="14"/>
        <v>0</v>
      </c>
      <c r="M310" s="1">
        <f t="shared" si="15"/>
        <v>0</v>
      </c>
    </row>
  </sheetData>
  <mergeCells count="15">
    <mergeCell ref="J13:K13"/>
    <mergeCell ref="C11:I11"/>
    <mergeCell ref="A15:K15"/>
    <mergeCell ref="A163:K163"/>
    <mergeCell ref="H13:I13"/>
    <mergeCell ref="B3:I5"/>
    <mergeCell ref="A13:A14"/>
    <mergeCell ref="B13:C13"/>
    <mergeCell ref="D13:E13"/>
    <mergeCell ref="F13:G13"/>
    <mergeCell ref="C7:I7"/>
    <mergeCell ref="C8:I8"/>
    <mergeCell ref="C9:I9"/>
    <mergeCell ref="C10:I10"/>
    <mergeCell ref="C6:I6"/>
  </mergeCells>
  <phoneticPr fontId="26" type="noConversion"/>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31"/>
  <sheetViews>
    <sheetView showGridLines="0" zoomScale="85" zoomScaleNormal="85" zoomScalePageLayoutView="90" workbookViewId="0">
      <selection activeCell="B28" sqref="B28"/>
    </sheetView>
  </sheetViews>
  <sheetFormatPr defaultColWidth="8.85546875" defaultRowHeight="14.25" x14ac:dyDescent="0.2"/>
  <cols>
    <col min="1" max="4" width="40.7109375" style="1" customWidth="1"/>
    <col min="5" max="16384" width="8.85546875" style="1"/>
  </cols>
  <sheetData>
    <row r="1" spans="1:4" s="13" customFormat="1" ht="20.25" x14ac:dyDescent="0.3">
      <c r="A1" s="14" t="s">
        <v>69</v>
      </c>
      <c r="B1" s="14"/>
      <c r="C1" s="14"/>
    </row>
    <row r="2" spans="1:4" s="13" customFormat="1" ht="18.75" x14ac:dyDescent="0.3">
      <c r="A2" s="15" t="s">
        <v>86</v>
      </c>
      <c r="B2" s="15"/>
      <c r="C2" s="15"/>
    </row>
    <row r="3" spans="1:4" ht="18.75" x14ac:dyDescent="0.3">
      <c r="A3" s="10"/>
      <c r="B3" s="10"/>
      <c r="C3" s="10"/>
    </row>
    <row r="4" spans="1:4" ht="23.25" x14ac:dyDescent="0.35">
      <c r="A4" s="248" t="s">
        <v>87</v>
      </c>
      <c r="B4" s="248"/>
      <c r="C4" s="249" t="s">
        <v>88</v>
      </c>
      <c r="D4" s="249"/>
    </row>
    <row r="5" spans="1:4" ht="54" x14ac:dyDescent="0.25">
      <c r="A5" s="21" t="s">
        <v>89</v>
      </c>
      <c r="B5" s="152" t="s">
        <v>90</v>
      </c>
      <c r="C5" s="153" t="s">
        <v>91</v>
      </c>
      <c r="D5" s="155" t="s">
        <v>90</v>
      </c>
    </row>
    <row r="6" spans="1:4" ht="18" hidden="1" x14ac:dyDescent="0.25">
      <c r="A6" s="4"/>
      <c r="B6" s="4"/>
      <c r="C6" s="5"/>
      <c r="D6" s="5"/>
    </row>
    <row r="7" spans="1:4" ht="132" x14ac:dyDescent="0.2">
      <c r="A7" s="78" t="s">
        <v>92</v>
      </c>
      <c r="B7" s="79" t="s">
        <v>555</v>
      </c>
      <c r="C7" s="78" t="s">
        <v>556</v>
      </c>
      <c r="D7" s="79" t="s">
        <v>94</v>
      </c>
    </row>
    <row r="8" spans="1:4" ht="72" x14ac:dyDescent="0.2">
      <c r="A8" s="78" t="s">
        <v>95</v>
      </c>
      <c r="B8" s="79" t="s">
        <v>557</v>
      </c>
      <c r="C8" s="11" t="s">
        <v>558</v>
      </c>
      <c r="D8" s="79" t="s">
        <v>559</v>
      </c>
    </row>
    <row r="9" spans="1:4" ht="48" x14ac:dyDescent="0.2">
      <c r="A9" s="78" t="s">
        <v>560</v>
      </c>
      <c r="B9" s="79" t="s">
        <v>96</v>
      </c>
      <c r="C9" s="11" t="s">
        <v>97</v>
      </c>
      <c r="D9" s="79" t="s">
        <v>534</v>
      </c>
    </row>
    <row r="10" spans="1:4" ht="90.75" customHeight="1" x14ac:dyDescent="0.2">
      <c r="A10" s="78" t="s">
        <v>98</v>
      </c>
      <c r="B10" s="79" t="s">
        <v>99</v>
      </c>
      <c r="C10" s="11" t="s">
        <v>100</v>
      </c>
      <c r="D10" s="79" t="s">
        <v>101</v>
      </c>
    </row>
    <row r="11" spans="1:4" ht="48" x14ac:dyDescent="0.2">
      <c r="A11" s="11" t="s">
        <v>102</v>
      </c>
      <c r="B11" s="79" t="s">
        <v>103</v>
      </c>
      <c r="C11" s="11" t="s">
        <v>561</v>
      </c>
      <c r="D11" s="79" t="s">
        <v>104</v>
      </c>
    </row>
    <row r="12" spans="1:4" ht="84" x14ac:dyDescent="0.2">
      <c r="A12" s="11" t="s">
        <v>105</v>
      </c>
      <c r="B12" s="79" t="s">
        <v>106</v>
      </c>
      <c r="C12" s="11" t="s">
        <v>562</v>
      </c>
      <c r="D12" s="79" t="s">
        <v>96</v>
      </c>
    </row>
    <row r="13" spans="1:4" ht="48" x14ac:dyDescent="0.2">
      <c r="A13" s="11" t="s">
        <v>107</v>
      </c>
      <c r="B13" s="79" t="s">
        <v>563</v>
      </c>
      <c r="C13" s="78" t="s">
        <v>564</v>
      </c>
      <c r="D13" s="79" t="s">
        <v>109</v>
      </c>
    </row>
    <row r="14" spans="1:4" ht="84" x14ac:dyDescent="0.2">
      <c r="A14" s="11" t="s">
        <v>108</v>
      </c>
      <c r="B14" s="79" t="s">
        <v>565</v>
      </c>
      <c r="C14" s="78" t="s">
        <v>566</v>
      </c>
      <c r="D14" s="79" t="s">
        <v>567</v>
      </c>
    </row>
    <row r="15" spans="1:4" ht="36" x14ac:dyDescent="0.2">
      <c r="A15" s="11" t="s">
        <v>110</v>
      </c>
      <c r="B15" s="79" t="s">
        <v>568</v>
      </c>
      <c r="C15" s="11" t="s">
        <v>569</v>
      </c>
      <c r="D15" s="79" t="s">
        <v>103</v>
      </c>
    </row>
    <row r="16" spans="1:4" ht="60" x14ac:dyDescent="0.2">
      <c r="A16" s="78" t="s">
        <v>111</v>
      </c>
      <c r="B16" s="79" t="s">
        <v>570</v>
      </c>
      <c r="C16" s="11" t="s">
        <v>571</v>
      </c>
      <c r="D16" s="79" t="s">
        <v>572</v>
      </c>
    </row>
    <row r="17" spans="1:4" ht="72" x14ac:dyDescent="0.2">
      <c r="A17" s="12" t="s">
        <v>112</v>
      </c>
      <c r="B17" s="80" t="s">
        <v>572</v>
      </c>
      <c r="C17" s="11" t="s">
        <v>573</v>
      </c>
      <c r="D17" s="79" t="s">
        <v>574</v>
      </c>
    </row>
    <row r="18" spans="1:4" ht="60" x14ac:dyDescent="0.2">
      <c r="A18" s="104" t="s">
        <v>100</v>
      </c>
      <c r="B18" s="79" t="s">
        <v>575</v>
      </c>
      <c r="C18" s="11" t="s">
        <v>576</v>
      </c>
      <c r="D18" s="80" t="s">
        <v>563</v>
      </c>
    </row>
    <row r="19" spans="1:4" ht="60" x14ac:dyDescent="0.2">
      <c r="A19" s="104" t="s">
        <v>113</v>
      </c>
      <c r="B19" s="79" t="s">
        <v>577</v>
      </c>
      <c r="C19" s="11" t="s">
        <v>578</v>
      </c>
      <c r="D19" s="80" t="s">
        <v>570</v>
      </c>
    </row>
    <row r="20" spans="1:4" ht="48" x14ac:dyDescent="0.2">
      <c r="A20" s="104" t="s">
        <v>114</v>
      </c>
      <c r="B20" s="79" t="s">
        <v>579</v>
      </c>
      <c r="C20" s="12" t="s">
        <v>580</v>
      </c>
      <c r="D20" s="79" t="s">
        <v>115</v>
      </c>
    </row>
    <row r="21" spans="1:4" ht="36" x14ac:dyDescent="0.2">
      <c r="A21" s="453"/>
      <c r="B21" s="454"/>
      <c r="C21" s="12" t="s">
        <v>581</v>
      </c>
      <c r="D21" s="79" t="s">
        <v>582</v>
      </c>
    </row>
    <row r="22" spans="1:4" ht="30" customHeight="1" x14ac:dyDescent="0.2">
      <c r="A22" s="455"/>
      <c r="B22" s="456"/>
      <c r="C22" s="171" t="s">
        <v>583</v>
      </c>
      <c r="D22" s="79" t="s">
        <v>116</v>
      </c>
    </row>
    <row r="23" spans="1:4" ht="30" customHeight="1" x14ac:dyDescent="0.2">
      <c r="A23" s="455"/>
      <c r="B23" s="456"/>
      <c r="C23" s="171" t="s">
        <v>584</v>
      </c>
      <c r="D23" s="79" t="s">
        <v>585</v>
      </c>
    </row>
    <row r="24" spans="1:4" ht="21" customHeight="1" x14ac:dyDescent="0.2">
      <c r="A24" s="455"/>
      <c r="B24" s="456"/>
      <c r="C24" s="105" t="s">
        <v>586</v>
      </c>
      <c r="D24" s="79" t="s">
        <v>587</v>
      </c>
    </row>
    <row r="25" spans="1:4" ht="37.5" customHeight="1" x14ac:dyDescent="0.2">
      <c r="A25" s="455"/>
      <c r="B25" s="456"/>
      <c r="C25" s="171" t="s">
        <v>588</v>
      </c>
      <c r="D25" s="79" t="s">
        <v>589</v>
      </c>
    </row>
    <row r="26" spans="1:4" ht="30" customHeight="1" x14ac:dyDescent="0.2">
      <c r="A26" s="455"/>
      <c r="B26" s="456"/>
      <c r="C26" s="455"/>
      <c r="D26" s="456"/>
    </row>
    <row r="27" spans="1:4" ht="30" customHeight="1" x14ac:dyDescent="0.2">
      <c r="A27" s="455"/>
      <c r="B27" s="456"/>
      <c r="C27" s="455"/>
      <c r="D27" s="456"/>
    </row>
    <row r="28" spans="1:4" ht="30" customHeight="1" x14ac:dyDescent="0.2">
      <c r="A28" s="455"/>
      <c r="B28" s="456"/>
      <c r="C28" s="455"/>
      <c r="D28" s="456"/>
    </row>
    <row r="29" spans="1:4" ht="30" customHeight="1" x14ac:dyDescent="0.2">
      <c r="A29" s="455"/>
      <c r="B29" s="456"/>
      <c r="C29" s="455"/>
      <c r="D29" s="456"/>
    </row>
    <row r="30" spans="1:4" ht="30" customHeight="1" x14ac:dyDescent="0.2">
      <c r="A30" s="455"/>
      <c r="B30" s="456"/>
      <c r="C30" s="455"/>
      <c r="D30" s="456"/>
    </row>
    <row r="31" spans="1:4" ht="30" customHeight="1" x14ac:dyDescent="0.2">
      <c r="A31" s="455"/>
      <c r="B31" s="456"/>
      <c r="C31" s="455"/>
      <c r="D31" s="456"/>
    </row>
  </sheetData>
  <sheetProtection password="F400" sheet="1" objects="1" scenarios="1"/>
  <mergeCells count="2">
    <mergeCell ref="A4:B4"/>
    <mergeCell ref="C4:D4"/>
  </mergeCells>
  <phoneticPr fontId="26" type="noConversion"/>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V68"/>
  <sheetViews>
    <sheetView showGridLines="0" zoomScale="85" zoomScaleNormal="85" zoomScalePageLayoutView="90" workbookViewId="0">
      <selection activeCell="P18" sqref="P18"/>
    </sheetView>
  </sheetViews>
  <sheetFormatPr defaultColWidth="10.85546875" defaultRowHeight="14.25" x14ac:dyDescent="0.2"/>
  <cols>
    <col min="1" max="1" width="33.5703125" style="20" customWidth="1"/>
    <col min="2" max="2" width="20.85546875" style="1" customWidth="1"/>
    <col min="3" max="3" width="16.42578125" style="1" customWidth="1"/>
    <col min="4" max="4" width="18.42578125" style="1" customWidth="1"/>
    <col min="5" max="5" width="19.85546875" style="1" customWidth="1"/>
    <col min="6" max="6" width="2.42578125" style="1" customWidth="1"/>
    <col min="7" max="7" width="14.7109375" style="1" hidden="1" customWidth="1"/>
    <col min="8" max="8" width="10.140625" style="1" hidden="1" customWidth="1"/>
    <col min="9" max="11" width="0" style="1" hidden="1" customWidth="1"/>
    <col min="12" max="12" width="20.42578125" style="1" customWidth="1"/>
    <col min="13" max="16" width="14.140625" style="1" bestFit="1" customWidth="1"/>
    <col min="17" max="17" width="10.85546875" style="1"/>
    <col min="18" max="18" width="23" style="1" customWidth="1"/>
    <col min="19" max="19" width="12.5703125" style="1" customWidth="1"/>
    <col min="20" max="20" width="12.42578125" style="1" customWidth="1"/>
    <col min="21" max="21" width="13.5703125" style="1" customWidth="1"/>
    <col min="22" max="22" width="12.42578125" style="1" customWidth="1"/>
    <col min="23" max="16384" width="10.85546875" style="1"/>
  </cols>
  <sheetData>
    <row r="1" spans="1:22" ht="20.25" x14ac:dyDescent="0.3">
      <c r="A1" s="3"/>
      <c r="B1" s="422" t="s">
        <v>87</v>
      </c>
      <c r="C1" s="422"/>
      <c r="D1" s="423" t="s">
        <v>88</v>
      </c>
      <c r="E1" s="423"/>
      <c r="G1" s="424" t="s">
        <v>16</v>
      </c>
      <c r="H1" s="424"/>
      <c r="I1" s="424"/>
      <c r="J1" s="424"/>
      <c r="K1" s="425"/>
      <c r="L1" s="412" t="s">
        <v>422</v>
      </c>
      <c r="M1" s="412"/>
      <c r="N1" s="412"/>
      <c r="O1" s="412"/>
      <c r="P1" s="412"/>
      <c r="R1" s="412" t="s">
        <v>423</v>
      </c>
      <c r="S1" s="412"/>
      <c r="T1" s="412"/>
      <c r="U1" s="412"/>
      <c r="V1" s="412"/>
    </row>
    <row r="2" spans="1:22" ht="18" x14ac:dyDescent="0.25">
      <c r="A2" s="3"/>
      <c r="B2" s="29">
        <f>YearOne</f>
        <v>2012</v>
      </c>
      <c r="C2" s="29">
        <f>YearTwo</f>
        <v>2013</v>
      </c>
      <c r="D2" s="9">
        <f>YearOne</f>
        <v>2012</v>
      </c>
      <c r="E2" s="9">
        <f>YearTwo</f>
        <v>2013</v>
      </c>
      <c r="G2" s="50"/>
      <c r="H2" s="420">
        <f>YearOne</f>
        <v>2012</v>
      </c>
      <c r="I2" s="420"/>
      <c r="J2" s="420">
        <f>YearTwo</f>
        <v>2013</v>
      </c>
      <c r="K2" s="421"/>
      <c r="L2" s="2"/>
      <c r="M2" s="413" t="s">
        <v>87</v>
      </c>
      <c r="N2" s="413"/>
      <c r="O2" s="414" t="s">
        <v>88</v>
      </c>
      <c r="P2" s="414"/>
      <c r="R2" s="2"/>
      <c r="S2" s="413" t="s">
        <v>87</v>
      </c>
      <c r="T2" s="413"/>
      <c r="U2" s="414" t="s">
        <v>88</v>
      </c>
      <c r="V2" s="414"/>
    </row>
    <row r="3" spans="1:22" x14ac:dyDescent="0.2">
      <c r="A3" s="429" t="s">
        <v>424</v>
      </c>
      <c r="B3" s="430"/>
      <c r="C3" s="430"/>
      <c r="D3" s="430"/>
      <c r="E3" s="431"/>
      <c r="G3" s="2" t="s">
        <v>12</v>
      </c>
      <c r="H3" s="418">
        <f>B4+B8+B12+B16</f>
        <v>0</v>
      </c>
      <c r="I3" s="427"/>
      <c r="J3" s="418">
        <f>C4+C8+C12+C16</f>
        <v>0</v>
      </c>
      <c r="K3" s="428"/>
      <c r="L3" s="2"/>
      <c r="M3" s="113">
        <f>YearOne</f>
        <v>2012</v>
      </c>
      <c r="N3" s="113">
        <f>YearTwo</f>
        <v>2013</v>
      </c>
      <c r="O3" s="114">
        <f>YearOne</f>
        <v>2012</v>
      </c>
      <c r="P3" s="114">
        <f>YearTwo</f>
        <v>2013</v>
      </c>
      <c r="R3" s="2"/>
      <c r="S3" s="113">
        <f>YearOne</f>
        <v>2012</v>
      </c>
      <c r="T3" s="113">
        <f>YearTwo</f>
        <v>2013</v>
      </c>
      <c r="U3" s="114">
        <f>YearOne</f>
        <v>2012</v>
      </c>
      <c r="V3" s="114">
        <f>YearTwo</f>
        <v>2013</v>
      </c>
    </row>
    <row r="4" spans="1:22" ht="45" x14ac:dyDescent="0.25">
      <c r="A4" s="68" t="s">
        <v>426</v>
      </c>
      <c r="B4" s="44">
        <f>SUM(B5:B7)</f>
        <v>0</v>
      </c>
      <c r="C4" s="44">
        <f>SUM(C5:C7)</f>
        <v>0</v>
      </c>
      <c r="D4" s="44">
        <f>SUM(D5:D7)</f>
        <v>0</v>
      </c>
      <c r="E4" s="44">
        <f>SUM(E5:E7)</f>
        <v>0</v>
      </c>
      <c r="G4" s="2" t="s">
        <v>22</v>
      </c>
      <c r="H4" s="45">
        <f>B5+B9+B13+B17</f>
        <v>0</v>
      </c>
      <c r="I4" s="28" t="e">
        <f>H4/H3</f>
        <v>#DIV/0!</v>
      </c>
      <c r="J4" s="45">
        <f>C5+C9+C13+C17</f>
        <v>0</v>
      </c>
      <c r="K4" s="63" t="e">
        <f>J4/J3</f>
        <v>#DIV/0!</v>
      </c>
      <c r="L4" s="27" t="s">
        <v>243</v>
      </c>
      <c r="M4" s="45">
        <f>B4+B8+B12+B16+B21+B25+B29+B33</f>
        <v>0</v>
      </c>
      <c r="N4" s="45">
        <f>C4+C8+C12+C16+C21+C25+C29+C33</f>
        <v>0</v>
      </c>
      <c r="O4" s="45">
        <f>D4+D8+D12+D16+D21+D25+D29+D33</f>
        <v>0</v>
      </c>
      <c r="P4" s="45">
        <f>E4+E8+E12+E16+E21+E25+E29+E33</f>
        <v>0</v>
      </c>
      <c r="R4" s="27" t="s">
        <v>243</v>
      </c>
      <c r="S4" s="99" t="str">
        <f>IFERROR(S6*S5, "0")</f>
        <v>0</v>
      </c>
      <c r="T4" s="99" t="str">
        <f t="shared" ref="T4:V4" si="0">IFERROR(T6*T5, "0")</f>
        <v>0</v>
      </c>
      <c r="U4" s="99" t="str">
        <f t="shared" si="0"/>
        <v>0</v>
      </c>
      <c r="V4" s="99" t="str">
        <f t="shared" si="0"/>
        <v>0</v>
      </c>
    </row>
    <row r="5" spans="1:22" ht="28.5" x14ac:dyDescent="0.2">
      <c r="A5" s="166" t="s">
        <v>427</v>
      </c>
      <c r="B5" s="45">
        <f>'Central + Staff calc- HIDE'!A86+'Central + Staff calc- HIDE'!P49</f>
        <v>0</v>
      </c>
      <c r="C5" s="45">
        <f>'Central + Staff calc- HIDE'!D86 + 'Central + Staff calc- HIDE'!S49</f>
        <v>0</v>
      </c>
      <c r="D5" s="45">
        <f>'Central + Staff calc- HIDE'!G65+'Central + Staff calc- HIDE'!P50</f>
        <v>0</v>
      </c>
      <c r="E5" s="45">
        <f>'Central + Staff calc- HIDE'!J65+'Central + Staff calc- HIDE'!S50</f>
        <v>0</v>
      </c>
      <c r="G5" s="2" t="s">
        <v>23</v>
      </c>
      <c r="H5" s="45">
        <f>B6+B10+B14+B18</f>
        <v>0</v>
      </c>
      <c r="I5" s="28" t="e">
        <f>H5/H3</f>
        <v>#DIV/0!</v>
      </c>
      <c r="J5" s="45">
        <f>C6+C10+C14+C18</f>
        <v>0</v>
      </c>
      <c r="K5" s="63" t="e">
        <f>J5/J3</f>
        <v>#DIV/0!</v>
      </c>
      <c r="L5" s="3" t="s">
        <v>437</v>
      </c>
      <c r="M5" s="45">
        <f>'Service providers'!C13+'Service providers'!C34+'Service providers'!C55+'Service providers'!C76+'Service providers'!C97+'Service providers'!C118+'Service providers'!C139</f>
        <v>0</v>
      </c>
      <c r="N5" s="45">
        <f>'Service providers'!D13+'Service providers'!D34+'Service providers'!D55+'Service providers'!D76+'Service providers'!D97+'Service providers'!D118+'Service providers'!D139</f>
        <v>0</v>
      </c>
      <c r="O5" s="45">
        <f>'Service providers'!K13+'Service providers'!K34+'Service providers'!K55+'Service providers'!K76+'Service providers'!K97+'Service providers'!K118+'Service providers'!K139</f>
        <v>0</v>
      </c>
      <c r="P5" s="45">
        <f>'Service providers'!L13+'Service providers'!L34+'Service providers'!L55+'Service providers'!L76+'Service providers'!L97+'Service providers'!L118+'Service providers'!L139</f>
        <v>0</v>
      </c>
      <c r="R5" s="3" t="s">
        <v>437</v>
      </c>
      <c r="S5" s="45">
        <f>'Service providers'!S12</f>
        <v>0</v>
      </c>
      <c r="T5" s="45">
        <f>'Service providers'!S13</f>
        <v>0</v>
      </c>
      <c r="U5" s="45">
        <f>'Service providers'!T12</f>
        <v>0</v>
      </c>
      <c r="V5" s="45">
        <f>'Service providers'!T13</f>
        <v>0</v>
      </c>
    </row>
    <row r="6" spans="1:22" ht="28.5" x14ac:dyDescent="0.2">
      <c r="A6" s="166" t="s">
        <v>428</v>
      </c>
      <c r="B6" s="45">
        <f>'Central + Staff calc- HIDE'!B86+'Central + Staff calc- HIDE'!Q49</f>
        <v>0</v>
      </c>
      <c r="C6" s="45">
        <f>'Central + Staff calc- HIDE'!E86+'Central + Staff calc- HIDE'!T49</f>
        <v>0</v>
      </c>
      <c r="D6" s="45">
        <f>'Central + Staff calc- HIDE'!H65+'Central + Staff calc- HIDE'!Q50</f>
        <v>0</v>
      </c>
      <c r="E6" s="45">
        <f>'Central + Staff calc- HIDE'!K65+'Central + Staff calc- HIDE'!T50</f>
        <v>0</v>
      </c>
      <c r="G6" s="2" t="s">
        <v>24</v>
      </c>
      <c r="H6" s="45">
        <f>B7+B11+B15+B19</f>
        <v>0</v>
      </c>
      <c r="I6" s="28" t="e">
        <f>H6/H3</f>
        <v>#DIV/0!</v>
      </c>
      <c r="J6" s="45">
        <f>C7+C11+C15+C19</f>
        <v>0</v>
      </c>
      <c r="K6" s="63" t="e">
        <f>J6/J3</f>
        <v>#DIV/0!</v>
      </c>
      <c r="L6" s="3" t="s">
        <v>438</v>
      </c>
      <c r="M6" s="45" t="str">
        <f>IFERROR(M4/M5," ")</f>
        <v xml:space="preserve"> </v>
      </c>
      <c r="N6" s="45" t="str">
        <f t="shared" ref="N6:P6" si="1">IFERROR(N4/N5,"")</f>
        <v/>
      </c>
      <c r="O6" s="45" t="str">
        <f t="shared" si="1"/>
        <v/>
      </c>
      <c r="P6" s="45" t="str">
        <f t="shared" si="1"/>
        <v/>
      </c>
      <c r="R6" s="3" t="s">
        <v>438</v>
      </c>
      <c r="S6" s="45" t="str">
        <f>M6</f>
        <v xml:space="preserve"> </v>
      </c>
      <c r="T6" s="45" t="str">
        <f t="shared" ref="T6:V6" si="2">N6</f>
        <v/>
      </c>
      <c r="U6" s="45" t="str">
        <f t="shared" si="2"/>
        <v/>
      </c>
      <c r="V6" s="45" t="str">
        <f t="shared" si="2"/>
        <v/>
      </c>
    </row>
    <row r="7" spans="1:22" ht="28.5" x14ac:dyDescent="0.2">
      <c r="A7" s="166" t="s">
        <v>429</v>
      </c>
      <c r="B7" s="45">
        <f>'Central + Staff calc- HIDE'!C86+'Central + Staff calc- HIDE'!C88+'Central + Staff calc- HIDE'!R49</f>
        <v>0</v>
      </c>
      <c r="C7" s="45">
        <f>'Central + Staff calc- HIDE'!F86+'Central + Staff calc- HIDE'!U49</f>
        <v>0</v>
      </c>
      <c r="D7" s="45">
        <f>'Central + Staff calc- HIDE'!I65+'Central + Staff calc- HIDE'!R50</f>
        <v>0</v>
      </c>
      <c r="E7" s="45">
        <f>'Central + Staff calc- HIDE'!L65+'Central + Staff calc- HIDE'!U50</f>
        <v>0</v>
      </c>
      <c r="L7" s="415" t="s">
        <v>72</v>
      </c>
      <c r="M7" s="416"/>
      <c r="N7" s="416"/>
      <c r="O7" s="416"/>
      <c r="P7" s="417"/>
      <c r="R7" s="415" t="s">
        <v>72</v>
      </c>
      <c r="S7" s="416"/>
      <c r="T7" s="416"/>
      <c r="U7" s="416"/>
      <c r="V7" s="417"/>
    </row>
    <row r="8" spans="1:22" ht="15" x14ac:dyDescent="0.25">
      <c r="A8" s="68" t="s">
        <v>324</v>
      </c>
      <c r="B8" s="44">
        <f>SUM(B9:B11)</f>
        <v>0</v>
      </c>
      <c r="C8" s="44">
        <f t="shared" ref="C8" si="3">SUM(C9:C11)</f>
        <v>0</v>
      </c>
      <c r="D8" s="44">
        <f>SUM(D9:D11)</f>
        <v>0</v>
      </c>
      <c r="E8" s="44">
        <f>SUM(E9:E11)</f>
        <v>0</v>
      </c>
      <c r="G8" s="426" t="s">
        <v>17</v>
      </c>
      <c r="H8" s="426"/>
      <c r="I8" s="426"/>
      <c r="J8" s="426"/>
      <c r="K8" s="426"/>
      <c r="L8" s="3" t="s">
        <v>158</v>
      </c>
      <c r="M8" s="64">
        <f>B4+B8+B12+B16</f>
        <v>0</v>
      </c>
      <c r="N8" s="64">
        <f>C4+C8+C12+C16</f>
        <v>0</v>
      </c>
      <c r="O8" s="64">
        <f>D4+D8+D12+D16</f>
        <v>0</v>
      </c>
      <c r="P8" s="64">
        <f>E4+E8+E12+E16</f>
        <v>0</v>
      </c>
      <c r="R8" s="3" t="s">
        <v>158</v>
      </c>
      <c r="S8" s="115" t="str">
        <f>IFERROR(S4*(M8/(M8+M9)), "0")</f>
        <v>0</v>
      </c>
      <c r="T8" s="115" t="str">
        <f t="shared" ref="T8:V8" si="4">IFERROR(T4*(N8/(N8+N9)), "0")</f>
        <v>0</v>
      </c>
      <c r="U8" s="115" t="str">
        <f t="shared" si="4"/>
        <v>0</v>
      </c>
      <c r="V8" s="115" t="str">
        <f t="shared" si="4"/>
        <v>0</v>
      </c>
    </row>
    <row r="9" spans="1:22" ht="29.25" x14ac:dyDescent="0.25">
      <c r="A9" s="166" t="s">
        <v>427</v>
      </c>
      <c r="B9" s="45">
        <f>SUMIF('Commodities-NSP'!$C$9:$C$34, "ПИШ_Выс_Приор", 'Commodities-NSP'!$E$9:$E$34)</f>
        <v>0</v>
      </c>
      <c r="C9" s="45">
        <f>SUMIF('Commodities-NSP'!$C$9:$C$34, "ПИШ_Выс_Приор", 'Commodities-NSP'!$F$9:$F$34)</f>
        <v>0</v>
      </c>
      <c r="D9" s="45">
        <f>SUMIF('Commodities-OST'!$C$10:$C$36, "ОЗТ_Выс_Приор", 'Commodities-OST'!$E$10:$E$36)</f>
        <v>0</v>
      </c>
      <c r="E9" s="45">
        <f>SUMIF('Commodities-OST'!$C$10:$C$36, "ОЗТ_Выс_Приор", 'Commodities-OST'!$F$10:$F$36)</f>
        <v>0</v>
      </c>
      <c r="G9" s="50"/>
      <c r="H9" s="420">
        <f>YearOne</f>
        <v>2012</v>
      </c>
      <c r="I9" s="420"/>
      <c r="J9" s="420">
        <f>YearTwo</f>
        <v>2013</v>
      </c>
      <c r="K9" s="420"/>
      <c r="L9" s="3" t="s">
        <v>159</v>
      </c>
      <c r="M9" s="64">
        <f>B21+B25+B29+B33</f>
        <v>0</v>
      </c>
      <c r="N9" s="64">
        <f>C21+C25+C29+C33</f>
        <v>0</v>
      </c>
      <c r="O9" s="64">
        <f>D21+D25+D29+D33</f>
        <v>0</v>
      </c>
      <c r="P9" s="64">
        <f>E21+E25+E29+E33</f>
        <v>0</v>
      </c>
      <c r="R9" s="3" t="s">
        <v>159</v>
      </c>
      <c r="S9" s="115" t="str">
        <f>IFERROR(S4*(M9/(M8+M9)), "0")</f>
        <v>0</v>
      </c>
      <c r="T9" s="115" t="str">
        <f>IFERROR(T4*(N9/(N8+N9)), "0")</f>
        <v>0</v>
      </c>
      <c r="U9" s="115" t="str">
        <f>IFERROR(U4*(O9/(O8+O9)), "0")</f>
        <v>0</v>
      </c>
      <c r="V9" s="115" t="str">
        <f>IFERROR(V4*(P9/(P8+P9)), "0")</f>
        <v>0</v>
      </c>
    </row>
    <row r="10" spans="1:22" ht="28.5" x14ac:dyDescent="0.2">
      <c r="A10" s="166" t="s">
        <v>428</v>
      </c>
      <c r="B10" s="45">
        <f>SUMIF('Commodities-NSP'!$C$9:$C$34, "ПИШ_Сред_Приор", 'Commodities-NSP'!$E$9:$E$34)</f>
        <v>0</v>
      </c>
      <c r="C10" s="45">
        <f>SUMIF('Commodities-NSP'!$C$9:$C$34, "ПИШ_Сред_Приор", 'Commodities-NSP'!$F$9:$F$34)</f>
        <v>0</v>
      </c>
      <c r="D10" s="45">
        <f>SUMIF('Commodities-OST'!$C$10:$C$36, "ОЗТ_Сред_Приор", 'Commodities-OST'!$E$10:$E$36)</f>
        <v>0</v>
      </c>
      <c r="E10" s="45">
        <f>SUMIF('Commodities-OST'!$C$10:$C$36, "ОЗТ_Сред_Приор", 'Commodities-OST'!$F$10:$F$36)</f>
        <v>0</v>
      </c>
      <c r="G10" s="2" t="s">
        <v>12</v>
      </c>
      <c r="H10" s="418">
        <f>D4+D8+D12+D16</f>
        <v>0</v>
      </c>
      <c r="I10" s="419"/>
      <c r="J10" s="418">
        <f>E4+E8+E12+E16</f>
        <v>0</v>
      </c>
      <c r="K10" s="419"/>
      <c r="L10" s="415" t="s">
        <v>439</v>
      </c>
      <c r="M10" s="416"/>
      <c r="N10" s="416"/>
      <c r="O10" s="416"/>
      <c r="P10" s="417"/>
      <c r="R10" s="415" t="s">
        <v>439</v>
      </c>
      <c r="S10" s="416"/>
      <c r="T10" s="416"/>
      <c r="U10" s="416"/>
      <c r="V10" s="417"/>
    </row>
    <row r="11" spans="1:22" ht="42.75" x14ac:dyDescent="0.2">
      <c r="A11" s="166" t="s">
        <v>429</v>
      </c>
      <c r="B11" s="45">
        <f>SUMIF('Commodities-NSP'!$C$9:$C$34, "ПИШ_Низ_Приор", 'Commodities-NSP'!$E$9:$E$34)</f>
        <v>0</v>
      </c>
      <c r="C11" s="45">
        <f>SUMIF('Commodities-NSP'!$C$9:$C$34, "ПИШ_Низ_Приор", 'Commodities-NSP'!$F$9:$F$34)</f>
        <v>0</v>
      </c>
      <c r="D11" s="45">
        <f>SUMIF('Commodities-OST'!$C$10:$C$36, "ОЗТ_Низ_Приор", 'Commodities-OST'!$E$10:$E$36)</f>
        <v>0</v>
      </c>
      <c r="E11" s="45">
        <f>SUMIF('Commodities-OST'!$C$10:$C$36, "ОЗТ_Низ_Приор", 'Commodities-OST'!$F$10:$F$36)</f>
        <v>0</v>
      </c>
      <c r="G11" s="2" t="s">
        <v>22</v>
      </c>
      <c r="H11" s="45">
        <f>D5+D9+D13+D17</f>
        <v>0</v>
      </c>
      <c r="I11" s="28" t="e">
        <f>H11/H10</f>
        <v>#DIV/0!</v>
      </c>
      <c r="J11" s="45">
        <f>E5+E9+E13+E17</f>
        <v>0</v>
      </c>
      <c r="K11" s="28" t="e">
        <f>J11/J10</f>
        <v>#DIV/0!</v>
      </c>
      <c r="L11" s="166" t="s">
        <v>427</v>
      </c>
      <c r="M11" s="45" t="str">
        <f>IFERROR(B5+B9+B13+B17+B22+B26+B30+B34," ")</f>
        <v xml:space="preserve"> </v>
      </c>
      <c r="N11" s="45" t="str">
        <f t="shared" ref="N11:P11" si="5">IFERROR(C5+C9+C13+C17+C22+C26+C30+C34," ")</f>
        <v xml:space="preserve"> </v>
      </c>
      <c r="O11" s="45" t="str">
        <f t="shared" si="5"/>
        <v xml:space="preserve"> </v>
      </c>
      <c r="P11" s="45" t="str">
        <f t="shared" si="5"/>
        <v xml:space="preserve"> </v>
      </c>
      <c r="R11" s="166" t="s">
        <v>427</v>
      </c>
      <c r="S11" s="99" t="str">
        <f>IFERROR(S4*(M11/($M$11+$M$12+$M$13)), "0")</f>
        <v>0</v>
      </c>
      <c r="T11" s="99" t="str">
        <f>IFERROR(T4*(N11/(N11+N12+N13)), "0")</f>
        <v>0</v>
      </c>
      <c r="U11" s="99" t="str">
        <f>IFERROR(U4*(O11/(O11+O12+O13)), "0")</f>
        <v>0</v>
      </c>
      <c r="V11" s="99" t="str">
        <f>IFERROR(V4*(P11/(P11+P12+P13)), "0")</f>
        <v>0</v>
      </c>
    </row>
    <row r="12" spans="1:22" ht="43.5" x14ac:dyDescent="0.25">
      <c r="A12" s="68" t="s">
        <v>343</v>
      </c>
      <c r="B12" s="44">
        <f>SUM(B13:B15)</f>
        <v>0</v>
      </c>
      <c r="C12" s="44">
        <f t="shared" ref="C12" si="6">SUM(C13:C15)</f>
        <v>0</v>
      </c>
      <c r="D12" s="44">
        <f>SUM(D13:D15)</f>
        <v>0</v>
      </c>
      <c r="E12" s="44">
        <f>SUM(E13:E15)</f>
        <v>0</v>
      </c>
      <c r="G12" s="2" t="s">
        <v>23</v>
      </c>
      <c r="H12" s="45">
        <f>D6+D10+D14+D18</f>
        <v>0</v>
      </c>
      <c r="I12" s="28" t="e">
        <f>H12/H10</f>
        <v>#DIV/0!</v>
      </c>
      <c r="J12" s="45">
        <f t="shared" ref="J12:J13" si="7">E6+E10+E14+E18</f>
        <v>0</v>
      </c>
      <c r="K12" s="28" t="e">
        <f>J12/J10</f>
        <v>#DIV/0!</v>
      </c>
      <c r="L12" s="166" t="s">
        <v>428</v>
      </c>
      <c r="M12" s="45" t="str">
        <f>IFERROR(B6+B10+B14+B18+B23+B27+B31+B35," ")</f>
        <v xml:space="preserve"> </v>
      </c>
      <c r="N12" s="45" t="str">
        <f t="shared" ref="N12:P12" si="8">IFERROR(C6+C10+C14+C18+C23+C27+C31+C35," ")</f>
        <v xml:space="preserve"> </v>
      </c>
      <c r="O12" s="45" t="str">
        <f t="shared" si="8"/>
        <v xml:space="preserve"> </v>
      </c>
      <c r="P12" s="45" t="str">
        <f t="shared" si="8"/>
        <v xml:space="preserve"> </v>
      </c>
      <c r="R12" s="166" t="s">
        <v>428</v>
      </c>
      <c r="S12" s="99" t="str">
        <f>IFERROR(S4*(M12/(M11+M12+M13)), "0")</f>
        <v>0</v>
      </c>
      <c r="T12" s="99" t="str">
        <f>IFERROR(T4*(N12/(N11+N12+N13)), "0")</f>
        <v>0</v>
      </c>
      <c r="U12" s="99" t="str">
        <f>IFERROR(U4*(O12/(O11+O12+O13)), "0")</f>
        <v>0</v>
      </c>
      <c r="V12" s="99" t="str">
        <f>IFERROR(V4*(P12/(P11+P12+P13)), "0")</f>
        <v>0</v>
      </c>
    </row>
    <row r="13" spans="1:22" ht="42.75" x14ac:dyDescent="0.2">
      <c r="A13" s="166" t="s">
        <v>427</v>
      </c>
      <c r="B13" s="45">
        <f>SUMIF('Other direct-NSP&amp;OST'!$C$11:$C$21, "ПИШ_Выс_Приор", 'Other direct-NSP&amp;OST'!E11:E21)</f>
        <v>0</v>
      </c>
      <c r="C13" s="45">
        <f>SUMIF('Other direct-NSP&amp;OST'!$C$11:$C$21, "ПИШ_Выс_Приор", 'Other direct-NSP&amp;OST'!F11:F21)</f>
        <v>0</v>
      </c>
      <c r="D13" s="45">
        <f>SUMIF('Other direct-NSP&amp;OST'!$C$23:$C$31, "ОЗТ_Выс_Приор", 'Other direct-NSP&amp;OST'!E23:E31)</f>
        <v>0</v>
      </c>
      <c r="E13" s="45">
        <f>SUMIF('Other direct-NSP&amp;OST'!$C$23:$C$31, "ОЗТ_Выс_Приор", 'Other direct-NSP&amp;OST'!F23:F31)</f>
        <v>0</v>
      </c>
      <c r="G13" s="2" t="s">
        <v>24</v>
      </c>
      <c r="H13" s="45">
        <f>D7+D11+D15+D19</f>
        <v>0</v>
      </c>
      <c r="I13" s="28" t="e">
        <f>H13/H10</f>
        <v>#DIV/0!</v>
      </c>
      <c r="J13" s="45">
        <f t="shared" si="7"/>
        <v>0</v>
      </c>
      <c r="K13" s="63" t="e">
        <f>J13/J10</f>
        <v>#DIV/0!</v>
      </c>
      <c r="L13" s="166" t="s">
        <v>429</v>
      </c>
      <c r="M13" s="45" t="str">
        <f>IFERROR(B7+B11+B15+B19+B24+B28+B32+B36, "")</f>
        <v/>
      </c>
      <c r="N13" s="45" t="str">
        <f t="shared" ref="N13:P13" si="9">IFERROR(C7+C11+C15+C19+C24+C28+C32+C36, "")</f>
        <v/>
      </c>
      <c r="O13" s="45" t="str">
        <f t="shared" si="9"/>
        <v/>
      </c>
      <c r="P13" s="45" t="str">
        <f t="shared" si="9"/>
        <v/>
      </c>
      <c r="R13" s="166" t="s">
        <v>429</v>
      </c>
      <c r="S13" s="99" t="str">
        <f>IFERROR(S4*(M13/(M11+M12+M13)), "0")</f>
        <v>0</v>
      </c>
      <c r="T13" s="99" t="str">
        <f>IFERROR(T4*(N13/(N11+N12+N13)), "0")</f>
        <v>0</v>
      </c>
      <c r="U13" s="99" t="str">
        <f>IFERROR(U4*(O13/(O11+O12+O13)), "0")</f>
        <v>0</v>
      </c>
      <c r="V13" s="99" t="str">
        <f>IFERROR(V4*(P13/(P11+P12+P13)), "0")</f>
        <v>0</v>
      </c>
    </row>
    <row r="14" spans="1:22" ht="28.5" x14ac:dyDescent="0.2">
      <c r="A14" s="166" t="s">
        <v>428</v>
      </c>
      <c r="B14" s="45">
        <f>SUMIF('Other direct-NSP&amp;OST'!$C$11:$C$21, "ПИШ_Сред_Приор", 'Other direct-NSP&amp;OST'!E11:E21)</f>
        <v>0</v>
      </c>
      <c r="C14" s="45">
        <f>SUMIF('Other direct-NSP&amp;OST'!$C$11:$C$21, "ПИШ_Сред_Приор", 'Other direct-NSP&amp;OST'!F11:F21)</f>
        <v>0</v>
      </c>
      <c r="D14" s="45">
        <f>SUMIF('Other direct-NSP&amp;OST'!$C$23:$C$31, "ОЗТ_Сред_Приор", 'Other direct-NSP&amp;OST'!E23:E31)</f>
        <v>0</v>
      </c>
      <c r="E14" s="45">
        <f>SUMIF('Other direct-NSP&amp;OST'!$C$23:$C$31, "ОЗТ_Сред_Приор", 'Other direct-NSP&amp;OST'!F23:F31)</f>
        <v>0</v>
      </c>
      <c r="L14" s="415" t="s">
        <v>440</v>
      </c>
      <c r="M14" s="416"/>
      <c r="N14" s="416"/>
      <c r="O14" s="416"/>
      <c r="P14" s="417"/>
      <c r="R14" s="415" t="s">
        <v>440</v>
      </c>
      <c r="S14" s="416"/>
      <c r="T14" s="416"/>
      <c r="U14" s="416"/>
      <c r="V14" s="417"/>
    </row>
    <row r="15" spans="1:22" ht="28.5" x14ac:dyDescent="0.2">
      <c r="A15" s="166" t="s">
        <v>429</v>
      </c>
      <c r="B15" s="45">
        <f>SUMIF('Other direct-NSP&amp;OST'!$C$11:$C$21, "ПИШ_Низ_Приор", 'Other direct-NSP&amp;OST'!E11:E21)</f>
        <v>0</v>
      </c>
      <c r="C15" s="45">
        <f>SUMIF('Other direct-NSP&amp;OST'!$C$11:$C$21, "ПИШ_Низ_Приор", 'Other direct-NSP&amp;OST'!F11:F21)</f>
        <v>0</v>
      </c>
      <c r="D15" s="45">
        <f>SUMIF('Other direct-NSP&amp;OST'!$C$23:$C$31, "ОЗТ_Низ_Приор", 'Other direct-NSP&amp;OST'!E23:E31)</f>
        <v>0</v>
      </c>
      <c r="E15" s="45">
        <f>SUMIF('Other direct-NSP&amp;OST'!$C$23:$C$31, "ОЗТ_Низ_Приор", 'Other direct-NSP&amp;OST'!F23:F31)</f>
        <v>0</v>
      </c>
      <c r="L15" s="3" t="s">
        <v>432</v>
      </c>
      <c r="M15" s="45">
        <f>B42+B46+B50+B54+B58+B62+B66</f>
        <v>0</v>
      </c>
      <c r="N15" s="45">
        <f t="shared" ref="N15:P15" si="10">C42+C46+C50+C54+C58+C62+C66</f>
        <v>0</v>
      </c>
      <c r="O15" s="45">
        <f t="shared" si="10"/>
        <v>0</v>
      </c>
      <c r="P15" s="45">
        <f t="shared" si="10"/>
        <v>0</v>
      </c>
      <c r="R15" s="3" t="s">
        <v>432</v>
      </c>
      <c r="S15" s="99" t="str">
        <f>IFERROR($S$4*(M15/($M$15+$M$16+$M$17)), "0")</f>
        <v>0</v>
      </c>
      <c r="T15" s="99" t="str">
        <f>IFERROR($T$4*(N15/($N$15+$N$16+$N$17)), "0")</f>
        <v>0</v>
      </c>
      <c r="U15" s="99" t="str">
        <f>IFERROR($U$4*(O15/($O$15+$O$16+$O$17)), "0")</f>
        <v>0</v>
      </c>
      <c r="V15" s="99" t="str">
        <f>IFERROR($V$4*(P15/($P$15+$P$16+$P$17)), "0")</f>
        <v>0</v>
      </c>
    </row>
    <row r="16" spans="1:22" ht="15" x14ac:dyDescent="0.25">
      <c r="A16" s="68" t="s">
        <v>357</v>
      </c>
      <c r="B16" s="44">
        <f>SUM(B17:B19)</f>
        <v>0</v>
      </c>
      <c r="C16" s="44">
        <f t="shared" ref="C16" si="11">SUM(C17:C19)</f>
        <v>0</v>
      </c>
      <c r="D16" s="44">
        <f>SUM(D17:D19)</f>
        <v>0</v>
      </c>
      <c r="E16" s="44">
        <f>SUM(E17:E19)</f>
        <v>0</v>
      </c>
      <c r="L16" s="2" t="s">
        <v>441</v>
      </c>
      <c r="M16" s="45">
        <f t="shared" ref="M16:M17" si="12">B43+B47+B51+B55+B59+B63+B67</f>
        <v>0</v>
      </c>
      <c r="N16" s="45">
        <f t="shared" ref="N16:N17" si="13">C43+C47+C51+C55+C59+C63+C67</f>
        <v>0</v>
      </c>
      <c r="O16" s="45">
        <f t="shared" ref="O16:O17" si="14">D43+D47+D51+D55+D59+D63+D67</f>
        <v>0</v>
      </c>
      <c r="P16" s="45">
        <f t="shared" ref="P16" si="15">E43+E47+E51+E55+E59+E63+E67</f>
        <v>0</v>
      </c>
      <c r="R16" s="2" t="s">
        <v>441</v>
      </c>
      <c r="S16" s="99" t="str">
        <f t="shared" ref="S16:S17" si="16">IFERROR($S$4*(M16/($M$15+$M$16+$M$17)), "0")</f>
        <v>0</v>
      </c>
      <c r="T16" s="99" t="str">
        <f t="shared" ref="T16:T17" si="17">IFERROR($T$4*(N16/($N$15+$N$16+$N$17)), "0")</f>
        <v>0</v>
      </c>
      <c r="U16" s="99" t="str">
        <f t="shared" ref="U16:U17" si="18">IFERROR($U$4*(O16/($O$15+$O$16+$O$17)), "0")</f>
        <v>0</v>
      </c>
      <c r="V16" s="99" t="str">
        <f t="shared" ref="V16:V17" si="19">IFERROR($V$4*(P16/($P$15+$P$16+$P$17)), "0")</f>
        <v>0</v>
      </c>
    </row>
    <row r="17" spans="1:22" ht="28.5" x14ac:dyDescent="0.2">
      <c r="A17" s="166" t="s">
        <v>427</v>
      </c>
      <c r="B17" s="99">
        <f>IFERROR(SUMPRODUCT('Med equip-NSP-HIDE'!$C$4:$C$149, 'Med equip-NSP-HIDE'!$F$4:$F$149)+SUMPRODUCT('Med equip-NSP-HIDE'!$K$4:$K$149,'Med equip-NSP-HIDE'!$N$4:$N$149)+SUMPRODUCT('Med equip-NSP-HIDE'!$S$4:$S$149,'Med equip-NSP-HIDE'!$V$4:$V$149)+SUMPRODUCT('Med equip-NSP-HIDE'!$AA$4:$AA$149,'Med equip-NSP-HIDE'!$AD$4:$AD$149)+SUMPRODUCT('Med equip-NSP-HIDE'!$AI$4:$AI$149,'Med equip-NSP-HIDE'!$AL$4:$AL$149)+SUMPRODUCT('Med equip-NSP-HIDE'!$AQ$4:$AQ$149,'Med equip-NSP-HIDE'!$AT$4:$AT$149)+SUMPRODUCT('Med equip-NSP-HIDE'!$AY$4:$AY$149,'Med equip-NSP-HIDE'!$BB$4:$BB$149)+SUMPRODUCT('Med equip-NSP-HIDE'!$BG$4:$BG$149,'Med equip-NSP-HIDE'!$BJ$4:$BJ$149), "0")</f>
        <v>0</v>
      </c>
      <c r="C17" s="99">
        <f>IFERROR(SUMPRODUCT('Med equip-NSP-HIDE'!$E$4:$E$149, 'Med equip-NSP-HIDE'!$F$4:$F$149)+SUMPRODUCT('Med equip-NSP-HIDE'!$M$4:$M$149,'Med equip-NSP-HIDE'!$N$4:$N$149)+SUMPRODUCT('Med equip-NSP-HIDE'!$U$4:$U$149,'Med equip-NSP-HIDE'!$V$4:$V$149)+SUMPRODUCT('Med equip-NSP-HIDE'!$AC$4:$AC$149,'Med equip-NSP-HIDE'!$AD$4:$AD$149)+SUMPRODUCT('Med equip-NSP-HIDE'!$AK$4:$AK$149,'Med equip-NSP-HIDE'!$AL$4:$AL$149)+SUMPRODUCT('Med equip-NSP-HIDE'!$AS$4:$AS$149,'Med equip-NSP-HIDE'!$AT$4:$AT$149)+SUMPRODUCT('Med equip-NSP-HIDE'!$BA$4:$BA$149,'Med equip-NSP-HIDE'!$BB$4:$BB$149)+SUMPRODUCT('Med equip-NSP-HIDE'!$BI$4:$BI$149,'Med equip-NSP-HIDE'!$BJ$4:$BJ$149), "0")</f>
        <v>0</v>
      </c>
      <c r="D17" s="99">
        <f>IFERROR(SUMPRODUCT('Med equip-OST-HIDE'!$C$4:$C$149, 'Med equip-OST-HIDE'!$F$4:$F$149)+SUMPRODUCT('Med equip-OST-HIDE'!$K$4:$K$149,'Med equip-OST-HIDE'!$N$4:$N$149)+SUMPRODUCT('Med equip-OST-HIDE'!$S$4:$S$149,'Med equip-OST-HIDE'!$V$4:$V$149)+SUMPRODUCT('Med equip-OST-HIDE'!$AA$4:$AA$149,'Med equip-OST-HIDE'!$AD$4:$AD$149)+SUMPRODUCT('Med equip-OST-HIDE'!$AI$4:$AI$149,'Med equip-OST-HIDE'!$AL$4:$AL$149)+SUMPRODUCT('Med equip-OST-HIDE'!$AQ$4:$AQ$149,'Med equip-OST-HIDE'!$AT$4:$AT$149)+SUMPRODUCT('Med equip-OST-HIDE'!$AY$4:$AY$149,'Med equip-OST-HIDE'!$BB$4:$BB$149)+SUMPRODUCT('Med equip-OST-HIDE'!$BG$4:$BG$149,'Med equip-OST-HIDE'!$BJ$4:$BJ$149), "0")</f>
        <v>0</v>
      </c>
      <c r="E17" s="99">
        <f>IFERROR(SUMPRODUCT('Med equip-OST-HIDE'!$E$4:$E$149, 'Med equip-OST-HIDE'!$F$4:$F$149)+SUMPRODUCT('Med equip-OST-HIDE'!$M$4:$M$149,'Med equip-OST-HIDE'!$N$4:$N$149)+SUMPRODUCT('Med equip-OST-HIDE'!$U$4:$U$149,'Med equip-OST-HIDE'!$V$4:$V$149)+SUMPRODUCT('Med equip-OST-HIDE'!$AC$4:$AC$149,'Med equip-OST-HIDE'!$AD$4:$AD$149)+SUMPRODUCT('Med equip-OST-HIDE'!$AK$4:$AK$149,'Med equip-OST-HIDE'!$AL$4:$AL$149)+SUMPRODUCT('Med equip-OST-HIDE'!$AS$4:$AS$149,'Med equip-OST-HIDE'!$AT$4:$AT$149)+SUMPRODUCT('Med equip-OST-HIDE'!$BA$4:$BA$149,'Med equip-OST-HIDE'!$BB$4:$BB$149)+SUMPRODUCT('Med equip-OST-HIDE'!$BI$4:$BI$149,'Med equip-OST-HIDE'!$BJ$4:$BJ$149), "0")</f>
        <v>0</v>
      </c>
      <c r="L17" s="2" t="s">
        <v>434</v>
      </c>
      <c r="M17" s="45">
        <f t="shared" si="12"/>
        <v>0</v>
      </c>
      <c r="N17" s="45">
        <f t="shared" si="13"/>
        <v>0</v>
      </c>
      <c r="O17" s="45">
        <f t="shared" si="14"/>
        <v>0</v>
      </c>
      <c r="P17" s="45">
        <f>E44+E48+E52+E56+E60+E64+E68</f>
        <v>0</v>
      </c>
      <c r="R17" s="2" t="s">
        <v>434</v>
      </c>
      <c r="S17" s="99" t="str">
        <f t="shared" si="16"/>
        <v>0</v>
      </c>
      <c r="T17" s="99" t="str">
        <f t="shared" si="17"/>
        <v>0</v>
      </c>
      <c r="U17" s="99" t="str">
        <f t="shared" si="18"/>
        <v>0</v>
      </c>
      <c r="V17" s="99" t="str">
        <f t="shared" si="19"/>
        <v>0</v>
      </c>
    </row>
    <row r="18" spans="1:22" ht="28.5" x14ac:dyDescent="0.2">
      <c r="A18" s="166" t="s">
        <v>428</v>
      </c>
      <c r="B18" s="99">
        <f>IFERROR(SUMPRODUCT('Med equip-NSP-HIDE'!$C$4:$C$149, 'Med equip-NSP-HIDE'!$G$4:$G$149)+SUMPRODUCT('Med equip-NSP-HIDE'!$K$4:$K$149,'Med equip-NSP-HIDE'!$O$4:$O$149)+SUMPRODUCT('Med equip-NSP-HIDE'!$S$4:$S$149,'Med equip-NSP-HIDE'!$W$4:$W$149)+SUMPRODUCT('Med equip-NSP-HIDE'!$AA$4:$AA$149,'Med equip-NSP-HIDE'!$AE$4:$AE$149)+SUMPRODUCT('Med equip-NSP-HIDE'!$AI$4:$AI$149,'Med equip-NSP-HIDE'!$AM$4:$AM$149)+SUMPRODUCT('Med equip-NSP-HIDE'!$AQ$4:$AQ$149,'Med equip-NSP-HIDE'!$AU$4:$AU$149)+SUMPRODUCT('Med equip-NSP-HIDE'!$AY$4:$AY$149,'Med equip-NSP-HIDE'!$BC$4:$BC$149)+SUMPRODUCT('Med equip-NSP-HIDE'!$BG$4:$BG$149,'Med equip-NSP-HIDE'!$BK$4:$BK$149), "0")</f>
        <v>0</v>
      </c>
      <c r="C18" s="99">
        <f>IFERROR(SUMPRODUCT('Med equip-NSP-HIDE'!$E$4:$E$149, 'Med equip-NSP-HIDE'!$G$4:$G$149)+SUMPRODUCT('Med equip-NSP-HIDE'!$M$4:$M$149,'Med equip-NSP-HIDE'!$O$4:$O$149)+SUMPRODUCT('Med equip-NSP-HIDE'!$U$4:$U$149,'Med equip-NSP-HIDE'!$W$4:$W$149)+SUMPRODUCT('Med equip-NSP-HIDE'!$AC$4:$AC$149,'Med equip-NSP-HIDE'!$AE$4:$AE$149)+SUMPRODUCT('Med equip-NSP-HIDE'!$AK$4:$AK$149,'Med equip-NSP-HIDE'!$AM$4:$AM$149)+SUMPRODUCT('Med equip-NSP-HIDE'!$AS$4:$AS$149,'Med equip-NSP-HIDE'!$AU$4:$AU$149)+SUMPRODUCT('Med equip-NSP-HIDE'!$BA$4:$BA$149,'Med equip-NSP-HIDE'!$BC$4:$BC$149)+SUMPRODUCT('Med equip-NSP-HIDE'!$BI$4:$BI$149,'Med equip-NSP-HIDE'!$BK$4:$BK$149), "0")</f>
        <v>0</v>
      </c>
      <c r="D18" s="99">
        <f>IFERROR(SUMPRODUCT('Med equip-OST-HIDE'!$C$4:$C$149, 'Med equip-OST-HIDE'!$G$4:$G$149)+SUMPRODUCT('Med equip-OST-HIDE'!$K$4:$K$149,'Med equip-OST-HIDE'!$O$4:$O$149)+SUMPRODUCT('Med equip-OST-HIDE'!$S$4:$S$149,'Med equip-OST-HIDE'!$W$4:$W$149)+SUMPRODUCT('Med equip-OST-HIDE'!$AA$4:$AA$149,'Med equip-OST-HIDE'!$AE$4:$AE$149)+SUMPRODUCT('Med equip-OST-HIDE'!$AI$4:$AI$149,'Med equip-OST-HIDE'!$AM$4:$AM$149)+SUMPRODUCT('Med equip-OST-HIDE'!$AQ$4:$AQ$149,'Med equip-OST-HIDE'!$AU$4:$AU$149)+SUMPRODUCT('Med equip-OST-HIDE'!$AY$4:$AY$149,'Med equip-OST-HIDE'!$BC$4:$BC$149)+SUMPRODUCT('Med equip-OST-HIDE'!$BG$4:$BG$149,'Med equip-OST-HIDE'!$BK$4:$BK$149), "0")</f>
        <v>0</v>
      </c>
      <c r="E18" s="99">
        <f>IFERROR(SUMPRODUCT('Med equip-OST-HIDE'!$E$4:$E$149, 'Med equip-OST-HIDE'!$G$4:$G$149)+SUMPRODUCT('Med equip-OST-HIDE'!$M$4:$M$149,'Med equip-OST-HIDE'!$O$4:$O$149)+SUMPRODUCT('Med equip-OST-HIDE'!$U$4:$U$149,'Med equip-OST-HIDE'!$W$4:$W$149)+SUMPRODUCT('Med equip-OST-HIDE'!$AC$4:$AC$149,'Med equip-OST-HIDE'!$AE$4:$AE$149)+SUMPRODUCT('Med equip-OST-HIDE'!$AK$4:$AK$149,'Med equip-OST-HIDE'!$AM$4:$AM$149)+SUMPRODUCT('Med equip-OST-HIDE'!$AS$4:$AS$149,'Med equip-OST-HIDE'!$AU$4:$AU$149)+SUMPRODUCT('Med equip-OST-HIDE'!$BA$4:$BA$149,'Med equip-OST-HIDE'!$BC$4:$BC$149)+SUMPRODUCT('Med equip-OST-HIDE'!$BI$4:$BI$149,'Med equip-OST-HIDE'!$BK$4:$BK$149), "0")</f>
        <v>0</v>
      </c>
      <c r="L18" s="120"/>
      <c r="M18" s="121"/>
      <c r="N18" s="121"/>
      <c r="O18" s="121"/>
      <c r="P18" s="121"/>
      <c r="R18" s="120"/>
      <c r="S18" s="122"/>
      <c r="T18" s="122"/>
      <c r="U18" s="122"/>
      <c r="V18" s="122"/>
    </row>
    <row r="19" spans="1:22" ht="28.5" x14ac:dyDescent="0.2">
      <c r="A19" s="166" t="s">
        <v>429</v>
      </c>
      <c r="B19" s="99">
        <f>IFERROR(SUMPRODUCT('Med equip-NSP-HIDE'!$C$4:$C$149, 'Med equip-NSP-HIDE'!$H$4:$H$149)+SUMPRODUCT('Med equip-NSP-HIDE'!$K$4:$K$149,'Med equip-NSP-HIDE'!$P$4:$P$149)+SUMPRODUCT('Med equip-NSP-HIDE'!$S$4:$S$149,'Med equip-NSP-HIDE'!$X$4:$X$149)+SUMPRODUCT('Med equip-NSP-HIDE'!$AA$4:$AA$149,'Med equip-NSP-HIDE'!$AF$4:$AF$149)+SUMPRODUCT('Med equip-NSP-HIDE'!$AI$4:$AI$149,'Med equip-NSP-HIDE'!$AN$4:$AN$149)+SUMPRODUCT('Med equip-NSP-HIDE'!$AQ$4:$AQ$149,'Med equip-NSP-HIDE'!$AV$4:$AV$149)+SUMPRODUCT('Med equip-NSP-HIDE'!$AY$4:$AY$149,'Med equip-NSP-HIDE'!$BD$4:$BD$149)+SUMPRODUCT('Med equip-NSP-HIDE'!$BG$4:$BG$149,'Med equip-NSP-HIDE'!$BL$4:$BL$149), "0")</f>
        <v>0</v>
      </c>
      <c r="C19" s="99">
        <f>IFERROR(SUMPRODUCT('Med equip-NSP-HIDE'!$E$4:$E$149, 'Med equip-NSP-HIDE'!$H$4:$H$149)+SUMPRODUCT('Med equip-NSP-HIDE'!$M$4:$M$149,'Med equip-NSP-HIDE'!$P$4:$P$149)+SUMPRODUCT('Med equip-NSP-HIDE'!$U$4:$U$149,'Med equip-NSP-HIDE'!$X$4:$X$149)+SUMPRODUCT('Med equip-NSP-HIDE'!$AC$4:$AC$149,'Med equip-NSP-HIDE'!$AF$4:$AF$149)+SUMPRODUCT('Med equip-NSP-HIDE'!$AK$4:$AK$149,'Med equip-NSP-HIDE'!$AN$4:$AN$149)+SUMPRODUCT('Med equip-NSP-HIDE'!$AS$4:$AS$149,'Med equip-NSP-HIDE'!$AV$4:$AV$149)+SUMPRODUCT('Med equip-NSP-HIDE'!$BA$4:$BA$149,'Med equip-NSP-HIDE'!$BD$4:$BD$149)+SUMPRODUCT('Med equip-NSP-HIDE'!$BI$4:$BI$149,'Med equip-NSP-HIDE'!$BL$4:$BL$149), "0")</f>
        <v>0</v>
      </c>
      <c r="D19" s="99">
        <f>IFERROR(SUMPRODUCT('Med equip-OST-HIDE'!$C$4:$C$149, 'Med equip-OST-HIDE'!$H$4:$H$149)+SUMPRODUCT('Med equip-OST-HIDE'!$K$4:$K$149,'Med equip-OST-HIDE'!$P$4:$P$149)+SUMPRODUCT('Med equip-OST-HIDE'!$S$4:$S$149,'Med equip-OST-HIDE'!$X$4:$X$149)+SUMPRODUCT('Med equip-OST-HIDE'!$AA$4:$AA$149,'Med equip-OST-HIDE'!$AF$4:$AF$149)+SUMPRODUCT('Med equip-OST-HIDE'!$AI$4:$AI$149,'Med equip-OST-HIDE'!$AN$4:$AN$149)+SUMPRODUCT('Med equip-OST-HIDE'!$AQ$4:$AQ$149,'Med equip-OST-HIDE'!$AV$4:$AV$149)+SUMPRODUCT('Med equip-OST-HIDE'!$AY$4:$AY$149,'Med equip-OST-HIDE'!$BD$4:$BD$149)+SUMPRODUCT('Med equip-OST-HIDE'!$BG$4:$BG$149,'Med equip-OST-HIDE'!$BL$4:$BL$149), "0")</f>
        <v>0</v>
      </c>
      <c r="E19" s="99">
        <f>IFERROR(SUMPRODUCT('Med equip-OST-HIDE'!$E$4:$E$149, 'Med equip-OST-HIDE'!$H$4:$H$149)+SUMPRODUCT('Med equip-OST-HIDE'!$M$4:$M$149,'Med equip-OST-HIDE'!$P$4:$P$149)+SUMPRODUCT('Med equip-OST-HIDE'!$U$4:$U$149,'Med equip-OST-HIDE'!$X$4:$X$149)+SUMPRODUCT('Med equip-OST-HIDE'!$AC$4:$AC$149,'Med equip-OST-HIDE'!$AF$4:$AF$149)+SUMPRODUCT('Med equip-OST-HIDE'!$AK$4:$AK$149,'Med equip-OST-HIDE'!$AN$4:$AN$149)+SUMPRODUCT('Med equip-OST-HIDE'!$AS$4:$AS$149,'Med equip-OST-HIDE'!$AV$4:$AV$149)+SUMPRODUCT('Med equip-OST-HIDE'!$BA$4:$BA$149,'Med equip-OST-HIDE'!$BD$4:$BD$149)+SUMPRODUCT('Med equip-OST-HIDE'!$BI$4:$BI$149,'Med equip-OST-HIDE'!$BL$4:$BL$149), "0")</f>
        <v>0</v>
      </c>
    </row>
    <row r="20" spans="1:22" ht="15" x14ac:dyDescent="0.25">
      <c r="A20" s="429" t="s">
        <v>425</v>
      </c>
      <c r="B20" s="430"/>
      <c r="C20" s="430"/>
      <c r="D20" s="430"/>
      <c r="E20" s="431"/>
      <c r="L20" s="412" t="s">
        <v>422</v>
      </c>
      <c r="M20" s="412"/>
      <c r="N20" s="412"/>
      <c r="O20" s="412"/>
      <c r="R20" s="412" t="s">
        <v>423</v>
      </c>
      <c r="S20" s="412"/>
      <c r="T20" s="412"/>
      <c r="U20" s="412"/>
    </row>
    <row r="21" spans="1:22" ht="45" x14ac:dyDescent="0.25">
      <c r="A21" s="68" t="s">
        <v>430</v>
      </c>
      <c r="B21" s="44">
        <f>SUM('Central expenditures-NSP'!C14:C291)+SUM('Central expenditures-NSP'!I12:I18)+SUM('Central expenditures-NSP'!K12:K18)+'Central + Staff calc- HIDE'!F10</f>
        <v>0</v>
      </c>
      <c r="C21" s="44">
        <f>SUM('Central expenditures-NSP'!D14:D291)+SUM('Central expenditures-NSP'!J12:J18)+SUM('Central expenditures-NSP'!L12:L18)+'Central + Staff calc- HIDE'!G10</f>
        <v>0</v>
      </c>
      <c r="D21" s="44">
        <f>SUM('Central expenditures-OST'!C14:C298)+SUM('Central expenditures-OST'!I12:I18)+SUM('Central expenditures-OST'!K12:K18)+'Central + Staff calc- HIDE'!L10</f>
        <v>0</v>
      </c>
      <c r="E21" s="44">
        <f>SUM('Central expenditures-OST'!D14:D298)+SUM('Central expenditures-OST'!J12:J18)+SUM('Central expenditures-OST'!L12:L18)+'Central + Staff calc- HIDE'!M10</f>
        <v>0</v>
      </c>
      <c r="L21" s="27"/>
      <c r="M21" s="47" t="s">
        <v>87</v>
      </c>
      <c r="N21" s="48" t="s">
        <v>88</v>
      </c>
      <c r="O21" s="65" t="s">
        <v>442</v>
      </c>
      <c r="R21" s="27"/>
      <c r="S21" s="154" t="s">
        <v>87</v>
      </c>
      <c r="T21" s="112" t="s">
        <v>88</v>
      </c>
      <c r="U21" s="156" t="s">
        <v>442</v>
      </c>
    </row>
    <row r="22" spans="1:22" ht="30" x14ac:dyDescent="0.25">
      <c r="A22" s="166" t="s">
        <v>427</v>
      </c>
      <c r="B22" s="45" t="str">
        <f>IFERROR(B21*I4, "")</f>
        <v/>
      </c>
      <c r="C22" s="45" t="str">
        <f>IFERROR(C21*K4,"")</f>
        <v/>
      </c>
      <c r="D22" s="45" t="str">
        <f>IFERROR(D21*I11,"")</f>
        <v/>
      </c>
      <c r="E22" s="45" t="str">
        <f>IFERROR(E21*K11,"")</f>
        <v/>
      </c>
      <c r="L22" s="167" t="s">
        <v>443</v>
      </c>
      <c r="M22" s="110">
        <f>M4+N4</f>
        <v>0</v>
      </c>
      <c r="N22" s="110">
        <f>O4+P4</f>
        <v>0</v>
      </c>
      <c r="O22" s="66">
        <f>M22+N22</f>
        <v>0</v>
      </c>
      <c r="R22" s="167" t="s">
        <v>443</v>
      </c>
      <c r="S22" s="110">
        <f>S4+T4</f>
        <v>0</v>
      </c>
      <c r="T22" s="110">
        <f>U4+V4</f>
        <v>0</v>
      </c>
      <c r="U22" s="66">
        <f>S22+T22</f>
        <v>0</v>
      </c>
    </row>
    <row r="23" spans="1:22" ht="45" x14ac:dyDescent="0.25">
      <c r="A23" s="166" t="s">
        <v>428</v>
      </c>
      <c r="B23" s="45" t="str">
        <f>IFERROR(B21*I5,"")</f>
        <v/>
      </c>
      <c r="C23" s="45" t="str">
        <f>IFERROR(C21*K5,"")</f>
        <v/>
      </c>
      <c r="D23" s="45" t="str">
        <f>IFERROR(D21*I12,"")</f>
        <v/>
      </c>
      <c r="E23" s="45" t="str">
        <f>IFERROR(E21*K12,"")</f>
        <v/>
      </c>
      <c r="L23" s="167" t="s">
        <v>438</v>
      </c>
      <c r="M23" s="111" t="str">
        <f>IFERROR((M6+N6)/2, "")</f>
        <v/>
      </c>
      <c r="N23" s="111" t="str">
        <f>IFERROR((O6+P6)/2, "")</f>
        <v/>
      </c>
      <c r="R23" s="167" t="s">
        <v>438</v>
      </c>
      <c r="S23" s="111" t="str">
        <f>M23</f>
        <v/>
      </c>
      <c r="T23" s="111" t="str">
        <f>N23</f>
        <v/>
      </c>
    </row>
    <row r="24" spans="1:22" ht="28.5" x14ac:dyDescent="0.2">
      <c r="A24" s="166" t="s">
        <v>429</v>
      </c>
      <c r="B24" s="45" t="str">
        <f>IFERROR(B21*I6,"")</f>
        <v/>
      </c>
      <c r="C24" s="45" t="str">
        <f>IFERROR(C21*K6,"")</f>
        <v/>
      </c>
      <c r="D24" s="45" t="str">
        <f>IFERROR(D21*I13,"")</f>
        <v/>
      </c>
      <c r="E24" s="45" t="str">
        <f>IFERROR(E21*K13,"")</f>
        <v/>
      </c>
    </row>
    <row r="25" spans="1:22" ht="30" x14ac:dyDescent="0.25">
      <c r="A25" s="68" t="s">
        <v>431</v>
      </c>
      <c r="B25" s="44">
        <f>'Central + Staff calc- HIDE'!S23+'Central + Staff calc- HIDE'!R37</f>
        <v>0</v>
      </c>
      <c r="C25" s="44">
        <f>'Central + Staff calc- HIDE'!T23+'Central + Staff calc- HIDE'!S37</f>
        <v>0</v>
      </c>
      <c r="D25" s="44">
        <f>'Central + Staff calc- HIDE'!Y23+'Central + Staff calc- HIDE'!R38</f>
        <v>0</v>
      </c>
      <c r="E25" s="44">
        <f>'Central + Staff calc- HIDE'!Z23+'Central + Staff calc- HIDE'!S38</f>
        <v>0</v>
      </c>
    </row>
    <row r="26" spans="1:22" ht="28.5" x14ac:dyDescent="0.2">
      <c r="A26" s="166" t="s">
        <v>427</v>
      </c>
      <c r="B26" s="45" t="str">
        <f>IFERROR(B25*I4,"")</f>
        <v/>
      </c>
      <c r="C26" s="45" t="str">
        <f>IFERROR(C25*K4,"")</f>
        <v/>
      </c>
      <c r="D26" s="45" t="str">
        <f>IFERROR(D25*I11,"")</f>
        <v/>
      </c>
      <c r="E26" s="45" t="str">
        <f>IFERROR(E25*K11,"")</f>
        <v/>
      </c>
    </row>
    <row r="27" spans="1:22" ht="28.5" x14ac:dyDescent="0.2">
      <c r="A27" s="166" t="s">
        <v>428</v>
      </c>
      <c r="B27" s="45" t="str">
        <f>IFERROR(B25*I5,"")</f>
        <v/>
      </c>
      <c r="C27" s="45" t="str">
        <f>IFERROR(C25*K5,"")</f>
        <v/>
      </c>
      <c r="D27" s="45" t="str">
        <f>IFERROR(D25*I12,"")</f>
        <v/>
      </c>
      <c r="E27" s="45" t="str">
        <f>IFERROR(E25*K12,"")</f>
        <v/>
      </c>
    </row>
    <row r="28" spans="1:22" ht="28.5" x14ac:dyDescent="0.2">
      <c r="A28" s="166" t="s">
        <v>429</v>
      </c>
      <c r="B28" s="45" t="str">
        <f>IFERROR(B25*I6,"")</f>
        <v/>
      </c>
      <c r="C28" s="45" t="str">
        <f>IFERROR(C25*K6,"")</f>
        <v/>
      </c>
      <c r="D28" s="45" t="str">
        <f>IFERROR(D25*I13,"")</f>
        <v/>
      </c>
      <c r="E28" s="45" t="str">
        <f>IFERROR(E25*K13,"")</f>
        <v/>
      </c>
    </row>
    <row r="29" spans="1:22" ht="30" x14ac:dyDescent="0.25">
      <c r="A29" s="68" t="s">
        <v>379</v>
      </c>
      <c r="B29" s="44">
        <f>'NM equip and OH calc-HIDE'!F150</f>
        <v>0</v>
      </c>
      <c r="C29" s="44">
        <f>'NM equip and OH calc-HIDE'!G150</f>
        <v>0</v>
      </c>
      <c r="D29" s="44">
        <f>'NM equip and OH calc-HIDE'!M150</f>
        <v>0</v>
      </c>
      <c r="E29" s="44">
        <f>'NM equip and OH calc-HIDE'!N150</f>
        <v>0</v>
      </c>
    </row>
    <row r="30" spans="1:22" ht="28.5" x14ac:dyDescent="0.2">
      <c r="A30" s="166" t="s">
        <v>427</v>
      </c>
      <c r="B30" s="45" t="str">
        <f>IFERROR(B29*I4,"")</f>
        <v/>
      </c>
      <c r="C30" s="45" t="str">
        <f>IFERROR(K4*C29,"")</f>
        <v/>
      </c>
      <c r="D30" s="45" t="str">
        <f>IFERROR(D29*I11,"")</f>
        <v/>
      </c>
      <c r="E30" s="45" t="str">
        <f>IFERROR(E29*K11,"")</f>
        <v/>
      </c>
    </row>
    <row r="31" spans="1:22" ht="28.5" x14ac:dyDescent="0.2">
      <c r="A31" s="166" t="s">
        <v>428</v>
      </c>
      <c r="B31" s="45" t="str">
        <f>IFERROR(B29*I5,"")</f>
        <v/>
      </c>
      <c r="C31" s="45" t="str">
        <f>IFERROR(C29*K5,"")</f>
        <v/>
      </c>
      <c r="D31" s="45" t="str">
        <f>IFERROR(D29*I12,"")</f>
        <v/>
      </c>
      <c r="E31" s="45" t="str">
        <f>IFERROR(E29*K12,"")</f>
        <v/>
      </c>
    </row>
    <row r="32" spans="1:22" ht="28.5" x14ac:dyDescent="0.2">
      <c r="A32" s="166" t="s">
        <v>429</v>
      </c>
      <c r="B32" s="45" t="str">
        <f>IFERROR(B29*I6,"")</f>
        <v/>
      </c>
      <c r="C32" s="45" t="str">
        <f>IFERROR(C29*K6,"")</f>
        <v/>
      </c>
      <c r="D32" s="45" t="str">
        <f>IFERROR(D29*I13,"")</f>
        <v/>
      </c>
      <c r="E32" s="45" t="str">
        <f>IFERROR(E29*K13,"")</f>
        <v/>
      </c>
    </row>
    <row r="33" spans="1:5" ht="30" x14ac:dyDescent="0.25">
      <c r="A33" s="68" t="s">
        <v>410</v>
      </c>
      <c r="B33" s="44">
        <f>'NM equip and OH calc-HIDE'!Q150</f>
        <v>0</v>
      </c>
      <c r="C33" s="44">
        <f>'NM equip and OH calc-HIDE'!R150</f>
        <v>0</v>
      </c>
      <c r="D33" s="44">
        <f>'NM equip and OH calc-HIDE'!U150</f>
        <v>0</v>
      </c>
      <c r="E33" s="44">
        <f>'NM equip and OH calc-HIDE'!V150</f>
        <v>0</v>
      </c>
    </row>
    <row r="34" spans="1:5" ht="28.5" x14ac:dyDescent="0.2">
      <c r="A34" s="166" t="s">
        <v>427</v>
      </c>
      <c r="B34" s="45" t="str">
        <f>IFERROR(B33*I4,"")</f>
        <v/>
      </c>
      <c r="C34" s="45" t="str">
        <f>IFERROR(C33*K4,"")</f>
        <v/>
      </c>
      <c r="D34" s="45" t="str">
        <f>IFERROR(D33*I11,"")</f>
        <v/>
      </c>
      <c r="E34" s="45" t="str">
        <f>IFERROR(E33*K11,"")</f>
        <v/>
      </c>
    </row>
    <row r="35" spans="1:5" ht="28.5" x14ac:dyDescent="0.2">
      <c r="A35" s="166" t="s">
        <v>428</v>
      </c>
      <c r="B35" s="45" t="str">
        <f>IFERROR(B33*I5,"")</f>
        <v/>
      </c>
      <c r="C35" s="45" t="str">
        <f>IFERROR(C33*K5,"")</f>
        <v/>
      </c>
      <c r="D35" s="45" t="str">
        <f>IFERROR(D33*I12,"")</f>
        <v/>
      </c>
      <c r="E35" s="45" t="str">
        <f>IFERROR(E33*K12,"")</f>
        <v/>
      </c>
    </row>
    <row r="36" spans="1:5" ht="28.5" x14ac:dyDescent="0.2">
      <c r="A36" s="166" t="s">
        <v>429</v>
      </c>
      <c r="B36" s="45" t="str">
        <f>IFERROR(B33*I6,"")</f>
        <v/>
      </c>
      <c r="C36" s="45" t="str">
        <f>IFERROR(C33*K6,"")</f>
        <v/>
      </c>
      <c r="D36" s="45" t="str">
        <f>IFERROR(D33*I13,"")</f>
        <v/>
      </c>
      <c r="E36" s="45" t="str">
        <f>IFERROR(E33*K13,"")</f>
        <v/>
      </c>
    </row>
    <row r="39" spans="1:5" ht="20.25" x14ac:dyDescent="0.3">
      <c r="A39" s="3"/>
      <c r="B39" s="422" t="s">
        <v>87</v>
      </c>
      <c r="C39" s="422"/>
      <c r="D39" s="423" t="s">
        <v>88</v>
      </c>
      <c r="E39" s="423"/>
    </row>
    <row r="40" spans="1:5" ht="15.75" x14ac:dyDescent="0.25">
      <c r="A40" s="3"/>
      <c r="B40" s="29">
        <f>YearOne</f>
        <v>2012</v>
      </c>
      <c r="C40" s="29">
        <f>YearTwo</f>
        <v>2013</v>
      </c>
      <c r="D40" s="9">
        <f>YearOne</f>
        <v>2012</v>
      </c>
      <c r="E40" s="9">
        <f>YearTwo</f>
        <v>2013</v>
      </c>
    </row>
    <row r="41" spans="1:5" ht="45" x14ac:dyDescent="0.25">
      <c r="A41" s="68" t="s">
        <v>430</v>
      </c>
      <c r="B41" s="44"/>
      <c r="C41" s="44"/>
      <c r="D41" s="44"/>
      <c r="E41" s="44"/>
    </row>
    <row r="42" spans="1:5" x14ac:dyDescent="0.2">
      <c r="A42" s="166" t="s">
        <v>432</v>
      </c>
      <c r="B42" s="45">
        <f>SUMIF('Funding source calc-HIDE'!$B$4:$B$10, "Глобальный фонд", 'Funding source calc-HIDE'!$C$4:$C$10)</f>
        <v>0</v>
      </c>
      <c r="C42" s="45">
        <f>SUMIF('Funding source calc-HIDE'!$B$4:$B$10, "Глобальный фонд", 'Funding source calc-HIDE'!$D$4:$D$10)</f>
        <v>0</v>
      </c>
      <c r="D42" s="45">
        <f>SUMIF('Funding source calc-HIDE'!$B$13:$B$19, "Глобальный фонд", 'Funding source calc-HIDE'!$C$13:$C$19)</f>
        <v>0</v>
      </c>
      <c r="E42" s="45">
        <f>SUMIF('Funding source calc-HIDE'!$B$13:$B$19, "Глобальный фонд", 'Funding source calc-HIDE'!$D$13:$D$19)</f>
        <v>0</v>
      </c>
    </row>
    <row r="43" spans="1:5" x14ac:dyDescent="0.2">
      <c r="A43" s="166" t="s">
        <v>433</v>
      </c>
      <c r="B43" s="45">
        <f>SUMIF('Funding source calc-HIDE'!$B$4:$B$10, "Национальное правительство", 'Funding source calc-HIDE'!$C$4:$C$10)</f>
        <v>0</v>
      </c>
      <c r="C43" s="45">
        <f>SUMIF('Funding source calc-HIDE'!$B$4:$B$10, "Национальное правительство", 'Funding source calc-HIDE'!$D$4:$D$10)</f>
        <v>0</v>
      </c>
      <c r="D43" s="45">
        <f>SUMIF('Funding source calc-HIDE'!$B$13:$B$19, "Национальное правительство", 'Funding source calc-HIDE'!$C$13:$C$19)</f>
        <v>0</v>
      </c>
      <c r="E43" s="45">
        <f>SUMIF('Funding source calc-HIDE'!$B$13:$B$19, "Национальное правительство", 'Funding source calc-HIDE'!$D$13:$D$19)</f>
        <v>0</v>
      </c>
    </row>
    <row r="44" spans="1:5" x14ac:dyDescent="0.2">
      <c r="A44" s="166" t="s">
        <v>434</v>
      </c>
      <c r="B44" s="45">
        <f>SUMIF('Funding source calc-HIDE'!$B$4:$B$10, "Другое", 'Funding source calc-HIDE'!$C$4:$C$10)</f>
        <v>0</v>
      </c>
      <c r="C44" s="45">
        <f>SUMIF('Funding source calc-HIDE'!$B$4:$B$10, "Другое", 'Funding source calc-HIDE'!$D$4:$D$10)</f>
        <v>0</v>
      </c>
      <c r="D44" s="45">
        <f>SUMIF('Funding source calc-HIDE'!$B$13:$B$19, "Другое", 'Funding source calc-HIDE'!$C$13:$C$19)</f>
        <v>0</v>
      </c>
      <c r="E44" s="45">
        <f>SUMIF('Funding source calc-HIDE'!$B$13:$B$19, "Другое", 'Funding source calc-HIDE'!$D$13:$D$19)</f>
        <v>0</v>
      </c>
    </row>
    <row r="45" spans="1:5" ht="15" x14ac:dyDescent="0.25">
      <c r="A45" s="68" t="s">
        <v>435</v>
      </c>
      <c r="B45" s="44"/>
      <c r="C45" s="44"/>
      <c r="D45" s="44"/>
      <c r="E45" s="44"/>
    </row>
    <row r="46" spans="1:5" x14ac:dyDescent="0.2">
      <c r="A46" s="166" t="s">
        <v>432</v>
      </c>
      <c r="B46" s="45">
        <f>SUMIF('Funding source calc-HIDE'!$B$4:$B$10, "Глобальный фонд", 'Funding source calc-HIDE'!$E$4:$E$10)</f>
        <v>0</v>
      </c>
      <c r="C46" s="45">
        <f>SUMIF('Funding source calc-HIDE'!$B$4:$B$10, "Глобальный фонд", 'Funding source calc-HIDE'!$F$4:$F$10)</f>
        <v>0</v>
      </c>
      <c r="D46" s="45">
        <f>SUMIF('Funding source calc-HIDE'!$B$13:$B$19, "Глобальный фонд", 'Funding source calc-HIDE'!$E$13:$E$19)</f>
        <v>0</v>
      </c>
      <c r="E46" s="45">
        <f>SUMIF('Funding source calc-HIDE'!$B$13:$B$19, "Глобальный фонд", 'Funding source calc-HIDE'!$F$13:$F$19)</f>
        <v>0</v>
      </c>
    </row>
    <row r="47" spans="1:5" x14ac:dyDescent="0.2">
      <c r="A47" s="166" t="s">
        <v>433</v>
      </c>
      <c r="B47" s="45">
        <f>SUMIF('Funding source calc-HIDE'!$B$4:$B$10, "Национальное правительство", 'Funding source calc-HIDE'!$E$4:$E$10)</f>
        <v>0</v>
      </c>
      <c r="C47" s="45">
        <f>SUMIF('Funding source calc-HIDE'!$B$4:$B$10, "Национальное правительство", 'Funding source calc-HIDE'!$F$4:$F$10)</f>
        <v>0</v>
      </c>
      <c r="D47" s="45">
        <f>SUMIF('Funding source calc-HIDE'!$B$13:$B$19, "Национальное правительство", 'Funding source calc-HIDE'!$E$13:$E$19)</f>
        <v>0</v>
      </c>
      <c r="E47" s="45">
        <f>SUMIF('Funding source calc-HIDE'!$B$13:$B$19, "Национальное правительство", 'Funding source calc-HIDE'!$F$13:$F$19)</f>
        <v>0</v>
      </c>
    </row>
    <row r="48" spans="1:5" x14ac:dyDescent="0.2">
      <c r="A48" s="166" t="s">
        <v>434</v>
      </c>
      <c r="B48" s="45">
        <f>SUMIF('Funding source calc-HIDE'!$B$4:$B$10, "Другое", 'Funding source calc-HIDE'!$E$4:$E$10)</f>
        <v>0</v>
      </c>
      <c r="C48" s="45">
        <f>SUMIF('Funding source calc-HIDE'!$B$4:$B$10, "Другое", 'Funding source calc-HIDE'!$F$4:$F$10)</f>
        <v>0</v>
      </c>
      <c r="D48" s="45">
        <f>SUMIF('Funding source calc-HIDE'!$B$13:$B$19, "Другое", 'Funding source calc-HIDE'!$E$13:$E$19)</f>
        <v>0</v>
      </c>
      <c r="E48" s="45">
        <f>SUMIF('Funding source calc-HIDE'!$B$13:$B$19, "Другое", 'Funding source calc-HIDE'!$F$13:$F$19)</f>
        <v>0</v>
      </c>
    </row>
    <row r="49" spans="1:5" ht="15" x14ac:dyDescent="0.25">
      <c r="A49" s="68" t="s">
        <v>324</v>
      </c>
      <c r="B49" s="44"/>
      <c r="C49" s="44"/>
      <c r="D49" s="44"/>
      <c r="E49" s="44"/>
    </row>
    <row r="50" spans="1:5" x14ac:dyDescent="0.2">
      <c r="A50" s="166" t="s">
        <v>432</v>
      </c>
      <c r="B50" s="45">
        <f>SUMIF('Commodities-NSP'!$B$9:$B$34, "Глобальный фонд", 'Commodities-NSP'!$E$9:$E$34)</f>
        <v>0</v>
      </c>
      <c r="C50" s="45">
        <f>SUMIF('Commodities-NSP'!$B$9:$B$34, "Глобальный фонд", 'Commodities-NSP'!$F$9:$F$34)</f>
        <v>0</v>
      </c>
      <c r="D50" s="45">
        <f>SUMIF('Commodities-OST'!$B$10:$B$36, "Глобальный фонд", 'Commodities-OST'!$E$10:$E$36)</f>
        <v>0</v>
      </c>
      <c r="E50" s="45">
        <f>SUMIF('Commodities-OST'!$B$10:$B$36, "Глобальный фонд", 'Commodities-OST'!$F$10:$F$36)</f>
        <v>0</v>
      </c>
    </row>
    <row r="51" spans="1:5" x14ac:dyDescent="0.2">
      <c r="A51" s="166" t="s">
        <v>433</v>
      </c>
      <c r="B51" s="45">
        <f>SUMIF('Commodities-NSP'!$B$9:$B$34, "Национальное правительство", 'Commodities-NSP'!$E$9:$E$34)</f>
        <v>0</v>
      </c>
      <c r="C51" s="45">
        <f>SUMIF('Commodities-NSP'!$B$9:$B$34, "Национальное правительство", 'Commodities-NSP'!$F$9:$F$34)</f>
        <v>0</v>
      </c>
      <c r="D51" s="45">
        <f>SUMIF('Commodities-OST'!$B$10:$B$36, "Национальное правительство", 'Commodities-OST'!$E$10:$E$36)</f>
        <v>0</v>
      </c>
      <c r="E51" s="45">
        <f>SUMIF('Commodities-OST'!$B$10:$B$36, "Национальное правительство", 'Commodities-OST'!$F$10:$F$36)</f>
        <v>0</v>
      </c>
    </row>
    <row r="52" spans="1:5" x14ac:dyDescent="0.2">
      <c r="A52" s="166" t="s">
        <v>434</v>
      </c>
      <c r="B52" s="45">
        <f>SUMIF('Commodities-NSP'!$B$9:$B$34, "Другое", 'Commodities-NSP'!$E$9:$E$34)</f>
        <v>0</v>
      </c>
      <c r="C52" s="45">
        <f>SUMIF('Commodities-NSP'!$B$9:$B$34, "Другое", 'Commodities-NSP'!$F$9:$F$34)</f>
        <v>0</v>
      </c>
      <c r="D52" s="45">
        <f>SUMIF('Commodities-OST'!$B$10:$B$36, "Другое", 'Commodities-OST'!$E$10:$E$36)</f>
        <v>0</v>
      </c>
      <c r="E52" s="45">
        <f>SUMIF('Commodities-OST'!$B$10:$B$36, "Другое", 'Commodities-OST'!$F$10:$F$36)</f>
        <v>0</v>
      </c>
    </row>
    <row r="53" spans="1:5" ht="30" x14ac:dyDescent="0.25">
      <c r="A53" s="167" t="s">
        <v>554</v>
      </c>
      <c r="B53" s="44"/>
      <c r="C53" s="44"/>
      <c r="D53" s="44"/>
      <c r="E53" s="44"/>
    </row>
    <row r="54" spans="1:5" x14ac:dyDescent="0.2">
      <c r="A54" s="166" t="s">
        <v>432</v>
      </c>
      <c r="B54" s="45">
        <f>SUMIF('Other direct-NSP&amp;OST'!$B$11:$B$21, "Глобальный фонд", 'Other direct-NSP&amp;OST'!$E$11:$E$21)</f>
        <v>0</v>
      </c>
      <c r="C54" s="45">
        <f>SUMIF('Other direct-NSP&amp;OST'!$B$11:$B$21, "Глобальный фонд", 'Other direct-NSP&amp;OST'!$F$11:$F$21)</f>
        <v>0</v>
      </c>
      <c r="D54" s="45">
        <f>SUMIF('Other direct-NSP&amp;OST'!$B$23:$B$31, "Глобальный фонд", 'Other direct-NSP&amp;OST'!$E$23:$E$31)</f>
        <v>0</v>
      </c>
      <c r="E54" s="45">
        <f>SUMIF('Other direct-NSP&amp;OST'!$B$23:$B$31, "Глобальный фонд", 'Other direct-NSP&amp;OST'!$F$23:$F$31)</f>
        <v>0</v>
      </c>
    </row>
    <row r="55" spans="1:5" x14ac:dyDescent="0.2">
      <c r="A55" s="166" t="s">
        <v>433</v>
      </c>
      <c r="B55" s="45">
        <f>SUMIF('Other direct-NSP&amp;OST'!$B$11:$B$21, "Национальное правительство", 'Other direct-NSP&amp;OST'!$E$11:$E$21)</f>
        <v>0</v>
      </c>
      <c r="C55" s="45">
        <f>SUMIF('Other direct-NSP&amp;OST'!$B$11:$B$21, "Национальное правительство", 'Other direct-NSP&amp;OST'!$F$11:$F$21)</f>
        <v>0</v>
      </c>
      <c r="D55" s="45">
        <f>SUMIF('Other direct-NSP&amp;OST'!$B$23:$B$31, "Национальное правительство", 'Other direct-NSP&amp;OST'!$E$23:$E$31)</f>
        <v>0</v>
      </c>
      <c r="E55" s="45">
        <f>SUMIF('Other direct-NSP&amp;OST'!$B$23:$B$31, "Национальное правительство", 'Other direct-NSP&amp;OST'!$F$23:$F$31)</f>
        <v>0</v>
      </c>
    </row>
    <row r="56" spans="1:5" x14ac:dyDescent="0.2">
      <c r="A56" s="166" t="s">
        <v>434</v>
      </c>
      <c r="B56" s="45">
        <f>SUMIF('Other direct-NSP&amp;OST'!$B$11:$B$21, "Другое", 'Other direct-NSP&amp;OST'!$E$11:$E$21)</f>
        <v>0</v>
      </c>
      <c r="C56" s="45">
        <f>SUMIF('Other direct-NSP&amp;OST'!$B$11:$B$21, "Другое", 'Other direct-NSP&amp;OST'!$F$11:$F$21)</f>
        <v>0</v>
      </c>
      <c r="D56" s="45">
        <f>SUMIF('Other direct-NSP&amp;OST'!$B$23:$B$31, "Другое", 'Other direct-NSP&amp;OST'!$E$23:$E$31)</f>
        <v>0</v>
      </c>
      <c r="E56" s="45">
        <f>SUMIF('Other direct-NSP&amp;OST'!$B$23:$B$31, "Другое", 'Other direct-NSP&amp;OST'!$F$23:$F$31)</f>
        <v>0</v>
      </c>
    </row>
    <row r="57" spans="1:5" ht="15" x14ac:dyDescent="0.25">
      <c r="A57" s="68" t="s">
        <v>357</v>
      </c>
      <c r="B57" s="44"/>
      <c r="C57" s="44"/>
      <c r="D57" s="44"/>
      <c r="E57" s="44"/>
    </row>
    <row r="58" spans="1:5" x14ac:dyDescent="0.2">
      <c r="A58" s="166" t="s">
        <v>432</v>
      </c>
      <c r="B58" s="99">
        <f>SUMIF('Service providers'!$B$14:$B$159, "Глобальный фонд", 'Medical equipment-NSP'!$BG$12:$BG$157)</f>
        <v>0</v>
      </c>
      <c r="C58" s="99">
        <f>SUMIF('Service providers'!$B$14:$B$159, "Глобальный фонд", 'Medical equipment-NSP'!$BH$12:$BH$157)</f>
        <v>0</v>
      </c>
      <c r="D58" s="99">
        <f>SUMIF('Service providers'!$J$14:$J$159, "Глобальный фонд", 'Medical equipment-OST'!$BG$12:$BG$157)</f>
        <v>0</v>
      </c>
      <c r="E58" s="99">
        <f>SUMIF('Service providers'!$J$14:$J$159, "Глобальный фонд", 'Medical equipment-OST'!$BH$12:$BH$157)</f>
        <v>0</v>
      </c>
    </row>
    <row r="59" spans="1:5" x14ac:dyDescent="0.2">
      <c r="A59" s="166" t="s">
        <v>433</v>
      </c>
      <c r="B59" s="99">
        <f>SUMIF('Service providers'!$B$14:$B$159, "Национальное правительство", 'Medical equipment-NSP'!$BG$12:$BG$157)</f>
        <v>0</v>
      </c>
      <c r="C59" s="99">
        <f>SUMIF('Service providers'!$B$14:$B$159, "Национальное правительство", 'Medical equipment-NSP'!$BH$12:$BH$157)</f>
        <v>0</v>
      </c>
      <c r="D59" s="99">
        <f>SUMIF('Service providers'!$J$14:$J$159, "Национальное правительство", 'Medical equipment-OST'!$BG$12:$BG$157)</f>
        <v>0</v>
      </c>
      <c r="E59" s="99">
        <f>SUMIF('Service providers'!$J$14:$J$159, "Национальное правительство", 'Medical equipment-OST'!$BH$12:$BH$157)</f>
        <v>0</v>
      </c>
    </row>
    <row r="60" spans="1:5" x14ac:dyDescent="0.2">
      <c r="A60" s="166" t="s">
        <v>434</v>
      </c>
      <c r="B60" s="99">
        <f>SUMIF('Service providers'!$B$14:$B$159, "Другое", 'Medical equipment-NSP'!$BG$12:$BG$157)</f>
        <v>0</v>
      </c>
      <c r="C60" s="99">
        <f>SUMIF('Service providers'!$B$14:$B$159, "Другое", 'Medical equipment-NSP'!$BH$12:$BH$157)</f>
        <v>0</v>
      </c>
      <c r="D60" s="99">
        <f>SUMIF('Service providers'!$J$14:$J$159, "Другое", 'Medical equipment-OST'!$BG$12:$BG$157)</f>
        <v>0</v>
      </c>
      <c r="E60" s="99">
        <f>SUMIF('Service providers'!$J$14:$J$159, "Другое", 'Medical equipment-OST'!$BH$12:$BH$157)</f>
        <v>0</v>
      </c>
    </row>
    <row r="61" spans="1:5" ht="30" x14ac:dyDescent="0.25">
      <c r="A61" s="68" t="s">
        <v>379</v>
      </c>
      <c r="B61" s="44"/>
      <c r="C61" s="44"/>
      <c r="D61" s="44"/>
      <c r="E61" s="44"/>
    </row>
    <row r="62" spans="1:5" x14ac:dyDescent="0.2">
      <c r="A62" s="166" t="s">
        <v>432</v>
      </c>
      <c r="B62" s="99">
        <f>SUMIF('Service providers'!$B$14:$B$159, "Глобальный фонд", 'Non-medical equipment-NSP'!$CO$13:$CO$158)</f>
        <v>0</v>
      </c>
      <c r="C62" s="99">
        <f>SUMIF('Service providers'!$B$14:$B$159, "Глобальный фонд", 'Non-medical equipment-NSP'!$CP$13:$CP$158)</f>
        <v>0</v>
      </c>
      <c r="D62" s="99">
        <f>SUMIF('Service providers'!$J$14:$J$159, "Глобальный фонд", 'Non-medical equipment-OST'!$CO$12:$CO$157)</f>
        <v>0</v>
      </c>
      <c r="E62" s="99">
        <f>SUMIF('Service providers'!$J$14:$J$159, "Глобальный фонд", 'Non-medical equipment-OST'!$CP$12:$CP$157)</f>
        <v>0</v>
      </c>
    </row>
    <row r="63" spans="1:5" x14ac:dyDescent="0.2">
      <c r="A63" s="166" t="s">
        <v>433</v>
      </c>
      <c r="B63" s="99">
        <f>SUMIF('Service providers'!$B$14:$B$159, "Национальное правительство", 'Non-medical equipment-NSP'!$CO$13:$CO$158)</f>
        <v>0</v>
      </c>
      <c r="C63" s="99">
        <f>SUMIF('Service providers'!$B$14:$B$159, "Национальное правительство", 'Non-medical equipment-NSP'!$CP$13:$CP$158)</f>
        <v>0</v>
      </c>
      <c r="D63" s="99">
        <f>SUMIF('Service providers'!$J$14:$J$159, "Национальное правительство", 'Non-medical equipment-OST'!$CO$12:$CO$157)</f>
        <v>0</v>
      </c>
      <c r="E63" s="99">
        <f>SUMIF('Service providers'!$J$14:$J$159, "Национальное правительство", 'Non-medical equipment-OST'!$CP$12:$CP$157)</f>
        <v>0</v>
      </c>
    </row>
    <row r="64" spans="1:5" x14ac:dyDescent="0.2">
      <c r="A64" s="166" t="s">
        <v>434</v>
      </c>
      <c r="B64" s="99">
        <f>SUMIF('Service providers'!$B$14:$B$159, "Другое", 'Non-medical equipment-NSP'!$CO$13:$CO$158)</f>
        <v>0</v>
      </c>
      <c r="C64" s="99">
        <f>SUMIF('Service providers'!$B$14:$B$159, "Другое", 'Non-medical equipment-NSP'!$CP$13:$CP$158)</f>
        <v>0</v>
      </c>
      <c r="D64" s="99">
        <f>SUMIF('Service providers'!$J$14:$J$159, "Другое", 'Non-medical equipment-OST'!$CO$12:$CO$157)</f>
        <v>0</v>
      </c>
      <c r="E64" s="99">
        <f>SUMIF('Service providers'!$J$14:$J$159, "ДругоеOther", 'Non-medical equipment-OST'!$CP$12:$CP$157)</f>
        <v>0</v>
      </c>
    </row>
    <row r="65" spans="1:5" ht="30" x14ac:dyDescent="0.25">
      <c r="A65" s="68" t="s">
        <v>436</v>
      </c>
      <c r="B65" s="44"/>
      <c r="C65" s="44"/>
      <c r="D65" s="44"/>
      <c r="E65" s="44"/>
    </row>
    <row r="66" spans="1:5" x14ac:dyDescent="0.2">
      <c r="A66" s="166" t="s">
        <v>432</v>
      </c>
      <c r="B66" s="99">
        <f>SUMIF('Service providers'!$B$14:$B$159, "Глобальный фонд", 'Site overhead- NSP &amp; OST'!$L$17:$L$162)</f>
        <v>0</v>
      </c>
      <c r="C66" s="99">
        <f>SUMIF('Service providers'!$B$14:$B$159, "Глобальный фонд", 'Site overhead- NSP &amp; OST'!$M$17:$M$162)</f>
        <v>0</v>
      </c>
      <c r="D66" s="99">
        <f>SUMIF('Service providers'!$J$14:$J$159, "Глобальный фонд", 'Site overhead- NSP &amp; OST'!$L$165:$L$310)</f>
        <v>0</v>
      </c>
      <c r="E66" s="99">
        <f>SUMIF('Service providers'!$J$14:$J$159, "Глобальный фонд", 'Site overhead- NSP &amp; OST'!$M$165:$M$310)</f>
        <v>0</v>
      </c>
    </row>
    <row r="67" spans="1:5" x14ac:dyDescent="0.2">
      <c r="A67" s="166" t="s">
        <v>433</v>
      </c>
      <c r="B67" s="99">
        <f>SUMIF('Service providers'!$B$14:$B$159, "Национальное правительство", 'Site overhead- NSP &amp; OST'!$L$17:$L$162)</f>
        <v>0</v>
      </c>
      <c r="C67" s="99">
        <f>SUMIF('Service providers'!$B$14:$B$159, "Национальное правительство", 'Site overhead- NSP &amp; OST'!$M$17:$M$162)</f>
        <v>0</v>
      </c>
      <c r="D67" s="99">
        <f>SUMIF('Service providers'!$J$14:$J$159, "Национальное правительство", 'Site overhead- NSP &amp; OST'!$L$165:$L$310)</f>
        <v>0</v>
      </c>
      <c r="E67" s="99">
        <f>SUMIF('Service providers'!$J$14:$J$159, "Национальное правительство", 'Site overhead- NSP &amp; OST'!$M$165:$M$310)</f>
        <v>0</v>
      </c>
    </row>
    <row r="68" spans="1:5" x14ac:dyDescent="0.2">
      <c r="A68" s="166" t="s">
        <v>434</v>
      </c>
      <c r="B68" s="99">
        <f>SUMIF('Service providers'!$B$14:$B$159, "Другое", 'Site overhead- NSP &amp; OST'!$L$17:$L$162)</f>
        <v>0</v>
      </c>
      <c r="C68" s="99">
        <f>SUMIF('Service providers'!$B$14:$B$159, "Другое", 'Site overhead- NSP &amp; OST'!$M$17:$M$162)</f>
        <v>0</v>
      </c>
      <c r="D68" s="99">
        <f>SUMIF('Service providers'!$J$14:$J$159, "Другое", 'Site overhead- NSP &amp; OST'!$L$165:$L$310)</f>
        <v>0</v>
      </c>
      <c r="E68" s="99">
        <f>SUMIF('Service providers'!$J$14:$J$159, "Другое", 'Site overhead- NSP &amp; OST'!$M$165:$M$310)</f>
        <v>0</v>
      </c>
    </row>
  </sheetData>
  <sheetProtection password="F400" sheet="1" objects="1" scenarios="1"/>
  <mergeCells count="30">
    <mergeCell ref="J10:K10"/>
    <mergeCell ref="J2:K2"/>
    <mergeCell ref="B39:C39"/>
    <mergeCell ref="D39:E39"/>
    <mergeCell ref="G1:K1"/>
    <mergeCell ref="G8:K8"/>
    <mergeCell ref="J9:K9"/>
    <mergeCell ref="H3:I3"/>
    <mergeCell ref="J3:K3"/>
    <mergeCell ref="H9:I9"/>
    <mergeCell ref="H2:I2"/>
    <mergeCell ref="B1:C1"/>
    <mergeCell ref="D1:E1"/>
    <mergeCell ref="A20:E20"/>
    <mergeCell ref="A3:E3"/>
    <mergeCell ref="H10:I10"/>
    <mergeCell ref="L20:O20"/>
    <mergeCell ref="L1:P1"/>
    <mergeCell ref="R1:V1"/>
    <mergeCell ref="S2:T2"/>
    <mergeCell ref="U2:V2"/>
    <mergeCell ref="R7:V7"/>
    <mergeCell ref="R10:V10"/>
    <mergeCell ref="R20:U20"/>
    <mergeCell ref="L10:P10"/>
    <mergeCell ref="L7:P7"/>
    <mergeCell ref="M2:N2"/>
    <mergeCell ref="O2:P2"/>
    <mergeCell ref="L14:P14"/>
    <mergeCell ref="R14:V14"/>
  </mergeCells>
  <phoneticPr fontId="26" type="noConversion"/>
  <pageMargins left="0.75" right="0.75" top="1" bottom="1" header="0.5" footer="0.5"/>
  <pageSetup orientation="portrait" r:id="rId1"/>
  <drawing r:id="rId2"/>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8"/>
  <sheetViews>
    <sheetView zoomScale="90" zoomScaleNormal="90" zoomScalePageLayoutView="90" workbookViewId="0">
      <selection activeCell="Z42" sqref="Z42"/>
    </sheetView>
  </sheetViews>
  <sheetFormatPr defaultColWidth="8.85546875" defaultRowHeight="14.25" x14ac:dyDescent="0.2"/>
  <cols>
    <col min="1" max="1" width="18.28515625" style="35" customWidth="1"/>
    <col min="2" max="3" width="14.28515625" style="35" bestFit="1" customWidth="1"/>
    <col min="4" max="4" width="18" style="35" customWidth="1"/>
    <col min="5" max="8" width="14.28515625" style="35" bestFit="1" customWidth="1"/>
    <col min="9" max="9" width="17.140625" style="35" customWidth="1"/>
    <col min="10" max="11" width="14.28515625" style="35" bestFit="1" customWidth="1"/>
    <col min="12" max="13" width="15.140625" style="35" bestFit="1" customWidth="1"/>
    <col min="14" max="14" width="15.7109375" style="35" customWidth="1"/>
    <col min="15" max="16" width="14.140625" style="35" bestFit="1" customWidth="1"/>
    <col min="17" max="17" width="14.140625" style="35" customWidth="1"/>
    <col min="18" max="18" width="18.42578125" style="35" bestFit="1" customWidth="1"/>
    <col min="19" max="20" width="14.28515625" style="35" bestFit="1" customWidth="1"/>
    <col min="21" max="22" width="14.140625" style="35" bestFit="1" customWidth="1"/>
    <col min="23" max="23" width="14.140625" style="35" customWidth="1"/>
    <col min="24" max="24" width="18.42578125" style="35" bestFit="1" customWidth="1"/>
    <col min="25" max="26" width="14.28515625" style="35" bestFit="1" customWidth="1"/>
    <col min="27" max="16384" width="8.85546875" style="35"/>
  </cols>
  <sheetData>
    <row r="1" spans="1:26" ht="15" x14ac:dyDescent="0.25">
      <c r="B1" s="438" t="s">
        <v>6</v>
      </c>
      <c r="C1" s="438"/>
      <c r="D1" s="438"/>
      <c r="E1" s="438"/>
      <c r="F1" s="438"/>
      <c r="G1" s="438"/>
      <c r="H1" s="439" t="s">
        <v>7</v>
      </c>
      <c r="I1" s="439"/>
      <c r="J1" s="439"/>
      <c r="K1" s="439"/>
      <c r="L1" s="439"/>
      <c r="M1" s="439"/>
    </row>
    <row r="2" spans="1:26" ht="15" x14ac:dyDescent="0.25">
      <c r="A2" s="36"/>
      <c r="B2" s="37">
        <f>YearOne</f>
        <v>2012</v>
      </c>
      <c r="C2" s="37">
        <f>YearTwo</f>
        <v>2013</v>
      </c>
      <c r="D2" s="37" t="s">
        <v>4</v>
      </c>
      <c r="E2" s="37" t="s">
        <v>5</v>
      </c>
      <c r="F2" s="37">
        <f>YearOne</f>
        <v>2012</v>
      </c>
      <c r="G2" s="37">
        <f>YearTwo</f>
        <v>2013</v>
      </c>
      <c r="H2" s="38">
        <f>YearOne</f>
        <v>2012</v>
      </c>
      <c r="I2" s="38">
        <f>YearTwo</f>
        <v>2013</v>
      </c>
      <c r="J2" s="59" t="s">
        <v>4</v>
      </c>
      <c r="K2" s="59" t="s">
        <v>5</v>
      </c>
      <c r="L2" s="38">
        <f>YearOne</f>
        <v>2012</v>
      </c>
      <c r="M2" s="38">
        <f>YearTwo</f>
        <v>2013</v>
      </c>
    </row>
    <row r="3" spans="1:26" ht="15" x14ac:dyDescent="0.25">
      <c r="A3" s="39" t="s">
        <v>30</v>
      </c>
      <c r="B3" s="36">
        <f>SUM('Central expenditures-NSP'!E14:E51)+'Central expenditures-NSP'!M12+'Central expenditures-NSP'!O12</f>
        <v>0</v>
      </c>
      <c r="C3" s="36">
        <f>SUM('Central expenditures-NSP'!F14:F51)+'Central expenditures-NSP'!N12+'Central expenditures-NSP'!P12</f>
        <v>0</v>
      </c>
      <c r="D3" s="40" t="str">
        <f>'Service providers'!G13</f>
        <v/>
      </c>
      <c r="E3" s="40" t="str">
        <f>'Service providers'!H13</f>
        <v/>
      </c>
      <c r="F3" s="39" t="e">
        <f t="shared" ref="F3:G9" si="0">B3*D3</f>
        <v>#VALUE!</v>
      </c>
      <c r="G3" s="39" t="e">
        <f t="shared" si="0"/>
        <v>#VALUE!</v>
      </c>
      <c r="H3" s="36">
        <f>SUM('Central expenditures-OST'!E14:E52)+'Central expenditures-OST'!M12+'Central expenditures-OST'!O12</f>
        <v>0</v>
      </c>
      <c r="I3" s="36">
        <f>SUM('Central expenditures-OST'!F14:F52)+'Central expenditures-OST'!N12+'Central expenditures-OST'!P12</f>
        <v>0</v>
      </c>
      <c r="J3" s="40" t="str">
        <f>'Service providers'!O13</f>
        <v xml:space="preserve"> </v>
      </c>
      <c r="K3" s="40" t="str">
        <f>'Service providers'!P13</f>
        <v xml:space="preserve"> </v>
      </c>
      <c r="L3" s="39" t="e">
        <f>H3*J3</f>
        <v>#VALUE!</v>
      </c>
      <c r="M3" s="39" t="e">
        <f>I3*K3</f>
        <v>#VALUE!</v>
      </c>
    </row>
    <row r="4" spans="1:26" ht="15" x14ac:dyDescent="0.25">
      <c r="A4" s="39" t="s">
        <v>25</v>
      </c>
      <c r="B4" s="36">
        <f>SUM('Central expenditures-NSP'!E54:E91)+'Central expenditures-NSP'!M13+'Central expenditures-NSP'!O13</f>
        <v>0</v>
      </c>
      <c r="C4" s="36">
        <f>SUM('Central expenditures-NSP'!F54:F91)+'Central expenditures-NSP'!N13+'Central expenditures-NSP'!P13</f>
        <v>0</v>
      </c>
      <c r="D4" s="40" t="str">
        <f>'Service providers'!G34</f>
        <v/>
      </c>
      <c r="E4" s="40" t="str">
        <f>'Service providers'!H34</f>
        <v/>
      </c>
      <c r="F4" s="39" t="e">
        <f t="shared" si="0"/>
        <v>#VALUE!</v>
      </c>
      <c r="G4" s="39" t="e">
        <f t="shared" si="0"/>
        <v>#VALUE!</v>
      </c>
      <c r="H4" s="36">
        <f>SUM('Central expenditures-OST'!E55:E93)+'Central expenditures-OST'!M13+'Central expenditures-OST'!O13</f>
        <v>0</v>
      </c>
      <c r="I4" s="36">
        <f>SUM('Central expenditures-OST'!F55:F93)+'Central expenditures-OST'!N13+'Central expenditures-OST'!P13</f>
        <v>0</v>
      </c>
      <c r="J4" s="40" t="str">
        <f>'Service providers'!O34</f>
        <v xml:space="preserve"> </v>
      </c>
      <c r="K4" s="40" t="str">
        <f>'Service providers'!P34</f>
        <v xml:space="preserve"> </v>
      </c>
      <c r="L4" s="39" t="e">
        <f t="shared" ref="L4:L9" si="1">H4*J4</f>
        <v>#VALUE!</v>
      </c>
      <c r="M4" s="39" t="e">
        <f t="shared" ref="M4:M9" si="2">I4*K4</f>
        <v>#VALUE!</v>
      </c>
    </row>
    <row r="5" spans="1:26" ht="15" x14ac:dyDescent="0.25">
      <c r="A5" s="39" t="s">
        <v>26</v>
      </c>
      <c r="B5" s="36">
        <f>SUM('Central expenditures-NSP'!E94:E131)+'Central expenditures-NSP'!M14+'Central expenditures-NSP'!O14</f>
        <v>0</v>
      </c>
      <c r="C5" s="36">
        <f>SUM('Central expenditures-NSP'!F94:F131)+'Central expenditures-NSP'!N14+'Central expenditures-NSP'!P14</f>
        <v>0</v>
      </c>
      <c r="D5" s="40" t="str">
        <f>'Service providers'!G55</f>
        <v/>
      </c>
      <c r="E5" s="40" t="str">
        <f>'Service providers'!H55</f>
        <v/>
      </c>
      <c r="F5" s="39" t="e">
        <f t="shared" ref="F5:F6" si="3">B5*D5</f>
        <v>#VALUE!</v>
      </c>
      <c r="G5" s="39" t="e">
        <f t="shared" ref="G5:G6" si="4">C5*E5</f>
        <v>#VALUE!</v>
      </c>
      <c r="H5" s="36">
        <f>SUM('Central expenditures-OST'!E96:E134)+'Central expenditures-OST'!M14+'Central expenditures-OST'!O14</f>
        <v>0</v>
      </c>
      <c r="I5" s="36">
        <f>SUM('Central expenditures-OST'!F96:F134)+'Central expenditures-OST'!N14+'Central expenditures-OST'!P14</f>
        <v>0</v>
      </c>
      <c r="J5" s="40" t="str">
        <f>'Service providers'!O55</f>
        <v xml:space="preserve"> </v>
      </c>
      <c r="K5" s="40" t="str">
        <f>'Service providers'!P55</f>
        <v xml:space="preserve"> </v>
      </c>
      <c r="L5" s="39" t="e">
        <f t="shared" ref="L5" si="5">H5*J5</f>
        <v>#VALUE!</v>
      </c>
      <c r="M5" s="39" t="e">
        <f t="shared" ref="M5" si="6">I5*K5</f>
        <v>#VALUE!</v>
      </c>
    </row>
    <row r="6" spans="1:26" ht="15" x14ac:dyDescent="0.25">
      <c r="A6" s="39" t="s">
        <v>27</v>
      </c>
      <c r="B6" s="36">
        <f>SUM('Central expenditures-NSP'!E134:E171)+'Central expenditures-NSP'!M15+'Central expenditures-NSP'!O15</f>
        <v>0</v>
      </c>
      <c r="C6" s="36">
        <f>SUM('Central expenditures-NSP'!F134:F171)+'Central expenditures-NSP'!N15+'Central expenditures-NSP'!P15</f>
        <v>0</v>
      </c>
      <c r="D6" s="40" t="str">
        <f>'Service providers'!G76</f>
        <v/>
      </c>
      <c r="E6" s="40" t="str">
        <f>'Service providers'!H76</f>
        <v/>
      </c>
      <c r="F6" s="39" t="e">
        <f t="shared" si="3"/>
        <v>#VALUE!</v>
      </c>
      <c r="G6" s="39" t="e">
        <f t="shared" si="4"/>
        <v>#VALUE!</v>
      </c>
      <c r="H6" s="36">
        <f>SUM('Central expenditures-OST'!E137:E175)+'Central expenditures-OST'!M15+'Central expenditures-OST'!O15</f>
        <v>0</v>
      </c>
      <c r="I6" s="36">
        <f>SUM('Central expenditures-OST'!F137:F175)+'Central expenditures-OST'!N15+'Central expenditures-OST'!P15</f>
        <v>0</v>
      </c>
      <c r="J6" s="40" t="str">
        <f>'Service providers'!O76</f>
        <v xml:space="preserve"> </v>
      </c>
      <c r="K6" s="40" t="str">
        <f>'Service providers'!P76</f>
        <v xml:space="preserve"> </v>
      </c>
      <c r="L6" s="39" t="e">
        <f t="shared" ref="L6" si="7">H6*J6</f>
        <v>#VALUE!</v>
      </c>
      <c r="M6" s="39" t="e">
        <f t="shared" ref="M6" si="8">I6*K6</f>
        <v>#VALUE!</v>
      </c>
    </row>
    <row r="7" spans="1:26" ht="15" x14ac:dyDescent="0.25">
      <c r="A7" s="39" t="s">
        <v>28</v>
      </c>
      <c r="B7" s="36">
        <f>SUM('Central expenditures-NSP'!E174:E211)+'Central expenditures-NSP'!M16+'Central expenditures-NSP'!O16</f>
        <v>0</v>
      </c>
      <c r="C7" s="36">
        <f>SUM('Central expenditures-NSP'!F174:F211)+'Central expenditures-NSP'!N16+'Central expenditures-NSP'!P16</f>
        <v>0</v>
      </c>
      <c r="D7" s="40" t="str">
        <f>'Service providers'!G97</f>
        <v/>
      </c>
      <c r="E7" s="40" t="str">
        <f>'Service providers'!H97</f>
        <v/>
      </c>
      <c r="F7" s="39" t="e">
        <f t="shared" si="0"/>
        <v>#VALUE!</v>
      </c>
      <c r="G7" s="39" t="e">
        <f t="shared" si="0"/>
        <v>#VALUE!</v>
      </c>
      <c r="H7" s="36">
        <f>SUM('Central expenditures-OST'!E178:E216)+'Central expenditures-OST'!M16+'Central expenditures-OST'!O16</f>
        <v>0</v>
      </c>
      <c r="I7" s="36">
        <f>SUM('Central expenditures-OST'!F178:F216)+'Central expenditures-OST'!N16+'Central expenditures-OST'!P16</f>
        <v>0</v>
      </c>
      <c r="J7" s="40" t="str">
        <f>'Service providers'!O97</f>
        <v xml:space="preserve"> </v>
      </c>
      <c r="K7" s="40" t="str">
        <f>'Service providers'!P97</f>
        <v xml:space="preserve"> </v>
      </c>
      <c r="L7" s="39" t="e">
        <f t="shared" si="1"/>
        <v>#VALUE!</v>
      </c>
      <c r="M7" s="39" t="e">
        <f t="shared" si="2"/>
        <v>#VALUE!</v>
      </c>
    </row>
    <row r="8" spans="1:26" ht="15" x14ac:dyDescent="0.25">
      <c r="A8" s="39" t="s">
        <v>60</v>
      </c>
      <c r="B8" s="36">
        <f>SUM('Central expenditures-NSP'!E214:E251)+'Central expenditures-NSP'!M17+'Central expenditures-NSP'!O17</f>
        <v>0</v>
      </c>
      <c r="C8" s="36">
        <f>SUM('Central expenditures-NSP'!F214:F251)+'Central expenditures-NSP'!N17+'Central expenditures-NSP'!P17</f>
        <v>0</v>
      </c>
      <c r="D8" s="40" t="str">
        <f>'Service providers'!G118</f>
        <v/>
      </c>
      <c r="E8" s="40" t="str">
        <f>'Service providers'!H118</f>
        <v/>
      </c>
      <c r="F8" s="39" t="e">
        <f t="shared" si="0"/>
        <v>#VALUE!</v>
      </c>
      <c r="G8" s="39" t="e">
        <f t="shared" si="0"/>
        <v>#VALUE!</v>
      </c>
      <c r="H8" s="36">
        <f>SUM('Central expenditures-OST'!E219:E257)+'Central expenditures-OST'!M17+'Central expenditures-OST'!O17</f>
        <v>0</v>
      </c>
      <c r="I8" s="36">
        <f>SUM('Central expenditures-OST'!F219:F257)+'Central expenditures-OST'!N17+'Central expenditures-OST'!P17</f>
        <v>0</v>
      </c>
      <c r="J8" s="40" t="str">
        <f>'Service providers'!O118</f>
        <v xml:space="preserve"> </v>
      </c>
      <c r="K8" s="40" t="str">
        <f>'Service providers'!P118</f>
        <v xml:space="preserve"> </v>
      </c>
      <c r="L8" s="39" t="e">
        <f t="shared" si="1"/>
        <v>#VALUE!</v>
      </c>
      <c r="M8" s="39" t="e">
        <f t="shared" si="2"/>
        <v>#VALUE!</v>
      </c>
    </row>
    <row r="9" spans="1:26" ht="15" x14ac:dyDescent="0.25">
      <c r="A9" s="39" t="s">
        <v>29</v>
      </c>
      <c r="B9" s="36">
        <f>SUM('Central expenditures-NSP'!E254:E291)+'Central expenditures-NSP'!M18+'Central expenditures-NSP'!O18</f>
        <v>0</v>
      </c>
      <c r="C9" s="36">
        <f>SUM('Central expenditures-NSP'!F254:F291)+'Central expenditures-NSP'!N18+'Central expenditures-NSP'!P18</f>
        <v>0</v>
      </c>
      <c r="D9" s="40" t="str">
        <f>'Service providers'!G139</f>
        <v/>
      </c>
      <c r="E9" s="40" t="str">
        <f>'Service providers'!H139</f>
        <v/>
      </c>
      <c r="F9" s="39" t="e">
        <f t="shared" si="0"/>
        <v>#VALUE!</v>
      </c>
      <c r="G9" s="39" t="e">
        <f t="shared" si="0"/>
        <v>#VALUE!</v>
      </c>
      <c r="H9" s="36">
        <f>SUM('Central expenditures-OST'!E260:E298)+'Central expenditures-OST'!M18+'Central expenditures-OST'!O18</f>
        <v>0</v>
      </c>
      <c r="I9" s="36">
        <f>SUM('Central expenditures-OST'!F260:F298)+'Central expenditures-OST'!N18+'Central expenditures-OST'!P18</f>
        <v>0</v>
      </c>
      <c r="J9" s="40" t="str">
        <f>'Service providers'!O139</f>
        <v xml:space="preserve"> </v>
      </c>
      <c r="K9" s="40" t="str">
        <f>'Service providers'!P139</f>
        <v xml:space="preserve"> </v>
      </c>
      <c r="L9" s="39" t="e">
        <f t="shared" si="1"/>
        <v>#VALUE!</v>
      </c>
      <c r="M9" s="39" t="e">
        <f t="shared" si="2"/>
        <v>#VALUE!</v>
      </c>
    </row>
    <row r="10" spans="1:26" ht="15" x14ac:dyDescent="0.25">
      <c r="F10" s="39">
        <f>SUMIF(F3:F9,"&gt;0",F3:F9)</f>
        <v>0</v>
      </c>
      <c r="G10" s="39">
        <f>SUMIF(G3:G9,"&gt;0",G3:G9)</f>
        <v>0</v>
      </c>
      <c r="L10" s="39">
        <f>SUMIF(L3:L9,"&gt;0",L3:L9)</f>
        <v>0</v>
      </c>
      <c r="M10" s="39">
        <f>SUMIF(M3:M9,"&gt;0",M3:M9)</f>
        <v>0</v>
      </c>
    </row>
    <row r="13" spans="1:26" ht="15" x14ac:dyDescent="0.25">
      <c r="A13" s="434" t="s">
        <v>13</v>
      </c>
      <c r="B13" s="434"/>
      <c r="C13" s="434"/>
      <c r="D13" s="434"/>
      <c r="E13" s="434"/>
      <c r="F13" s="434"/>
      <c r="G13" s="435" t="s">
        <v>14</v>
      </c>
      <c r="H13" s="435"/>
      <c r="I13" s="435"/>
      <c r="J13" s="435"/>
      <c r="K13" s="435"/>
      <c r="L13" s="435"/>
    </row>
    <row r="14" spans="1:26" ht="15" x14ac:dyDescent="0.25">
      <c r="A14" s="433">
        <f>YearOne</f>
        <v>2012</v>
      </c>
      <c r="B14" s="433"/>
      <c r="C14" s="433"/>
      <c r="D14" s="433">
        <f>YearTwo</f>
        <v>2013</v>
      </c>
      <c r="E14" s="433"/>
      <c r="F14" s="433"/>
      <c r="G14" s="436">
        <f>YearOne</f>
        <v>2012</v>
      </c>
      <c r="H14" s="436"/>
      <c r="I14" s="436"/>
      <c r="J14" s="436">
        <f>YearTwo</f>
        <v>2013</v>
      </c>
      <c r="K14" s="436"/>
      <c r="L14" s="436"/>
      <c r="N14" s="440" t="s">
        <v>0</v>
      </c>
      <c r="O14" s="441"/>
      <c r="P14" s="441"/>
      <c r="Q14" s="441"/>
      <c r="R14" s="441"/>
      <c r="S14" s="441"/>
      <c r="T14" s="442"/>
      <c r="U14" s="432" t="s">
        <v>1</v>
      </c>
      <c r="V14" s="432"/>
      <c r="W14" s="432"/>
      <c r="X14" s="432"/>
      <c r="Y14" s="432"/>
      <c r="Z14" s="432"/>
    </row>
    <row r="15" spans="1:26" ht="15" x14ac:dyDescent="0.25">
      <c r="A15" s="41" t="s">
        <v>22</v>
      </c>
      <c r="B15" s="41" t="s">
        <v>23</v>
      </c>
      <c r="C15" s="41" t="s">
        <v>24</v>
      </c>
      <c r="D15" s="41" t="s">
        <v>22</v>
      </c>
      <c r="E15" s="41" t="s">
        <v>23</v>
      </c>
      <c r="F15" s="41" t="s">
        <v>24</v>
      </c>
      <c r="G15" s="42" t="s">
        <v>22</v>
      </c>
      <c r="H15" s="42" t="s">
        <v>23</v>
      </c>
      <c r="I15" s="42" t="s">
        <v>24</v>
      </c>
      <c r="J15" s="42" t="s">
        <v>22</v>
      </c>
      <c r="K15" s="42" t="s">
        <v>23</v>
      </c>
      <c r="L15" s="42" t="s">
        <v>24</v>
      </c>
      <c r="N15" s="54"/>
      <c r="O15" s="54">
        <f>YearOne</f>
        <v>2012</v>
      </c>
      <c r="P15" s="54">
        <f>YearTwo</f>
        <v>2013</v>
      </c>
      <c r="Q15" s="67" t="s">
        <v>9</v>
      </c>
      <c r="R15" s="67" t="s">
        <v>8</v>
      </c>
      <c r="S15" s="49">
        <f>YearOne</f>
        <v>2012</v>
      </c>
      <c r="T15" s="49">
        <f>YearTwo</f>
        <v>2013</v>
      </c>
      <c r="U15" s="55">
        <f>YearOne</f>
        <v>2012</v>
      </c>
      <c r="V15" s="55">
        <f>YearTwo</f>
        <v>2013</v>
      </c>
      <c r="W15" s="52" t="s">
        <v>9</v>
      </c>
      <c r="X15" s="52" t="s">
        <v>8</v>
      </c>
      <c r="Y15" s="60">
        <f>YearOne</f>
        <v>2012</v>
      </c>
      <c r="Z15" s="60">
        <f>YearTwo</f>
        <v>2013</v>
      </c>
    </row>
    <row r="16" spans="1:26" ht="15" x14ac:dyDescent="0.25">
      <c r="A16" s="43">
        <f>'Site staff-NSP'!C11*'Site staff-NSP'!F11</f>
        <v>0</v>
      </c>
      <c r="B16" s="43">
        <f>'Site staff-NSP'!C11*'Site staff-NSP'!G11</f>
        <v>0</v>
      </c>
      <c r="C16" s="43">
        <f>'Site staff-NSP'!C11*'Site staff-NSP'!H11</f>
        <v>0</v>
      </c>
      <c r="D16" s="43">
        <f>'Site staff-NSP'!D11*'Site staff-NSP'!F11</f>
        <v>0</v>
      </c>
      <c r="E16" s="43">
        <f>'Site staff-NSP'!D11*'Site staff-NSP'!G11</f>
        <v>0</v>
      </c>
      <c r="F16" s="43">
        <f>'Site staff-NSP'!D11*'Site staff-NSP'!H11</f>
        <v>0</v>
      </c>
      <c r="G16" s="43">
        <f>'Site staff-OST'!C9*'Site staff-OST'!F9</f>
        <v>0</v>
      </c>
      <c r="H16" s="43">
        <f>'Site staff-OST'!C9*'Site staff-OST'!G9</f>
        <v>0</v>
      </c>
      <c r="I16" s="43">
        <f>'Site staff-OST'!C9*'Site staff-OST'!H9</f>
        <v>0</v>
      </c>
      <c r="J16" s="43">
        <f>'Site staff-OST'!D9*'Site staff-OST'!F9</f>
        <v>0</v>
      </c>
      <c r="K16" s="43">
        <f>'Site staff-OST'!D9*'Site staff-OST'!G9</f>
        <v>0</v>
      </c>
      <c r="L16" s="43">
        <f>'Site staff-OST'!D9*'Site staff-OST'!H9</f>
        <v>0</v>
      </c>
      <c r="N16" s="36" t="s">
        <v>30</v>
      </c>
      <c r="O16" s="56">
        <f>SUM('Site staff-NSP'!C22:C28)</f>
        <v>0</v>
      </c>
      <c r="P16" s="56">
        <f>SUM('Site staff-NSP'!D22:D28)</f>
        <v>0</v>
      </c>
      <c r="Q16" s="40" t="str">
        <f>'Service providers'!G13</f>
        <v/>
      </c>
      <c r="R16" s="40" t="str">
        <f>'Service providers'!H13</f>
        <v/>
      </c>
      <c r="S16" s="57" t="e">
        <f>O16*Q16</f>
        <v>#VALUE!</v>
      </c>
      <c r="T16" s="57" t="e">
        <f>P16*R16</f>
        <v>#VALUE!</v>
      </c>
      <c r="U16" s="56">
        <f>SUM('Site staff-OST'!C17:C22)</f>
        <v>0</v>
      </c>
      <c r="V16" s="56">
        <f>SUM('Site staff-OST'!D17:D22)</f>
        <v>0</v>
      </c>
      <c r="W16" s="40" t="str">
        <f>'Service providers'!O13</f>
        <v xml:space="preserve"> </v>
      </c>
      <c r="X16" s="40" t="str">
        <f>'Service providers'!P13</f>
        <v xml:space="preserve"> </v>
      </c>
      <c r="Y16" s="57" t="e">
        <f>U16*W16</f>
        <v>#VALUE!</v>
      </c>
      <c r="Z16" s="57" t="e">
        <f>V16*X16</f>
        <v>#VALUE!</v>
      </c>
    </row>
    <row r="17" spans="1:26" ht="15" x14ac:dyDescent="0.25">
      <c r="A17" s="43">
        <f>'Site staff-NSP'!C12*'Site staff-NSP'!F12</f>
        <v>0</v>
      </c>
      <c r="B17" s="43">
        <f>'Site staff-NSP'!C12*'Site staff-NSP'!G12</f>
        <v>0</v>
      </c>
      <c r="C17" s="43">
        <f>'Site staff-NSP'!C12*'Site staff-NSP'!H12</f>
        <v>0</v>
      </c>
      <c r="D17" s="43">
        <f>'Site staff-NSP'!D12*'Site staff-NSP'!F12</f>
        <v>0</v>
      </c>
      <c r="E17" s="43">
        <f>'Site staff-NSP'!D12*'Site staff-NSP'!G12</f>
        <v>0</v>
      </c>
      <c r="F17" s="43">
        <f>'Site staff-NSP'!D12*'Site staff-NSP'!H12</f>
        <v>0</v>
      </c>
      <c r="G17" s="43">
        <f>'Site staff-OST'!C10*'Site staff-OST'!F10</f>
        <v>0</v>
      </c>
      <c r="H17" s="43">
        <f>'Site staff-OST'!C10*'Site staff-OST'!G10</f>
        <v>0</v>
      </c>
      <c r="I17" s="43">
        <f>'Site staff-OST'!C10*'Site staff-OST'!H10</f>
        <v>0</v>
      </c>
      <c r="J17" s="43">
        <f>'Site staff-OST'!D10*'Site staff-OST'!F10</f>
        <v>0</v>
      </c>
      <c r="K17" s="43">
        <f>'Site staff-OST'!D10*'Site staff-OST'!G10</f>
        <v>0</v>
      </c>
      <c r="L17" s="43">
        <f>'Site staff-OST'!D10*'Site staff-OST'!H10</f>
        <v>0</v>
      </c>
      <c r="N17" s="36" t="s">
        <v>25</v>
      </c>
      <c r="O17" s="56">
        <f>SUM('Site staff-NSP'!C42:C48)</f>
        <v>0</v>
      </c>
      <c r="P17" s="56">
        <f>SUM('Site staff-NSP'!D42:D48)</f>
        <v>0</v>
      </c>
      <c r="Q17" s="40" t="str">
        <f>'Service providers'!G34</f>
        <v/>
      </c>
      <c r="R17" s="40" t="str">
        <f>'Service providers'!H34</f>
        <v/>
      </c>
      <c r="S17" s="57" t="e">
        <f t="shared" ref="S17:S22" si="9">O17*Q17</f>
        <v>#VALUE!</v>
      </c>
      <c r="T17" s="57" t="e">
        <f t="shared" ref="T17:T22" si="10">P17*R17</f>
        <v>#VALUE!</v>
      </c>
      <c r="U17" s="56">
        <f>SUM('Site staff-OST'!C33:C38)</f>
        <v>0</v>
      </c>
      <c r="V17" s="56">
        <f>SUM('Site staff-OST'!D33:D38)</f>
        <v>0</v>
      </c>
      <c r="W17" s="40" t="str">
        <f>'Service providers'!O34</f>
        <v xml:space="preserve"> </v>
      </c>
      <c r="X17" s="40" t="str">
        <f>'Service providers'!P34</f>
        <v xml:space="preserve"> </v>
      </c>
      <c r="Y17" s="57" t="e">
        <f t="shared" ref="Y17:Y22" si="11">U17*W17</f>
        <v>#VALUE!</v>
      </c>
      <c r="Z17" s="57" t="e">
        <f t="shared" ref="Z17:Z22" si="12">V17*X17</f>
        <v>#VALUE!</v>
      </c>
    </row>
    <row r="18" spans="1:26" ht="15" x14ac:dyDescent="0.25">
      <c r="A18" s="43">
        <f>'Site staff-NSP'!C13*'Site staff-NSP'!F13</f>
        <v>0</v>
      </c>
      <c r="B18" s="43">
        <f>'Site staff-NSP'!C13*'Site staff-NSP'!G13</f>
        <v>0</v>
      </c>
      <c r="C18" s="43">
        <f>'Site staff-NSP'!C13*'Site staff-NSP'!H13</f>
        <v>0</v>
      </c>
      <c r="D18" s="43">
        <f>'Site staff-NSP'!D13*'Site staff-NSP'!F13</f>
        <v>0</v>
      </c>
      <c r="E18" s="43">
        <f>'Site staff-NSP'!D13*'Site staff-NSP'!G13</f>
        <v>0</v>
      </c>
      <c r="F18" s="43">
        <f>'Site staff-NSP'!D13*'Site staff-NSP'!H13</f>
        <v>0</v>
      </c>
      <c r="G18" s="43">
        <f>'Site staff-OST'!C11*'Site staff-OST'!F11</f>
        <v>0</v>
      </c>
      <c r="H18" s="43">
        <f>'Site staff-OST'!C11*'Site staff-OST'!G11</f>
        <v>0</v>
      </c>
      <c r="I18" s="43">
        <f>'Site staff-OST'!C11*'Site staff-OST'!H11</f>
        <v>0</v>
      </c>
      <c r="J18" s="43">
        <f>'Site staff-OST'!D11*'Site staff-OST'!F11</f>
        <v>0</v>
      </c>
      <c r="K18" s="43">
        <f>'Site staff-OST'!D11*'Site staff-OST'!G11</f>
        <v>0</v>
      </c>
      <c r="L18" s="43">
        <f>'Site staff-OST'!D11*'Site staff-OST'!H11</f>
        <v>0</v>
      </c>
      <c r="N18" s="36" t="s">
        <v>26</v>
      </c>
      <c r="O18" s="56">
        <f>SUM('Site staff-NSP'!C62:C65)</f>
        <v>0</v>
      </c>
      <c r="P18" s="56">
        <f>SUM('Site staff-NSP'!D62:D65)</f>
        <v>0</v>
      </c>
      <c r="Q18" s="40" t="str">
        <f>'Service providers'!G55</f>
        <v/>
      </c>
      <c r="R18" s="40" t="str">
        <f>'Service providers'!H55</f>
        <v/>
      </c>
      <c r="S18" s="57" t="e">
        <f t="shared" ref="S18:S19" si="13">O18*Q18</f>
        <v>#VALUE!</v>
      </c>
      <c r="T18" s="57" t="e">
        <f t="shared" ref="T18:T19" si="14">P18*R18</f>
        <v>#VALUE!</v>
      </c>
      <c r="U18" s="56">
        <f>SUM('Site staff-OST'!C49:C54)</f>
        <v>0</v>
      </c>
      <c r="V18" s="56">
        <f>SUM('Site staff-OST'!D49:D54)</f>
        <v>0</v>
      </c>
      <c r="W18" s="40" t="str">
        <f>'Service providers'!O55</f>
        <v xml:space="preserve"> </v>
      </c>
      <c r="X18" s="40" t="str">
        <f>'Service providers'!P55</f>
        <v xml:space="preserve"> </v>
      </c>
      <c r="Y18" s="57" t="e">
        <f t="shared" ref="Y18:Y19" si="15">U18*W18</f>
        <v>#VALUE!</v>
      </c>
      <c r="Z18" s="57" t="e">
        <f t="shared" ref="Z18:Z19" si="16">V18*X18</f>
        <v>#VALUE!</v>
      </c>
    </row>
    <row r="19" spans="1:26" ht="15" x14ac:dyDescent="0.25">
      <c r="A19" s="43">
        <f>'Site staff-NSP'!C14*'Site staff-NSP'!F14</f>
        <v>0</v>
      </c>
      <c r="B19" s="43">
        <f>'Site staff-NSP'!C14*'Site staff-NSP'!G14</f>
        <v>0</v>
      </c>
      <c r="C19" s="43">
        <f>'Site staff-NSP'!C14*'Site staff-NSP'!H14</f>
        <v>0</v>
      </c>
      <c r="D19" s="43">
        <f>'Site staff-NSP'!D14*'Site staff-NSP'!F14</f>
        <v>0</v>
      </c>
      <c r="E19" s="43">
        <f>'Site staff-NSP'!D14*'Site staff-NSP'!G14</f>
        <v>0</v>
      </c>
      <c r="F19" s="43">
        <f>'Site staff-NSP'!D14*'Site staff-NSP'!H14</f>
        <v>0</v>
      </c>
      <c r="G19" s="43">
        <f>'Site staff-OST'!C12*'Site staff-OST'!F12</f>
        <v>0</v>
      </c>
      <c r="H19" s="43">
        <f>'Site staff-OST'!C12*'Site staff-OST'!G12</f>
        <v>0</v>
      </c>
      <c r="I19" s="43">
        <f>'Site staff-OST'!C12*'Site staff-OST'!H12</f>
        <v>0</v>
      </c>
      <c r="J19" s="43">
        <f>'Site staff-OST'!D12*'Site staff-OST'!F12</f>
        <v>0</v>
      </c>
      <c r="K19" s="43">
        <f>'Site staff-OST'!D12*'Site staff-OST'!G12</f>
        <v>0</v>
      </c>
      <c r="L19" s="43">
        <f>'Site staff-OST'!D12*'Site staff-OST'!H12</f>
        <v>0</v>
      </c>
      <c r="N19" s="36" t="s">
        <v>27</v>
      </c>
      <c r="O19" s="56">
        <f>SUM('Site staff-NSP'!C82:C85)</f>
        <v>0</v>
      </c>
      <c r="P19" s="56">
        <f>SUM('Site staff-NSP'!D82:D85)</f>
        <v>0</v>
      </c>
      <c r="Q19" s="40" t="str">
        <f>'Service providers'!G76</f>
        <v/>
      </c>
      <c r="R19" s="40" t="str">
        <f>'Service providers'!H76</f>
        <v/>
      </c>
      <c r="S19" s="57" t="e">
        <f t="shared" si="13"/>
        <v>#VALUE!</v>
      </c>
      <c r="T19" s="57" t="e">
        <f t="shared" si="14"/>
        <v>#VALUE!</v>
      </c>
      <c r="U19" s="56">
        <f>SUM('Site staff-OST'!C65:C70)</f>
        <v>0</v>
      </c>
      <c r="V19" s="56">
        <f>SUM('Site staff-OST'!D65:D70)</f>
        <v>0</v>
      </c>
      <c r="W19" s="40" t="str">
        <f>'Service providers'!O76</f>
        <v xml:space="preserve"> </v>
      </c>
      <c r="X19" s="40" t="str">
        <f>'Service providers'!P76</f>
        <v xml:space="preserve"> </v>
      </c>
      <c r="Y19" s="57" t="e">
        <f t="shared" si="15"/>
        <v>#VALUE!</v>
      </c>
      <c r="Z19" s="57" t="e">
        <f t="shared" si="16"/>
        <v>#VALUE!</v>
      </c>
    </row>
    <row r="20" spans="1:26" ht="15" x14ac:dyDescent="0.25">
      <c r="A20" s="43">
        <f>'Site staff-NSP'!C15*'Site staff-NSP'!F15</f>
        <v>0</v>
      </c>
      <c r="B20" s="43">
        <f>'Site staff-NSP'!C15*'Site staff-NSP'!G15</f>
        <v>0</v>
      </c>
      <c r="C20" s="43">
        <f>'Site staff-NSP'!C15*'Site staff-NSP'!H15</f>
        <v>0</v>
      </c>
      <c r="D20" s="43">
        <f>'Site staff-NSP'!D15*'Site staff-NSP'!F15</f>
        <v>0</v>
      </c>
      <c r="E20" s="43">
        <f>'Site staff-NSP'!D15*'Site staff-NSP'!G15</f>
        <v>0</v>
      </c>
      <c r="F20" s="43">
        <f>'Site staff-NSP'!D15*'Site staff-NSP'!H15</f>
        <v>0</v>
      </c>
      <c r="G20" s="43">
        <f>'Site staff-OST'!C13*'Site staff-OST'!F13</f>
        <v>0</v>
      </c>
      <c r="H20" s="43">
        <f>'Site staff-OST'!C13*'Site staff-OST'!G13</f>
        <v>0</v>
      </c>
      <c r="I20" s="43">
        <f>'Site staff-OST'!C13*'Site staff-OST'!H13</f>
        <v>0</v>
      </c>
      <c r="J20" s="43">
        <f>'Site staff-OST'!D13*'Site staff-OST'!F13</f>
        <v>0</v>
      </c>
      <c r="K20" s="43">
        <f>'Site staff-OST'!D13*'Site staff-OST'!G13</f>
        <v>0</v>
      </c>
      <c r="L20" s="43">
        <f>'Site staff-OST'!D13*'Site staff-OST'!H13</f>
        <v>0</v>
      </c>
      <c r="N20" s="36" t="s">
        <v>28</v>
      </c>
      <c r="O20" s="56">
        <f>SUM('Site staff-NSP'!C102:C108)</f>
        <v>0</v>
      </c>
      <c r="P20" s="56">
        <f>SUM('Site staff-NSP'!D102:D108)</f>
        <v>0</v>
      </c>
      <c r="Q20" s="40" t="str">
        <f>'Service providers'!G97</f>
        <v/>
      </c>
      <c r="R20" s="40" t="str">
        <f>'Service providers'!H97</f>
        <v/>
      </c>
      <c r="S20" s="57" t="e">
        <f t="shared" si="9"/>
        <v>#VALUE!</v>
      </c>
      <c r="T20" s="57" t="e">
        <f t="shared" si="10"/>
        <v>#VALUE!</v>
      </c>
      <c r="U20" s="56">
        <f>SUM('Site staff-OST'!C81:C86)</f>
        <v>0</v>
      </c>
      <c r="V20" s="56">
        <f>SUM('Site staff-OST'!D81:D86)</f>
        <v>0</v>
      </c>
      <c r="W20" s="40" t="str">
        <f>'Service providers'!O97</f>
        <v xml:space="preserve"> </v>
      </c>
      <c r="X20" s="40" t="str">
        <f>'Service providers'!P97</f>
        <v xml:space="preserve"> </v>
      </c>
      <c r="Y20" s="57" t="e">
        <f t="shared" si="11"/>
        <v>#VALUE!</v>
      </c>
      <c r="Z20" s="57" t="e">
        <f t="shared" si="12"/>
        <v>#VALUE!</v>
      </c>
    </row>
    <row r="21" spans="1:26" ht="15" x14ac:dyDescent="0.25">
      <c r="A21" s="43">
        <f>'Site staff-NSP'!C16*'Site staff-NSP'!F16</f>
        <v>0</v>
      </c>
      <c r="B21" s="43">
        <f>'Site staff-NSP'!C16*'Site staff-NSP'!G16</f>
        <v>0</v>
      </c>
      <c r="C21" s="43">
        <f>'Site staff-NSP'!C16*'Site staff-NSP'!H16</f>
        <v>0</v>
      </c>
      <c r="D21" s="43">
        <f>'Site staff-NSP'!D16*'Site staff-NSP'!F16</f>
        <v>0</v>
      </c>
      <c r="E21" s="43">
        <f>'Site staff-NSP'!D16*'Site staff-NSP'!G16</f>
        <v>0</v>
      </c>
      <c r="F21" s="43">
        <f>'Site staff-NSP'!D16*'Site staff-NSP'!H16</f>
        <v>0</v>
      </c>
      <c r="G21" s="43">
        <f>'Site staff-OST'!C14*'Site staff-OST'!F14</f>
        <v>0</v>
      </c>
      <c r="H21" s="43">
        <f>'Site staff-OST'!C14*'Site staff-OST'!G14</f>
        <v>0</v>
      </c>
      <c r="I21" s="43">
        <f>'Site staff-OST'!C14*'Site staff-OST'!H14</f>
        <v>0</v>
      </c>
      <c r="J21" s="43">
        <f>'Site staff-OST'!D14*'Site staff-OST'!F14</f>
        <v>0</v>
      </c>
      <c r="K21" s="43">
        <f>'Site staff-OST'!D14*'Site staff-OST'!G14</f>
        <v>0</v>
      </c>
      <c r="L21" s="43">
        <f>'Site staff-OST'!D14*'Site staff-OST'!H14</f>
        <v>0</v>
      </c>
      <c r="N21" s="36" t="s">
        <v>60</v>
      </c>
      <c r="O21" s="56">
        <f>SUM('Site staff-NSP'!C122:C128)</f>
        <v>0</v>
      </c>
      <c r="P21" s="56">
        <f>SUM('Site staff-NSP'!D122:D128)</f>
        <v>0</v>
      </c>
      <c r="Q21" s="40" t="str">
        <f>'Service providers'!G118</f>
        <v/>
      </c>
      <c r="R21" s="40" t="str">
        <f>'Service providers'!H118</f>
        <v/>
      </c>
      <c r="S21" s="57" t="e">
        <f t="shared" si="9"/>
        <v>#VALUE!</v>
      </c>
      <c r="T21" s="57" t="e">
        <f t="shared" si="10"/>
        <v>#VALUE!</v>
      </c>
      <c r="U21" s="56">
        <f>SUM('Site staff-OST'!C97:C102)</f>
        <v>0</v>
      </c>
      <c r="V21" s="56">
        <f>SUM('Site staff-OST'!D97:D102)</f>
        <v>0</v>
      </c>
      <c r="W21" s="40" t="str">
        <f>'Service providers'!O118</f>
        <v xml:space="preserve"> </v>
      </c>
      <c r="X21" s="40" t="str">
        <f>'Service providers'!P118</f>
        <v xml:space="preserve"> </v>
      </c>
      <c r="Y21" s="57" t="e">
        <f t="shared" si="11"/>
        <v>#VALUE!</v>
      </c>
      <c r="Z21" s="57" t="e">
        <f t="shared" si="12"/>
        <v>#VALUE!</v>
      </c>
    </row>
    <row r="22" spans="1:26" ht="15" x14ac:dyDescent="0.25">
      <c r="A22" s="43">
        <f>'Site staff-NSP'!C17*'Site staff-NSP'!F17</f>
        <v>0</v>
      </c>
      <c r="B22" s="43">
        <f>'Site staff-NSP'!C17*'Site staff-NSP'!G17</f>
        <v>0</v>
      </c>
      <c r="C22" s="43">
        <f>'Site staff-NSP'!C17*'Site staff-NSP'!H17</f>
        <v>0</v>
      </c>
      <c r="D22" s="43">
        <f>'Site staff-NSP'!D17*'Site staff-NSP'!F17</f>
        <v>0</v>
      </c>
      <c r="E22" s="43">
        <f>'Site staff-NSP'!D17*'Site staff-NSP'!G17</f>
        <v>0</v>
      </c>
      <c r="F22" s="43">
        <f>'Site staff-NSP'!D17*'Site staff-NSP'!H17</f>
        <v>0</v>
      </c>
      <c r="G22" s="43">
        <f>'Site staff-OST'!C15*'Site staff-OST'!F15</f>
        <v>0</v>
      </c>
      <c r="H22" s="43">
        <f>'Site staff-OST'!C15*'Site staff-OST'!G15</f>
        <v>0</v>
      </c>
      <c r="I22" s="43">
        <f>'Site staff-OST'!C15*'Site staff-OST'!H15</f>
        <v>0</v>
      </c>
      <c r="J22" s="43">
        <f>'Site staff-OST'!D15*'Site staff-OST'!F15</f>
        <v>0</v>
      </c>
      <c r="K22" s="43">
        <f>'Site staff-OST'!D15*'Site staff-OST'!G15</f>
        <v>0</v>
      </c>
      <c r="L22" s="43">
        <f>'Site staff-OST'!D15*'Site staff-OST'!H15</f>
        <v>0</v>
      </c>
      <c r="N22" s="36" t="s">
        <v>29</v>
      </c>
      <c r="O22" s="56">
        <f>SUM('Site staff-NSP'!C142:C148)</f>
        <v>0</v>
      </c>
      <c r="P22" s="56">
        <f>SUM('Site staff-NSP'!D142:D148)</f>
        <v>0</v>
      </c>
      <c r="Q22" s="40" t="str">
        <f>'Service providers'!G139</f>
        <v/>
      </c>
      <c r="R22" s="40" t="str">
        <f>'Service providers'!H139</f>
        <v/>
      </c>
      <c r="S22" s="57" t="e">
        <f t="shared" si="9"/>
        <v>#VALUE!</v>
      </c>
      <c r="T22" s="57" t="e">
        <f t="shared" si="10"/>
        <v>#VALUE!</v>
      </c>
      <c r="U22" s="56">
        <f>SUM('Site staff-OST'!C113:C118)</f>
        <v>0</v>
      </c>
      <c r="V22" s="56">
        <f>SUM('Site staff-OST'!D113:D118)</f>
        <v>0</v>
      </c>
      <c r="W22" s="40" t="str">
        <f>'Service providers'!O139</f>
        <v xml:space="preserve"> </v>
      </c>
      <c r="X22" s="40" t="str">
        <f>'Service providers'!P139</f>
        <v xml:space="preserve"> </v>
      </c>
      <c r="Y22" s="57" t="e">
        <f t="shared" si="11"/>
        <v>#VALUE!</v>
      </c>
      <c r="Z22" s="57" t="e">
        <f t="shared" si="12"/>
        <v>#VALUE!</v>
      </c>
    </row>
    <row r="23" spans="1:26" x14ac:dyDescent="0.2">
      <c r="A23" s="43">
        <f>'Site staff-NSP'!C18*'Site staff-NSP'!F18</f>
        <v>0</v>
      </c>
      <c r="B23" s="43">
        <f>'Site staff-NSP'!C18*'Site staff-NSP'!G18</f>
        <v>0</v>
      </c>
      <c r="C23" s="43">
        <f>'Site staff-NSP'!C18*'Site staff-NSP'!H18</f>
        <v>0</v>
      </c>
      <c r="D23" s="43">
        <f>'Site staff-NSP'!D18*'Site staff-NSP'!F18</f>
        <v>0</v>
      </c>
      <c r="E23" s="43">
        <f>'Site staff-NSP'!D18*'Site staff-NSP'!G18</f>
        <v>0</v>
      </c>
      <c r="F23" s="43">
        <f>'Site staff-NSP'!D18*'Site staff-NSP'!H18</f>
        <v>0</v>
      </c>
      <c r="G23" s="43">
        <f>'Site staff-OST'!C25*'Site staff-OST'!F25</f>
        <v>0</v>
      </c>
      <c r="H23" s="43">
        <f>'Site staff-OST'!C25*'Site staff-OST'!G25</f>
        <v>0</v>
      </c>
      <c r="I23" s="43">
        <f>'Site staff-OST'!C25*'Site staff-OST'!H25</f>
        <v>0</v>
      </c>
      <c r="J23" s="43">
        <f>'Site staff-OST'!D25*'Site staff-OST'!F25</f>
        <v>0</v>
      </c>
      <c r="K23" s="43">
        <f>'Site staff-OST'!D25*'Site staff-OST'!G25</f>
        <v>0</v>
      </c>
      <c r="L23" s="43">
        <f>'Site staff-OST'!D25*'Site staff-OST'!H25</f>
        <v>0</v>
      </c>
      <c r="S23" s="36">
        <f>SUMIF(S16:S22,"&gt;0",S16:S22)</f>
        <v>0</v>
      </c>
      <c r="T23" s="36">
        <f>SUMIF(T16:T22,"&gt;0",T16:T22)</f>
        <v>0</v>
      </c>
      <c r="U23" s="58"/>
      <c r="V23" s="58"/>
      <c r="W23" s="58"/>
      <c r="X23" s="58"/>
      <c r="Y23" s="36">
        <f>SUMIF(Y16:Y22,"&gt;0",Y16:Y22)</f>
        <v>0</v>
      </c>
      <c r="Z23" s="36">
        <f>SUMIF(Z16:Z22,"&gt;0",Z16:Z22)</f>
        <v>0</v>
      </c>
    </row>
    <row r="24" spans="1:26" x14ac:dyDescent="0.2">
      <c r="A24" s="43">
        <f>'Site staff-NSP'!C19*'Site staff-NSP'!F19</f>
        <v>0</v>
      </c>
      <c r="B24" s="43">
        <f>'Site staff-NSP'!C19*'Site staff-NSP'!G19</f>
        <v>0</v>
      </c>
      <c r="C24" s="43">
        <f>'Site staff-NSP'!C19*'Site staff-NSP'!H19</f>
        <v>0</v>
      </c>
      <c r="D24" s="43">
        <f>'Site staff-NSP'!D19*'Site staff-NSP'!F19</f>
        <v>0</v>
      </c>
      <c r="E24" s="43">
        <f>'Site staff-NSP'!D19*'Site staff-NSP'!G19</f>
        <v>0</v>
      </c>
      <c r="F24" s="43">
        <f>'Site staff-NSP'!D19*'Site staff-NSP'!H19</f>
        <v>0</v>
      </c>
      <c r="G24" s="43">
        <f>'Site staff-OST'!C26*'Site staff-OST'!F26</f>
        <v>0</v>
      </c>
      <c r="H24" s="43">
        <f>'Site staff-OST'!C26*'Site staff-OST'!G26</f>
        <v>0</v>
      </c>
      <c r="I24" s="43">
        <f>'Site staff-OST'!C26*'Site staff-OST'!H26</f>
        <v>0</v>
      </c>
      <c r="J24" s="43">
        <f>'Site staff-OST'!D26*'Site staff-OST'!F26</f>
        <v>0</v>
      </c>
      <c r="K24" s="43">
        <f>'Site staff-OST'!D26*'Site staff-OST'!G26</f>
        <v>0</v>
      </c>
      <c r="L24" s="43">
        <f>'Site staff-OST'!D26*'Site staff-OST'!H26</f>
        <v>0</v>
      </c>
    </row>
    <row r="25" spans="1:26" ht="15" x14ac:dyDescent="0.25">
      <c r="A25" s="43">
        <f>'Site staff-NSP'!C20*'Site staff-NSP'!F20</f>
        <v>0</v>
      </c>
      <c r="B25" s="43">
        <f>'Site staff-NSP'!C20*'Site staff-NSP'!G20</f>
        <v>0</v>
      </c>
      <c r="C25" s="43">
        <f>'Site staff-NSP'!C20*'Site staff-NSP'!H20</f>
        <v>0</v>
      </c>
      <c r="D25" s="43">
        <f>'Site staff-NSP'!D20*'Site staff-NSP'!F20</f>
        <v>0</v>
      </c>
      <c r="E25" s="43">
        <f>'Site staff-NSP'!D20*'Site staff-NSP'!G20</f>
        <v>0</v>
      </c>
      <c r="F25" s="43">
        <f>'Site staff-NSP'!D20*'Site staff-NSP'!H20</f>
        <v>0</v>
      </c>
      <c r="G25" s="43">
        <f>'Site staff-OST'!C27*'Site staff-OST'!F27</f>
        <v>0</v>
      </c>
      <c r="H25" s="43">
        <f>'Site staff-OST'!C27*'Site staff-OST'!G27</f>
        <v>0</v>
      </c>
      <c r="I25" s="43">
        <f>'Site staff-OST'!C27*'Site staff-OST'!H27</f>
        <v>0</v>
      </c>
      <c r="J25" s="43">
        <f>'Site staff-OST'!D27*'Site staff-OST'!F27</f>
        <v>0</v>
      </c>
      <c r="K25" s="43">
        <f>'Site staff-OST'!D27*'Site staff-OST'!G27</f>
        <v>0</v>
      </c>
      <c r="L25" s="43">
        <f>'Site staff-OST'!D27*'Site staff-OST'!H27</f>
        <v>0</v>
      </c>
      <c r="O25" s="36"/>
      <c r="P25" s="437" t="s">
        <v>54</v>
      </c>
      <c r="Q25" s="437"/>
    </row>
    <row r="26" spans="1:26" ht="15" x14ac:dyDescent="0.25">
      <c r="A26" s="43">
        <f>'Site staff-NSP'!C31*'Site staff-NSP'!F31</f>
        <v>0</v>
      </c>
      <c r="B26" s="43">
        <f>'Site staff-NSP'!C31*'Site staff-NSP'!G31</f>
        <v>0</v>
      </c>
      <c r="C26" s="43">
        <f>'Site staff-NSP'!C31*'Site staff-NSP'!H31</f>
        <v>0</v>
      </c>
      <c r="D26" s="43">
        <f>'Site staff-NSP'!D31*'Site staff-NSP'!F31</f>
        <v>0</v>
      </c>
      <c r="E26" s="43">
        <f>'Site staff-NSP'!D31*'Site staff-NSP'!G31</f>
        <v>0</v>
      </c>
      <c r="F26" s="43">
        <f>'Site staff-NSP'!D31*'Site staff-NSP'!H31</f>
        <v>0</v>
      </c>
      <c r="G26" s="43">
        <f>'Site staff-OST'!C28*'Site staff-OST'!F28</f>
        <v>0</v>
      </c>
      <c r="H26" s="43">
        <f>'Site staff-OST'!C28*'Site staff-OST'!G28</f>
        <v>0</v>
      </c>
      <c r="I26" s="43">
        <f>'Site staff-OST'!C28*'Site staff-OST'!H28</f>
        <v>0</v>
      </c>
      <c r="J26" s="43">
        <f>'Site staff-OST'!D28*'Site staff-OST'!F28</f>
        <v>0</v>
      </c>
      <c r="K26" s="43">
        <f>'Site staff-OST'!D28*'Site staff-OST'!G28</f>
        <v>0</v>
      </c>
      <c r="L26" s="43">
        <f>'Site staff-OST'!D28*'Site staff-OST'!H28</f>
        <v>0</v>
      </c>
      <c r="O26" s="36"/>
      <c r="P26" s="65">
        <v>2012</v>
      </c>
      <c r="Q26" s="65">
        <v>2013</v>
      </c>
    </row>
    <row r="27" spans="1:26" ht="15" x14ac:dyDescent="0.25">
      <c r="A27" s="43">
        <f>'Site staff-NSP'!C32*'Site staff-NSP'!F32</f>
        <v>0</v>
      </c>
      <c r="B27" s="43">
        <f>'Site staff-NSP'!C32*'Site staff-NSP'!G32</f>
        <v>0</v>
      </c>
      <c r="C27" s="43">
        <f>'Site staff-NSP'!C32*'Site staff-NSP'!H32</f>
        <v>0</v>
      </c>
      <c r="D27" s="43">
        <f>'Site staff-NSP'!D32*'Site staff-NSP'!F32</f>
        <v>0</v>
      </c>
      <c r="E27" s="43">
        <f>'Site staff-NSP'!D32*'Site staff-NSP'!G32</f>
        <v>0</v>
      </c>
      <c r="F27" s="43">
        <f>'Site staff-NSP'!D32*'Site staff-NSP'!H32</f>
        <v>0</v>
      </c>
      <c r="G27" s="43">
        <f>'Site staff-OST'!C29*'Site staff-OST'!F29</f>
        <v>0</v>
      </c>
      <c r="H27" s="43">
        <f>'Site staff-OST'!C29*'Site staff-OST'!G29</f>
        <v>0</v>
      </c>
      <c r="I27" s="43">
        <f>'Site staff-OST'!C29*'Site staff-OST'!H29</f>
        <v>0</v>
      </c>
      <c r="J27" s="43">
        <f>'Site staff-OST'!D29*'Site staff-OST'!F29</f>
        <v>0</v>
      </c>
      <c r="K27" s="43">
        <f>'Site staff-OST'!D29*'Site staff-OST'!G29</f>
        <v>0</v>
      </c>
      <c r="L27" s="43">
        <f>'Site staff-OST'!D29*'Site staff-OST'!H29</f>
        <v>0</v>
      </c>
      <c r="O27" s="27" t="s">
        <v>20</v>
      </c>
      <c r="P27" s="140" t="str">
        <f>IFERROR(SUM(A86:C86)/(SUM(A86:C86)+S23), "0")</f>
        <v>0</v>
      </c>
      <c r="Q27" s="140" t="str">
        <f>IFERROR(SUM(D86:F86)/(SUM(D86:F86)+T23), "0")</f>
        <v>0</v>
      </c>
    </row>
    <row r="28" spans="1:26" ht="15" x14ac:dyDescent="0.25">
      <c r="A28" s="43">
        <f>'Site staff-NSP'!C33*'Site staff-NSP'!F33</f>
        <v>0</v>
      </c>
      <c r="B28" s="43">
        <f>'Site staff-NSP'!C33*'Site staff-NSP'!G33</f>
        <v>0</v>
      </c>
      <c r="C28" s="43">
        <f>'Site staff-NSP'!C33*'Site staff-NSP'!H33</f>
        <v>0</v>
      </c>
      <c r="D28" s="43">
        <f>'Site staff-NSP'!D33*'Site staff-NSP'!F33</f>
        <v>0</v>
      </c>
      <c r="E28" s="43">
        <f>'Site staff-NSP'!D33*'Site staff-NSP'!G33</f>
        <v>0</v>
      </c>
      <c r="F28" s="43">
        <f>'Site staff-NSP'!D33*'Site staff-NSP'!H33</f>
        <v>0</v>
      </c>
      <c r="G28" s="43">
        <f>'Site staff-OST'!C30*'Site staff-OST'!F30</f>
        <v>0</v>
      </c>
      <c r="H28" s="43">
        <f>'Site staff-OST'!C30*'Site staff-OST'!G30</f>
        <v>0</v>
      </c>
      <c r="I28" s="43">
        <f>'Site staff-OST'!C30*'Site staff-OST'!H30</f>
        <v>0</v>
      </c>
      <c r="J28" s="43">
        <f>'Site staff-OST'!D30*'Site staff-OST'!F30</f>
        <v>0</v>
      </c>
      <c r="K28" s="43">
        <f>'Site staff-OST'!D30*'Site staff-OST'!G30</f>
        <v>0</v>
      </c>
      <c r="L28" s="43">
        <f>'Site staff-OST'!D30*'Site staff-OST'!H30</f>
        <v>0</v>
      </c>
      <c r="O28" s="27" t="s">
        <v>21</v>
      </c>
      <c r="P28" s="140" t="str">
        <f>IFERROR(SUM(G65:I65)/(SUM(G65:I65)+Y23), "0")</f>
        <v>0</v>
      </c>
      <c r="Q28" s="140" t="str">
        <f>IFERROR(SUM(J65:L65)/(SUM(J65:L65)+Z23), "0")</f>
        <v>0</v>
      </c>
    </row>
    <row r="29" spans="1:26" x14ac:dyDescent="0.2">
      <c r="A29" s="43">
        <f>'Site staff-NSP'!C34*'Site staff-NSP'!F34</f>
        <v>0</v>
      </c>
      <c r="B29" s="43">
        <f>'Site staff-NSP'!C34*'Site staff-NSP'!G34</f>
        <v>0</v>
      </c>
      <c r="C29" s="43">
        <f>'Site staff-NSP'!C34*'Site staff-NSP'!H34</f>
        <v>0</v>
      </c>
      <c r="D29" s="43">
        <f>'Site staff-NSP'!D34*'Site staff-NSP'!F34</f>
        <v>0</v>
      </c>
      <c r="E29" s="43">
        <f>'Site staff-NSP'!D34*'Site staff-NSP'!G34</f>
        <v>0</v>
      </c>
      <c r="F29" s="43">
        <f>'Site staff-NSP'!D34*'Site staff-NSP'!H34</f>
        <v>0</v>
      </c>
      <c r="G29" s="43">
        <f>'Site staff-OST'!C31*'Site staff-OST'!F31</f>
        <v>0</v>
      </c>
      <c r="H29" s="43">
        <f>'Site staff-OST'!C31*'Site staff-OST'!G31</f>
        <v>0</v>
      </c>
      <c r="I29" s="43">
        <f>'Site staff-OST'!C31*'Site staff-OST'!H31</f>
        <v>0</v>
      </c>
      <c r="J29" s="43">
        <f>'Site staff-OST'!D31*'Site staff-OST'!F31</f>
        <v>0</v>
      </c>
      <c r="K29" s="43">
        <f>'Site staff-OST'!D31*'Site staff-OST'!G31</f>
        <v>0</v>
      </c>
      <c r="L29" s="43">
        <f>'Site staff-OST'!D31*'Site staff-OST'!H31</f>
        <v>0</v>
      </c>
    </row>
    <row r="30" spans="1:26" ht="15" x14ac:dyDescent="0.25">
      <c r="A30" s="43">
        <f>'Site staff-NSP'!C35*'Site staff-NSP'!F35</f>
        <v>0</v>
      </c>
      <c r="B30" s="43">
        <f>'Site staff-NSP'!C35*'Site staff-NSP'!G35</f>
        <v>0</v>
      </c>
      <c r="C30" s="43">
        <f>'Site staff-NSP'!C35*'Site staff-NSP'!H35</f>
        <v>0</v>
      </c>
      <c r="D30" s="43">
        <f>'Site staff-NSP'!D35*'Site staff-NSP'!F35</f>
        <v>0</v>
      </c>
      <c r="E30" s="43">
        <f>'Site staff-NSP'!D35*'Site staff-NSP'!G35</f>
        <v>0</v>
      </c>
      <c r="F30" s="43">
        <f>'Site staff-NSP'!D35*'Site staff-NSP'!H35</f>
        <v>0</v>
      </c>
      <c r="G30" s="43">
        <f>'Site staff-OST'!C41*'Site staff-OST'!F41</f>
        <v>0</v>
      </c>
      <c r="H30" s="43">
        <f>'Site staff-OST'!C41*'Site staff-OST'!G41</f>
        <v>0</v>
      </c>
      <c r="I30" s="43">
        <f>'Site staff-OST'!C41*'Site staff-OST'!H41</f>
        <v>0</v>
      </c>
      <c r="J30" s="43">
        <f>'Site staff-OST'!D41*'Site staff-OST'!F41</f>
        <v>0</v>
      </c>
      <c r="K30" s="43">
        <f>'Site staff-OST'!D41*'Site staff-OST'!G41</f>
        <v>0</v>
      </c>
      <c r="L30" s="43">
        <f>'Site staff-OST'!D41*'Site staff-OST'!H41</f>
        <v>0</v>
      </c>
      <c r="P30" s="437" t="s">
        <v>55</v>
      </c>
      <c r="Q30" s="437"/>
    </row>
    <row r="31" spans="1:26" ht="15" x14ac:dyDescent="0.25">
      <c r="A31" s="43">
        <f>'Site staff-NSP'!C36*'Site staff-NSP'!F36</f>
        <v>0</v>
      </c>
      <c r="B31" s="43">
        <f>'Site staff-NSP'!C36*'Site staff-NSP'!G36</f>
        <v>0</v>
      </c>
      <c r="C31" s="43">
        <f>'Site staff-NSP'!C36*'Site staff-NSP'!H36</f>
        <v>0</v>
      </c>
      <c r="D31" s="43">
        <f>'Site staff-NSP'!D36*'Site staff-NSP'!F36</f>
        <v>0</v>
      </c>
      <c r="E31" s="43">
        <f>'Site staff-NSP'!D36*'Site staff-NSP'!G36</f>
        <v>0</v>
      </c>
      <c r="F31" s="43">
        <f>'Site staff-NSP'!D36*'Site staff-NSP'!H36</f>
        <v>0</v>
      </c>
      <c r="G31" s="43">
        <f>'Site staff-OST'!C42*'Site staff-OST'!F42</f>
        <v>0</v>
      </c>
      <c r="H31" s="43">
        <f>'Site staff-OST'!C42*'Site staff-OST'!G42</f>
        <v>0</v>
      </c>
      <c r="I31" s="43">
        <f>'Site staff-OST'!C42*'Site staff-OST'!H42</f>
        <v>0</v>
      </c>
      <c r="J31" s="43">
        <f>'Site staff-OST'!D42*'Site staff-OST'!F42</f>
        <v>0</v>
      </c>
      <c r="K31" s="43">
        <f>'Site staff-OST'!D42*'Site staff-OST'!G42</f>
        <v>0</v>
      </c>
      <c r="L31" s="43">
        <f>'Site staff-OST'!D42*'Site staff-OST'!H42</f>
        <v>0</v>
      </c>
      <c r="O31" s="36"/>
      <c r="P31" s="65">
        <v>2012</v>
      </c>
      <c r="Q31" s="65">
        <v>2013</v>
      </c>
    </row>
    <row r="32" spans="1:26" ht="15" x14ac:dyDescent="0.25">
      <c r="A32" s="43">
        <f>'Site staff-NSP'!C37*'Site staff-NSP'!F37</f>
        <v>0</v>
      </c>
      <c r="B32" s="43">
        <f>'Site staff-NSP'!C37*'Site staff-NSP'!G37</f>
        <v>0</v>
      </c>
      <c r="C32" s="43">
        <f>'Site staff-NSP'!C37*'Site staff-NSP'!H37</f>
        <v>0</v>
      </c>
      <c r="D32" s="43">
        <f>'Site staff-NSP'!D37*'Site staff-NSP'!F37</f>
        <v>0</v>
      </c>
      <c r="E32" s="43">
        <f>'Site staff-NSP'!D37*'Site staff-NSP'!G37</f>
        <v>0</v>
      </c>
      <c r="F32" s="43">
        <f>'Site staff-NSP'!D37*'Site staff-NSP'!H37</f>
        <v>0</v>
      </c>
      <c r="G32" s="43">
        <f>'Site staff-OST'!C43*'Site staff-OST'!F43</f>
        <v>0</v>
      </c>
      <c r="H32" s="43">
        <f>'Site staff-OST'!C43*'Site staff-OST'!G43</f>
        <v>0</v>
      </c>
      <c r="I32" s="43">
        <f>'Site staff-OST'!C43*'Site staff-OST'!H43</f>
        <v>0</v>
      </c>
      <c r="J32" s="43">
        <f>'Site staff-OST'!D43*'Site staff-OST'!F43</f>
        <v>0</v>
      </c>
      <c r="K32" s="43">
        <f>'Site staff-OST'!D43*'Site staff-OST'!G43</f>
        <v>0</v>
      </c>
      <c r="L32" s="43">
        <f>'Site staff-OST'!D43*'Site staff-OST'!H43</f>
        <v>0</v>
      </c>
      <c r="O32" s="27" t="s">
        <v>20</v>
      </c>
      <c r="P32" s="56">
        <f>SUM('Site staff-NSP'!L9:L15)+SUM('Site staff-NSP'!N9:N15)</f>
        <v>0</v>
      </c>
      <c r="Q32" s="56">
        <f>SUM('Site staff-NSP'!M9:M15)+SUM('Site staff-NSP'!O9:O15)</f>
        <v>0</v>
      </c>
    </row>
    <row r="33" spans="1:27" ht="15" x14ac:dyDescent="0.25">
      <c r="A33" s="43">
        <f>'Site staff-NSP'!C38*'Site staff-NSP'!F38</f>
        <v>0</v>
      </c>
      <c r="B33" s="43">
        <f>'Site staff-NSP'!C38*'Site staff-NSP'!G38</f>
        <v>0</v>
      </c>
      <c r="C33" s="43">
        <f>'Site staff-NSP'!C38*'Site staff-NSP'!H38</f>
        <v>0</v>
      </c>
      <c r="D33" s="43">
        <f>'Site staff-NSP'!D38*'Site staff-NSP'!F38</f>
        <v>0</v>
      </c>
      <c r="E33" s="43">
        <f>'Site staff-NSP'!D38*'Site staff-NSP'!G38</f>
        <v>0</v>
      </c>
      <c r="F33" s="43">
        <f>'Site staff-NSP'!D38*'Site staff-NSP'!H38</f>
        <v>0</v>
      </c>
      <c r="G33" s="43">
        <f>'Site staff-OST'!C44*'Site staff-OST'!F44</f>
        <v>0</v>
      </c>
      <c r="H33" s="43">
        <f>'Site staff-OST'!C44*'Site staff-OST'!G44</f>
        <v>0</v>
      </c>
      <c r="I33" s="43">
        <f>'Site staff-OST'!C44*'Site staff-OST'!H44</f>
        <v>0</v>
      </c>
      <c r="J33" s="43">
        <f>'Site staff-OST'!D44*'Site staff-OST'!F44</f>
        <v>0</v>
      </c>
      <c r="K33" s="43">
        <f>'Site staff-OST'!D44*'Site staff-OST'!G44</f>
        <v>0</v>
      </c>
      <c r="L33" s="43">
        <f>'Site staff-OST'!D44*'Site staff-OST'!H44</f>
        <v>0</v>
      </c>
      <c r="O33" s="27" t="s">
        <v>21</v>
      </c>
      <c r="P33" s="56">
        <f>SUM('Site staff-OST'!L7:L13)+SUM('Site staff-OST'!N7:N13)</f>
        <v>0</v>
      </c>
      <c r="Q33" s="56">
        <f>SUM('Site staff-OST'!M7:M13)+SUM('Site staff-OST'!O7:O13)</f>
        <v>0</v>
      </c>
    </row>
    <row r="34" spans="1:27" x14ac:dyDescent="0.2">
      <c r="A34" s="43">
        <f>'Site staff-NSP'!C39*'Site staff-NSP'!F39</f>
        <v>0</v>
      </c>
      <c r="B34" s="43">
        <f>'Site staff-NSP'!C39*'Site staff-NSP'!G39</f>
        <v>0</v>
      </c>
      <c r="C34" s="43">
        <f>'Site staff-NSP'!C39*'Site staff-NSP'!H39</f>
        <v>0</v>
      </c>
      <c r="D34" s="43">
        <f>'Site staff-NSP'!D39*'Site staff-NSP'!F39</f>
        <v>0</v>
      </c>
      <c r="E34" s="43">
        <f>'Site staff-NSP'!D39*'Site staff-NSP'!G39</f>
        <v>0</v>
      </c>
      <c r="F34" s="43">
        <f>'Site staff-NSP'!D39*'Site staff-NSP'!H39</f>
        <v>0</v>
      </c>
      <c r="G34" s="43">
        <f>'Site staff-OST'!C45*'Site staff-OST'!F45</f>
        <v>0</v>
      </c>
      <c r="H34" s="43">
        <f>'Site staff-OST'!C45*'Site staff-OST'!G45</f>
        <v>0</v>
      </c>
      <c r="I34" s="43">
        <f>'Site staff-OST'!C45*'Site staff-OST'!H45</f>
        <v>0</v>
      </c>
      <c r="J34" s="43">
        <f>'Site staff-OST'!D45*'Site staff-OST'!F45</f>
        <v>0</v>
      </c>
      <c r="K34" s="43">
        <f>'Site staff-OST'!D45*'Site staff-OST'!G45</f>
        <v>0</v>
      </c>
      <c r="L34" s="43">
        <f>'Site staff-OST'!D45*'Site staff-OST'!H45</f>
        <v>0</v>
      </c>
    </row>
    <row r="35" spans="1:27" ht="15" x14ac:dyDescent="0.25">
      <c r="A35" s="43">
        <f>'Site staff-NSP'!C40*'Site staff-NSP'!F40</f>
        <v>0</v>
      </c>
      <c r="B35" s="43">
        <f>'Site staff-NSP'!C40*'Site staff-NSP'!G40</f>
        <v>0</v>
      </c>
      <c r="C35" s="43">
        <f>'Site staff-NSP'!C40*'Site staff-NSP'!H40</f>
        <v>0</v>
      </c>
      <c r="D35" s="43">
        <f>'Site staff-NSP'!D40*'Site staff-NSP'!F40</f>
        <v>0</v>
      </c>
      <c r="E35" s="43">
        <f>'Site staff-NSP'!D40*'Site staff-NSP'!G40</f>
        <v>0</v>
      </c>
      <c r="F35" s="43">
        <f>'Site staff-NSP'!D40*'Site staff-NSP'!H40</f>
        <v>0</v>
      </c>
      <c r="G35" s="43">
        <f>'Site staff-OST'!C46*'Site staff-OST'!F46</f>
        <v>0</v>
      </c>
      <c r="H35" s="43">
        <f>'Site staff-OST'!C46*'Site staff-OST'!G46</f>
        <v>0</v>
      </c>
      <c r="I35" s="43">
        <f>'Site staff-OST'!C46*'Site staff-OST'!H46</f>
        <v>0</v>
      </c>
      <c r="J35" s="43">
        <f>'Site staff-OST'!D46*'Site staff-OST'!F46</f>
        <v>0</v>
      </c>
      <c r="K35" s="43">
        <f>'Site staff-OST'!D46*'Site staff-OST'!G46</f>
        <v>0</v>
      </c>
      <c r="L35" s="43">
        <f>'Site staff-OST'!D46*'Site staff-OST'!H46</f>
        <v>0</v>
      </c>
      <c r="P35" s="437" t="s">
        <v>56</v>
      </c>
      <c r="Q35" s="437"/>
      <c r="R35" s="437" t="s">
        <v>57</v>
      </c>
      <c r="S35" s="437"/>
    </row>
    <row r="36" spans="1:27" ht="15" x14ac:dyDescent="0.25">
      <c r="A36" s="43">
        <f>'Site staff-NSP'!C51*'Site staff-NSP'!F51</f>
        <v>0</v>
      </c>
      <c r="B36" s="43">
        <f>'Site staff-NSP'!C51*'Site staff-NSP'!G51</f>
        <v>0</v>
      </c>
      <c r="C36" s="43">
        <f>'Site staff-NSP'!C51*'Site staff-NSP'!H51</f>
        <v>0</v>
      </c>
      <c r="D36" s="43">
        <f>'Site staff-NSP'!D51*'Site staff-NSP'!F51</f>
        <v>0</v>
      </c>
      <c r="E36" s="43">
        <f>'Site staff-NSP'!D51*'Site staff-NSP'!G51</f>
        <v>0</v>
      </c>
      <c r="F36" s="43">
        <f>'Site staff-NSP'!D51*'Site staff-NSP'!H51</f>
        <v>0</v>
      </c>
      <c r="G36" s="43">
        <f>'Site staff-OST'!C47*'Site staff-OST'!F47</f>
        <v>0</v>
      </c>
      <c r="H36" s="43">
        <f>'Site staff-OST'!C47*'Site staff-OST'!G47</f>
        <v>0</v>
      </c>
      <c r="I36" s="43">
        <f>'Site staff-OST'!C47*'Site staff-OST'!H47</f>
        <v>0</v>
      </c>
      <c r="J36" s="43">
        <f>'Site staff-OST'!D47*'Site staff-OST'!F47</f>
        <v>0</v>
      </c>
      <c r="K36" s="43">
        <f>'Site staff-OST'!D47*'Site staff-OST'!G47</f>
        <v>0</v>
      </c>
      <c r="L36" s="43">
        <f>'Site staff-OST'!D47*'Site staff-OST'!H47</f>
        <v>0</v>
      </c>
      <c r="O36" s="36"/>
      <c r="P36" s="65">
        <v>2012</v>
      </c>
      <c r="Q36" s="65">
        <v>2013</v>
      </c>
      <c r="R36" s="65">
        <v>2012</v>
      </c>
      <c r="S36" s="65">
        <v>2013</v>
      </c>
    </row>
    <row r="37" spans="1:27" ht="15" x14ac:dyDescent="0.25">
      <c r="A37" s="43">
        <f>'Site staff-NSP'!C52*'Site staff-NSP'!F52</f>
        <v>0</v>
      </c>
      <c r="B37" s="43">
        <f>'Site staff-NSP'!C52*'Site staff-NSP'!G52</f>
        <v>0</v>
      </c>
      <c r="C37" s="43">
        <f>'Site staff-NSP'!C52*'Site staff-NSP'!H52</f>
        <v>0</v>
      </c>
      <c r="D37" s="43">
        <f>'Site staff-NSP'!D52*'Site staff-NSP'!F52</f>
        <v>0</v>
      </c>
      <c r="E37" s="43">
        <f>'Site staff-NSP'!D52*'Site staff-NSP'!G52</f>
        <v>0</v>
      </c>
      <c r="F37" s="43">
        <f>'Site staff-NSP'!D52*'Site staff-NSP'!H52</f>
        <v>0</v>
      </c>
      <c r="G37" s="43">
        <f>'Site staff-OST'!C57*'Site staff-OST'!F57</f>
        <v>0</v>
      </c>
      <c r="H37" s="43">
        <f>'Site staff-OST'!C57*'Site staff-OST'!G57</f>
        <v>0</v>
      </c>
      <c r="I37" s="43">
        <f>'Site staff-OST'!C57*'Site staff-OST'!H57</f>
        <v>0</v>
      </c>
      <c r="J37" s="43">
        <f>'Site staff-OST'!D57*'Site staff-OST'!F57</f>
        <v>0</v>
      </c>
      <c r="K37" s="43">
        <f>'Site staff-OST'!D57*'Site staff-OST'!G57</f>
        <v>0</v>
      </c>
      <c r="L37" s="43">
        <f>'Site staff-OST'!D57*'Site staff-OST'!H57</f>
        <v>0</v>
      </c>
      <c r="O37" s="27" t="s">
        <v>20</v>
      </c>
      <c r="P37" s="56">
        <f>P27*P32</f>
        <v>0</v>
      </c>
      <c r="Q37" s="56">
        <f>Q27*Q32</f>
        <v>0</v>
      </c>
      <c r="R37" s="56">
        <f>P32-P37</f>
        <v>0</v>
      </c>
      <c r="S37" s="56">
        <f>Q32-Q37</f>
        <v>0</v>
      </c>
    </row>
    <row r="38" spans="1:27" ht="15" x14ac:dyDescent="0.25">
      <c r="A38" s="43">
        <f>'Site staff-NSP'!C53*'Site staff-NSP'!F53</f>
        <v>0</v>
      </c>
      <c r="B38" s="43">
        <f>'Site staff-NSP'!C53*'Site staff-NSP'!G53</f>
        <v>0</v>
      </c>
      <c r="C38" s="43">
        <f>'Site staff-NSP'!C53*'Site staff-NSP'!H53</f>
        <v>0</v>
      </c>
      <c r="D38" s="43">
        <f>'Site staff-NSP'!D53*'Site staff-NSP'!F53</f>
        <v>0</v>
      </c>
      <c r="E38" s="43">
        <f>'Site staff-NSP'!D53*'Site staff-NSP'!G53</f>
        <v>0</v>
      </c>
      <c r="F38" s="43">
        <f>'Site staff-NSP'!D53*'Site staff-NSP'!H53</f>
        <v>0</v>
      </c>
      <c r="G38" s="43">
        <f>'Site staff-OST'!C58*'Site staff-OST'!F58</f>
        <v>0</v>
      </c>
      <c r="H38" s="43">
        <f>'Site staff-OST'!C58*'Site staff-OST'!G58</f>
        <v>0</v>
      </c>
      <c r="I38" s="43">
        <f>'Site staff-OST'!C58*'Site staff-OST'!H58</f>
        <v>0</v>
      </c>
      <c r="J38" s="43">
        <f>'Site staff-OST'!D58*'Site staff-OST'!F58</f>
        <v>0</v>
      </c>
      <c r="K38" s="43">
        <f>'Site staff-OST'!D58*'Site staff-OST'!G58</f>
        <v>0</v>
      </c>
      <c r="L38" s="43">
        <f>'Site staff-OST'!D58*'Site staff-OST'!H58</f>
        <v>0</v>
      </c>
      <c r="O38" s="27" t="s">
        <v>21</v>
      </c>
      <c r="P38" s="56">
        <f>P28*P33</f>
        <v>0</v>
      </c>
      <c r="Q38" s="56">
        <f>Q28*Q33</f>
        <v>0</v>
      </c>
      <c r="R38" s="56">
        <f>P33-P38</f>
        <v>0</v>
      </c>
      <c r="S38" s="56">
        <f>Q33-Q38</f>
        <v>0</v>
      </c>
    </row>
    <row r="39" spans="1:27" x14ac:dyDescent="0.2">
      <c r="A39" s="43">
        <f>'Site staff-NSP'!C54*'Site staff-NSP'!F54</f>
        <v>0</v>
      </c>
      <c r="B39" s="43">
        <f>'Site staff-NSP'!C54*'Site staff-NSP'!G54</f>
        <v>0</v>
      </c>
      <c r="C39" s="43">
        <f>'Site staff-NSP'!C54*'Site staff-NSP'!H54</f>
        <v>0</v>
      </c>
      <c r="D39" s="43">
        <f>'Site staff-NSP'!D54*'Site staff-NSP'!F54</f>
        <v>0</v>
      </c>
      <c r="E39" s="43">
        <f>'Site staff-NSP'!D54*'Site staff-NSP'!G54</f>
        <v>0</v>
      </c>
      <c r="F39" s="43">
        <f>'Site staff-NSP'!D54*'Site staff-NSP'!H54</f>
        <v>0</v>
      </c>
      <c r="G39" s="43">
        <f>'Site staff-OST'!C59*'Site staff-OST'!F59</f>
        <v>0</v>
      </c>
      <c r="H39" s="43">
        <f>'Site staff-OST'!C59*'Site staff-OST'!G59</f>
        <v>0</v>
      </c>
      <c r="I39" s="43">
        <f>'Site staff-OST'!C59*'Site staff-OST'!H59</f>
        <v>0</v>
      </c>
      <c r="J39" s="43">
        <f>'Site staff-OST'!D59*'Site staff-OST'!F59</f>
        <v>0</v>
      </c>
      <c r="K39" s="43">
        <f>'Site staff-OST'!D59*'Site staff-OST'!G59</f>
        <v>0</v>
      </c>
      <c r="L39" s="43">
        <f>'Site staff-OST'!D59*'Site staff-OST'!H59</f>
        <v>0</v>
      </c>
    </row>
    <row r="40" spans="1:27" x14ac:dyDescent="0.2">
      <c r="A40" s="43">
        <f>'Site staff-NSP'!C55*'Site staff-NSP'!F55</f>
        <v>0</v>
      </c>
      <c r="B40" s="43">
        <f>'Site staff-NSP'!C55*'Site staff-NSP'!G55</f>
        <v>0</v>
      </c>
      <c r="C40" s="43">
        <f>'Site staff-NSP'!C55*'Site staff-NSP'!H55</f>
        <v>0</v>
      </c>
      <c r="D40" s="43">
        <f>'Site staff-NSP'!D55*'Site staff-NSP'!F55</f>
        <v>0</v>
      </c>
      <c r="E40" s="43">
        <f>'Site staff-NSP'!D55*'Site staff-NSP'!G55</f>
        <v>0</v>
      </c>
      <c r="F40" s="43">
        <f>'Site staff-NSP'!D55*'Site staff-NSP'!H55</f>
        <v>0</v>
      </c>
      <c r="G40" s="43">
        <f>'Site staff-OST'!C60*'Site staff-OST'!F60</f>
        <v>0</v>
      </c>
      <c r="H40" s="43">
        <f>'Site staff-OST'!C60*'Site staff-OST'!G60</f>
        <v>0</v>
      </c>
      <c r="I40" s="43">
        <f>'Site staff-OST'!C60*'Site staff-OST'!H60</f>
        <v>0</v>
      </c>
      <c r="J40" s="43">
        <f>'Site staff-OST'!D60*'Site staff-OST'!F60</f>
        <v>0</v>
      </c>
      <c r="K40" s="43">
        <f>'Site staff-OST'!D60*'Site staff-OST'!G60</f>
        <v>0</v>
      </c>
      <c r="L40" s="43">
        <f>'Site staff-OST'!D60*'Site staff-OST'!H60</f>
        <v>0</v>
      </c>
    </row>
    <row r="41" spans="1:27" x14ac:dyDescent="0.2">
      <c r="A41" s="43">
        <f>'Site staff-NSP'!C56*'Site staff-NSP'!F56</f>
        <v>0</v>
      </c>
      <c r="B41" s="43">
        <f>'Site staff-NSP'!C56*'Site staff-NSP'!G56</f>
        <v>0</v>
      </c>
      <c r="C41" s="43">
        <f>'Site staff-NSP'!C56*'Site staff-NSP'!H56</f>
        <v>0</v>
      </c>
      <c r="D41" s="43">
        <f>'Site staff-NSP'!D56*'Site staff-NSP'!F56</f>
        <v>0</v>
      </c>
      <c r="E41" s="43">
        <f>'Site staff-NSP'!D56*'Site staff-NSP'!G56</f>
        <v>0</v>
      </c>
      <c r="F41" s="43">
        <f>'Site staff-NSP'!D56*'Site staff-NSP'!H56</f>
        <v>0</v>
      </c>
      <c r="G41" s="43">
        <f>'Site staff-OST'!C61*'Site staff-OST'!F61</f>
        <v>0</v>
      </c>
      <c r="H41" s="43">
        <f>'Site staff-OST'!C61*'Site staff-OST'!G61</f>
        <v>0</v>
      </c>
      <c r="I41" s="43">
        <f>'Site staff-OST'!C61*'Site staff-OST'!H61</f>
        <v>0</v>
      </c>
      <c r="J41" s="43">
        <f>'Site staff-OST'!D61*'Site staff-OST'!F61</f>
        <v>0</v>
      </c>
      <c r="K41" s="43">
        <f>'Site staff-OST'!D61*'Site staff-OST'!G61</f>
        <v>0</v>
      </c>
      <c r="L41" s="43">
        <f>'Site staff-OST'!D61*'Site staff-OST'!H61</f>
        <v>0</v>
      </c>
      <c r="P41" s="443">
        <v>2012</v>
      </c>
      <c r="Q41" s="443"/>
      <c r="R41" s="443"/>
      <c r="S41" s="443">
        <v>2013</v>
      </c>
      <c r="T41" s="443"/>
      <c r="U41" s="443"/>
    </row>
    <row r="42" spans="1:27" ht="15" x14ac:dyDescent="0.25">
      <c r="A42" s="43">
        <f>'Site staff-NSP'!C57*'Site staff-NSP'!F57</f>
        <v>0</v>
      </c>
      <c r="B42" s="43">
        <f>'Site staff-NSP'!C57*'Site staff-NSP'!G57</f>
        <v>0</v>
      </c>
      <c r="C42" s="43">
        <f>'Site staff-NSP'!C57*'Site staff-NSP'!H57</f>
        <v>0</v>
      </c>
      <c r="D42" s="43">
        <f>'Site staff-NSP'!D57*'Site staff-NSP'!F57</f>
        <v>0</v>
      </c>
      <c r="E42" s="43">
        <f>'Site staff-NSP'!D57*'Site staff-NSP'!G57</f>
        <v>0</v>
      </c>
      <c r="F42" s="43">
        <f>'Site staff-NSP'!D57*'Site staff-NSP'!H57</f>
        <v>0</v>
      </c>
      <c r="G42" s="43">
        <f>'Site staff-OST'!C62*'Site staff-OST'!F62</f>
        <v>0</v>
      </c>
      <c r="H42" s="43">
        <f>'Site staff-OST'!C62*'Site staff-OST'!G62</f>
        <v>0</v>
      </c>
      <c r="I42" s="43">
        <f>'Site staff-OST'!C62*'Site staff-OST'!H62</f>
        <v>0</v>
      </c>
      <c r="J42" s="43">
        <f>'Site staff-OST'!D62*'Site staff-OST'!F62</f>
        <v>0</v>
      </c>
      <c r="K42" s="43">
        <f>'Site staff-OST'!D62*'Site staff-OST'!G62</f>
        <v>0</v>
      </c>
      <c r="L42" s="43">
        <f>'Site staff-OST'!D62*'Site staff-OST'!H62</f>
        <v>0</v>
      </c>
      <c r="O42" s="36"/>
      <c r="P42" s="65" t="s">
        <v>37</v>
      </c>
      <c r="Q42" s="65" t="s">
        <v>38</v>
      </c>
      <c r="R42" s="65" t="s">
        <v>39</v>
      </c>
      <c r="S42" s="65" t="s">
        <v>37</v>
      </c>
      <c r="T42" s="65" t="s">
        <v>38</v>
      </c>
      <c r="U42" s="65" t="s">
        <v>39</v>
      </c>
    </row>
    <row r="43" spans="1:27" ht="15" x14ac:dyDescent="0.25">
      <c r="A43" s="43">
        <f>'Site staff-NSP'!C58*'Site staff-NSP'!F58</f>
        <v>0</v>
      </c>
      <c r="B43" s="43">
        <f>'Site staff-NSP'!C58*'Site staff-NSP'!G58</f>
        <v>0</v>
      </c>
      <c r="C43" s="43">
        <f>'Site staff-NSP'!C58*'Site staff-NSP'!H58</f>
        <v>0</v>
      </c>
      <c r="D43" s="43">
        <f>'Site staff-NSP'!D58*'Site staff-NSP'!F58</f>
        <v>0</v>
      </c>
      <c r="E43" s="43">
        <f>'Site staff-NSP'!D58*'Site staff-NSP'!G58</f>
        <v>0</v>
      </c>
      <c r="F43" s="43">
        <f>'Site staff-NSP'!D58*'Site staff-NSP'!H58</f>
        <v>0</v>
      </c>
      <c r="G43" s="43">
        <f>'Site staff-OST'!C63*'Site staff-OST'!F63</f>
        <v>0</v>
      </c>
      <c r="H43" s="43">
        <f>'Site staff-OST'!C63*'Site staff-OST'!G63</f>
        <v>0</v>
      </c>
      <c r="I43" s="43">
        <f>'Site staff-OST'!C63*'Site staff-OST'!H63</f>
        <v>0</v>
      </c>
      <c r="J43" s="43">
        <f>'Site staff-OST'!D63*'Site staff-OST'!F63</f>
        <v>0</v>
      </c>
      <c r="K43" s="43">
        <f>'Site staff-OST'!D63*'Site staff-OST'!G63</f>
        <v>0</v>
      </c>
      <c r="L43" s="43">
        <f>'Site staff-OST'!D63*'Site staff-OST'!H63</f>
        <v>0</v>
      </c>
      <c r="O43" s="27" t="s">
        <v>20</v>
      </c>
      <c r="P43" s="142" t="e">
        <f>A86/(SUM($A$86:$C$86))</f>
        <v>#DIV/0!</v>
      </c>
      <c r="Q43" s="142" t="e">
        <f>B86/(SUM($A$86:$C$86))</f>
        <v>#DIV/0!</v>
      </c>
      <c r="R43" s="142" t="e">
        <f>C86/(SUM($A$86:$C$86))</f>
        <v>#DIV/0!</v>
      </c>
      <c r="S43" s="142" t="e">
        <f>D86/SUM($D$86:$F$86)</f>
        <v>#DIV/0!</v>
      </c>
      <c r="T43" s="142" t="e">
        <f t="shared" ref="T43:U43" si="17">E86/SUM($D$86:$F$86)</f>
        <v>#DIV/0!</v>
      </c>
      <c r="U43" s="142" t="e">
        <f t="shared" si="17"/>
        <v>#DIV/0!</v>
      </c>
    </row>
    <row r="44" spans="1:27" ht="15" x14ac:dyDescent="0.25">
      <c r="A44" s="43">
        <f>'Site staff-NSP'!C59*'Site staff-NSP'!F59</f>
        <v>0</v>
      </c>
      <c r="B44" s="43">
        <f>'Site staff-NSP'!C59*'Site staff-NSP'!G59</f>
        <v>0</v>
      </c>
      <c r="C44" s="43">
        <f>'Site staff-NSP'!C59*'Site staff-NSP'!H59</f>
        <v>0</v>
      </c>
      <c r="D44" s="43">
        <f>'Site staff-NSP'!D59*'Site staff-NSP'!F59</f>
        <v>0</v>
      </c>
      <c r="E44" s="43">
        <f>'Site staff-NSP'!D59*'Site staff-NSP'!G59</f>
        <v>0</v>
      </c>
      <c r="F44" s="43">
        <f>'Site staff-NSP'!D59*'Site staff-NSP'!H59</f>
        <v>0</v>
      </c>
      <c r="G44" s="43">
        <f>'Site staff-OST'!C73*'Site staff-OST'!F73</f>
        <v>0</v>
      </c>
      <c r="H44" s="43">
        <f>'Site staff-OST'!C73*'Site staff-OST'!G73</f>
        <v>0</v>
      </c>
      <c r="I44" s="43">
        <f>'Site staff-OST'!C73*'Site staff-OST'!H73</f>
        <v>0</v>
      </c>
      <c r="J44" s="43">
        <f>'Site staff-OST'!D73*'Site staff-OST'!F73</f>
        <v>0</v>
      </c>
      <c r="K44" s="43">
        <f>'Site staff-OST'!D73*'Site staff-OST'!G73</f>
        <v>0</v>
      </c>
      <c r="L44" s="43">
        <f>'Site staff-OST'!D73*'Site staff-OST'!H73</f>
        <v>0</v>
      </c>
      <c r="O44" s="27" t="s">
        <v>21</v>
      </c>
      <c r="P44" s="142" t="e">
        <f>G65/SUM($G$65:$I$65)</f>
        <v>#DIV/0!</v>
      </c>
      <c r="Q44" s="142" t="e">
        <f>H65/SUM($G$65:$I$65)</f>
        <v>#DIV/0!</v>
      </c>
      <c r="R44" s="142" t="e">
        <f>I65/SUM($G$65:$I$65)</f>
        <v>#DIV/0!</v>
      </c>
      <c r="S44" s="142" t="e">
        <f>J65/SUM($J$65:$L$65)</f>
        <v>#DIV/0!</v>
      </c>
      <c r="T44" s="142" t="e">
        <f>K65/SUM($J$65:$L$65)</f>
        <v>#DIV/0!</v>
      </c>
      <c r="U44" s="142" t="e">
        <f>L65/SUM($J$65:$L$65)</f>
        <v>#DIV/0!</v>
      </c>
    </row>
    <row r="45" spans="1:27" x14ac:dyDescent="0.2">
      <c r="A45" s="43">
        <f>'Site staff-NSP'!C60*'Site staff-NSP'!F60</f>
        <v>0</v>
      </c>
      <c r="B45" s="43">
        <f>'Site staff-NSP'!C60*'Site staff-NSP'!G60</f>
        <v>0</v>
      </c>
      <c r="C45" s="43">
        <f>'Site staff-NSP'!C60*'Site staff-NSP'!H60</f>
        <v>0</v>
      </c>
      <c r="D45" s="43">
        <f>'Site staff-NSP'!D60*'Site staff-NSP'!F60</f>
        <v>0</v>
      </c>
      <c r="E45" s="43">
        <f>'Site staff-NSP'!D60*'Site staff-NSP'!G60</f>
        <v>0</v>
      </c>
      <c r="F45" s="43">
        <f>'Site staff-NSP'!D60*'Site staff-NSP'!H60</f>
        <v>0</v>
      </c>
      <c r="G45" s="43">
        <f>'Site staff-OST'!C74*'Site staff-OST'!F74</f>
        <v>0</v>
      </c>
      <c r="H45" s="43">
        <f>'Site staff-OST'!C74*'Site staff-OST'!G74</f>
        <v>0</v>
      </c>
      <c r="I45" s="43">
        <f>'Site staff-OST'!C74*'Site staff-OST'!H74</f>
        <v>0</v>
      </c>
      <c r="J45" s="43">
        <f>'Site staff-OST'!D74*'Site staff-OST'!F74</f>
        <v>0</v>
      </c>
      <c r="K45" s="43">
        <f>'Site staff-OST'!D74*'Site staff-OST'!G74</f>
        <v>0</v>
      </c>
      <c r="L45" s="43">
        <f>'Site staff-OST'!D74*'Site staff-OST'!H74</f>
        <v>0</v>
      </c>
    </row>
    <row r="46" spans="1:27" x14ac:dyDescent="0.2">
      <c r="A46" s="43">
        <f>'Site staff-NSP'!C71*'Site staff-NSP'!F71</f>
        <v>0</v>
      </c>
      <c r="B46" s="43">
        <f>'Site staff-NSP'!C71*'Site staff-NSP'!G71</f>
        <v>0</v>
      </c>
      <c r="C46" s="43">
        <f>'Site staff-NSP'!C71*'Site staff-NSP'!H71</f>
        <v>0</v>
      </c>
      <c r="D46" s="43">
        <f>'Site staff-NSP'!D71*'Site staff-NSP'!F71</f>
        <v>0</v>
      </c>
      <c r="E46" s="43">
        <f>'Site staff-NSP'!D71*'Site staff-NSP'!G71</f>
        <v>0</v>
      </c>
      <c r="F46" s="43">
        <f>'Site staff-NSP'!D71*'Site staff-NSP'!H71</f>
        <v>0</v>
      </c>
      <c r="G46" s="43">
        <f>'Site staff-OST'!C75*'Site staff-OST'!F75</f>
        <v>0</v>
      </c>
      <c r="H46" s="43">
        <f>'Site staff-OST'!C75*'Site staff-OST'!G75</f>
        <v>0</v>
      </c>
      <c r="I46" s="43">
        <f>'Site staff-OST'!C75*'Site staff-OST'!H75</f>
        <v>0</v>
      </c>
      <c r="J46" s="43">
        <f>'Site staff-OST'!D75*'Site staff-OST'!F75</f>
        <v>0</v>
      </c>
      <c r="K46" s="43">
        <f>'Site staff-OST'!D75*'Site staff-OST'!G75</f>
        <v>0</v>
      </c>
      <c r="L46" s="43">
        <f>'Site staff-OST'!D75*'Site staff-OST'!H75</f>
        <v>0</v>
      </c>
      <c r="P46" s="444" t="s">
        <v>18</v>
      </c>
      <c r="Q46" s="443"/>
      <c r="R46" s="443"/>
      <c r="S46" s="443"/>
      <c r="T46" s="443"/>
      <c r="U46" s="443"/>
      <c r="V46" s="150" t="s">
        <v>19</v>
      </c>
      <c r="W46" s="151"/>
      <c r="X46" s="151"/>
      <c r="Y46" s="151"/>
      <c r="Z46" s="151"/>
      <c r="AA46" s="151"/>
    </row>
    <row r="47" spans="1:27" x14ac:dyDescent="0.2">
      <c r="A47" s="43">
        <f>'Site staff-NSP'!C72*'Site staff-NSP'!F72</f>
        <v>0</v>
      </c>
      <c r="B47" s="43">
        <f>'Site staff-NSP'!C72*'Site staff-NSP'!G72</f>
        <v>0</v>
      </c>
      <c r="C47" s="43">
        <f>'Site staff-NSP'!C72*'Site staff-NSP'!H72</f>
        <v>0</v>
      </c>
      <c r="D47" s="43">
        <f>'Site staff-NSP'!D72*'Site staff-NSP'!F72</f>
        <v>0</v>
      </c>
      <c r="E47" s="43">
        <f>'Site staff-NSP'!D72*'Site staff-NSP'!G72</f>
        <v>0</v>
      </c>
      <c r="F47" s="43">
        <f>'Site staff-NSP'!D72*'Site staff-NSP'!H72</f>
        <v>0</v>
      </c>
      <c r="G47" s="43">
        <f>'Site staff-OST'!C76*'Site staff-OST'!F76</f>
        <v>0</v>
      </c>
      <c r="H47" s="43">
        <f>'Site staff-OST'!C76*'Site staff-OST'!G76</f>
        <v>0</v>
      </c>
      <c r="I47" s="43">
        <f>'Site staff-OST'!C76*'Site staff-OST'!H76</f>
        <v>0</v>
      </c>
      <c r="J47" s="43">
        <f>'Site staff-OST'!D76*'Site staff-OST'!F76</f>
        <v>0</v>
      </c>
      <c r="K47" s="43">
        <f>'Site staff-OST'!D76*'Site staff-OST'!G76</f>
        <v>0</v>
      </c>
      <c r="L47" s="43">
        <f>'Site staff-OST'!D76*'Site staff-OST'!H76</f>
        <v>0</v>
      </c>
      <c r="P47" s="443">
        <v>2012</v>
      </c>
      <c r="Q47" s="443"/>
      <c r="R47" s="443"/>
      <c r="S47" s="443">
        <v>2013</v>
      </c>
      <c r="T47" s="443"/>
      <c r="U47" s="443"/>
      <c r="V47" s="443">
        <v>2012</v>
      </c>
      <c r="W47" s="443"/>
      <c r="X47" s="443"/>
      <c r="Y47" s="151">
        <v>2013</v>
      </c>
      <c r="Z47" s="151"/>
      <c r="AA47" s="151"/>
    </row>
    <row r="48" spans="1:27" ht="15" x14ac:dyDescent="0.25">
      <c r="A48" s="43">
        <f>'Site staff-NSP'!C73*'Site staff-NSP'!F73</f>
        <v>0</v>
      </c>
      <c r="B48" s="43">
        <f>'Site staff-NSP'!C73*'Site staff-NSP'!G73</f>
        <v>0</v>
      </c>
      <c r="C48" s="43">
        <f>'Site staff-NSP'!C73*'Site staff-NSP'!H73</f>
        <v>0</v>
      </c>
      <c r="D48" s="43">
        <f>'Site staff-NSP'!D73*'Site staff-NSP'!F73</f>
        <v>0</v>
      </c>
      <c r="E48" s="43">
        <f>'Site staff-NSP'!D73*'Site staff-NSP'!G73</f>
        <v>0</v>
      </c>
      <c r="F48" s="43">
        <f>'Site staff-NSP'!D73*'Site staff-NSP'!H73</f>
        <v>0</v>
      </c>
      <c r="G48" s="43">
        <f>'Site staff-OST'!C77*'Site staff-OST'!F77</f>
        <v>0</v>
      </c>
      <c r="H48" s="43">
        <f>'Site staff-OST'!C77*'Site staff-OST'!G77</f>
        <v>0</v>
      </c>
      <c r="I48" s="43">
        <f>'Site staff-OST'!C77*'Site staff-OST'!H77</f>
        <v>0</v>
      </c>
      <c r="J48" s="43">
        <f>'Site staff-OST'!D77*'Site staff-OST'!F77</f>
        <v>0</v>
      </c>
      <c r="K48" s="43">
        <f>'Site staff-OST'!D77*'Site staff-OST'!G77</f>
        <v>0</v>
      </c>
      <c r="L48" s="43">
        <f>'Site staff-OST'!D77*'Site staff-OST'!H77</f>
        <v>0</v>
      </c>
      <c r="O48" s="36"/>
      <c r="P48" s="65" t="s">
        <v>37</v>
      </c>
      <c r="Q48" s="65" t="s">
        <v>38</v>
      </c>
      <c r="R48" s="65" t="s">
        <v>39</v>
      </c>
      <c r="S48" s="65" t="s">
        <v>37</v>
      </c>
      <c r="T48" s="65" t="s">
        <v>38</v>
      </c>
      <c r="U48" s="65" t="s">
        <v>39</v>
      </c>
      <c r="V48" s="65" t="s">
        <v>37</v>
      </c>
      <c r="W48" s="65" t="s">
        <v>38</v>
      </c>
      <c r="X48" s="65" t="s">
        <v>39</v>
      </c>
      <c r="Y48" s="65" t="s">
        <v>37</v>
      </c>
      <c r="Z48" s="65" t="s">
        <v>38</v>
      </c>
      <c r="AA48" s="65" t="s">
        <v>39</v>
      </c>
    </row>
    <row r="49" spans="1:27" ht="15" x14ac:dyDescent="0.25">
      <c r="A49" s="43">
        <f>'Site staff-NSP'!C74*'Site staff-NSP'!F74</f>
        <v>0</v>
      </c>
      <c r="B49" s="43">
        <f>'Site staff-NSP'!C74*'Site staff-NSP'!G74</f>
        <v>0</v>
      </c>
      <c r="C49" s="43">
        <f>'Site staff-NSP'!C74*'Site staff-NSP'!H74</f>
        <v>0</v>
      </c>
      <c r="D49" s="43">
        <f>'Site staff-NSP'!D74*'Site staff-NSP'!F74</f>
        <v>0</v>
      </c>
      <c r="E49" s="43">
        <f>'Site staff-NSP'!D74*'Site staff-NSP'!G74</f>
        <v>0</v>
      </c>
      <c r="F49" s="43">
        <f>'Site staff-NSP'!D74*'Site staff-NSP'!H74</f>
        <v>0</v>
      </c>
      <c r="G49" s="43">
        <f>'Site staff-OST'!C78*'Site staff-OST'!F78</f>
        <v>0</v>
      </c>
      <c r="H49" s="43">
        <f>'Site staff-OST'!C78*'Site staff-OST'!G78</f>
        <v>0</v>
      </c>
      <c r="I49" s="43">
        <f>'Site staff-OST'!C78*'Site staff-OST'!H78</f>
        <v>0</v>
      </c>
      <c r="J49" s="43">
        <f>'Site staff-OST'!D78*'Site staff-OST'!F78</f>
        <v>0</v>
      </c>
      <c r="K49" s="43">
        <f>'Site staff-OST'!D78*'Site staff-OST'!G78</f>
        <v>0</v>
      </c>
      <c r="L49" s="43">
        <f>'Site staff-OST'!D78*'Site staff-OST'!H78</f>
        <v>0</v>
      </c>
      <c r="O49" s="27" t="s">
        <v>20</v>
      </c>
      <c r="P49" s="141" t="str">
        <f>IFERROR($P$37*P43, "0")</f>
        <v>0</v>
      </c>
      <c r="Q49" s="141" t="str">
        <f t="shared" ref="Q49" si="18">IFERROR($P$37*Q43, "0")</f>
        <v>0</v>
      </c>
      <c r="R49" s="141" t="str">
        <f>IFERROR($P$37*R43, "0")</f>
        <v>0</v>
      </c>
      <c r="S49" s="141" t="str">
        <f>IFERROR($Q$37*S43, "0")</f>
        <v>0</v>
      </c>
      <c r="T49" s="141" t="str">
        <f t="shared" ref="T49:U49" si="19">IFERROR($Q$37*T43, "0")</f>
        <v>0</v>
      </c>
      <c r="U49" s="141" t="str">
        <f t="shared" si="19"/>
        <v>0</v>
      </c>
      <c r="V49" s="141" t="str">
        <f>IFERROR($R$37*P43, "0")</f>
        <v>0</v>
      </c>
      <c r="W49" s="141" t="str">
        <f t="shared" ref="W49:X49" si="20">IFERROR($R$37*Q43, "0")</f>
        <v>0</v>
      </c>
      <c r="X49" s="141" t="str">
        <f t="shared" si="20"/>
        <v>0</v>
      </c>
      <c r="Y49" s="141" t="str">
        <f>IFERROR($S$37*S43, "0")</f>
        <v>0</v>
      </c>
      <c r="Z49" s="141" t="str">
        <f>IFERROR($S$37*T43, "0")</f>
        <v>0</v>
      </c>
      <c r="AA49" s="141" t="str">
        <f>IFERROR($S$37*U43, "0")</f>
        <v>0</v>
      </c>
    </row>
    <row r="50" spans="1:27" ht="15" x14ac:dyDescent="0.25">
      <c r="A50" s="43">
        <f>'Site staff-NSP'!C75*'Site staff-NSP'!F75</f>
        <v>0</v>
      </c>
      <c r="B50" s="43">
        <f>'Site staff-NSP'!C75*'Site staff-NSP'!G75</f>
        <v>0</v>
      </c>
      <c r="C50" s="43">
        <f>'Site staff-NSP'!C75*'Site staff-NSP'!H75</f>
        <v>0</v>
      </c>
      <c r="D50" s="43">
        <f>'Site staff-NSP'!D75*'Site staff-NSP'!F75</f>
        <v>0</v>
      </c>
      <c r="E50" s="43">
        <f>'Site staff-NSP'!D75*'Site staff-NSP'!G75</f>
        <v>0</v>
      </c>
      <c r="F50" s="43">
        <f>'Site staff-NSP'!D75*'Site staff-NSP'!H75</f>
        <v>0</v>
      </c>
      <c r="G50" s="43">
        <f>'Site staff-OST'!C79*'Site staff-OST'!F79</f>
        <v>0</v>
      </c>
      <c r="H50" s="43">
        <f>'Site staff-OST'!C79*'Site staff-OST'!G79</f>
        <v>0</v>
      </c>
      <c r="I50" s="43">
        <f>'Site staff-OST'!C79*'Site staff-OST'!H79</f>
        <v>0</v>
      </c>
      <c r="J50" s="43">
        <f>'Site staff-OST'!D79*'Site staff-OST'!F79</f>
        <v>0</v>
      </c>
      <c r="K50" s="43">
        <f>'Site staff-OST'!D79*'Site staff-OST'!G79</f>
        <v>0</v>
      </c>
      <c r="L50" s="43">
        <f>'Site staff-OST'!D79*'Site staff-OST'!H79</f>
        <v>0</v>
      </c>
      <c r="O50" s="27" t="s">
        <v>21</v>
      </c>
      <c r="P50" s="141" t="str">
        <f>IFERROR($P$38*P44, "0")</f>
        <v>0</v>
      </c>
      <c r="Q50" s="141" t="str">
        <f t="shared" ref="Q50:R50" si="21">IFERROR($P$38*Q44, "0")</f>
        <v>0</v>
      </c>
      <c r="R50" s="141" t="str">
        <f t="shared" si="21"/>
        <v>0</v>
      </c>
      <c r="S50" s="141" t="str">
        <f>IFERROR($Q$38*S44, "0")</f>
        <v>0</v>
      </c>
      <c r="T50" s="141" t="str">
        <f>IFERROR($Q$38*T44, "0")</f>
        <v>0</v>
      </c>
      <c r="U50" s="141" t="str">
        <f t="shared" ref="U50" si="22">IFERROR($Q$38*U44, "0")</f>
        <v>0</v>
      </c>
      <c r="V50" s="141" t="str">
        <f>IFERROR($R$38*P44, "0")</f>
        <v>0</v>
      </c>
      <c r="W50" s="141" t="str">
        <f t="shared" ref="W50" si="23">IFERROR($R$38*Q44, "0")</f>
        <v>0</v>
      </c>
      <c r="X50" s="141" t="str">
        <f>IFERROR($R$38*R44, "0")</f>
        <v>0</v>
      </c>
      <c r="Y50" s="141" t="str">
        <f>IFERROR($S$38*S44, "0")</f>
        <v>0</v>
      </c>
      <c r="Z50" s="141" t="str">
        <f>IFERROR($S$38*T44, "0")</f>
        <v>0</v>
      </c>
      <c r="AA50" s="141" t="str">
        <f>IFERROR($S$38*U44, "0")</f>
        <v>0</v>
      </c>
    </row>
    <row r="51" spans="1:27" x14ac:dyDescent="0.2">
      <c r="A51" s="43">
        <f>'Site staff-NSP'!C76*'Site staff-NSP'!F76</f>
        <v>0</v>
      </c>
      <c r="B51" s="43">
        <f>'Site staff-NSP'!C76*'Site staff-NSP'!G76</f>
        <v>0</v>
      </c>
      <c r="C51" s="43">
        <f>'Site staff-NSP'!C76*'Site staff-NSP'!H76</f>
        <v>0</v>
      </c>
      <c r="D51" s="43">
        <f>'Site staff-NSP'!D76*'Site staff-NSP'!F76</f>
        <v>0</v>
      </c>
      <c r="E51" s="43">
        <f>'Site staff-NSP'!D76*'Site staff-NSP'!G76</f>
        <v>0</v>
      </c>
      <c r="F51" s="43">
        <f>'Site staff-NSP'!D76*'Site staff-NSP'!H76</f>
        <v>0</v>
      </c>
      <c r="G51" s="43">
        <f>'Site staff-OST'!C89*'Site staff-OST'!F89</f>
        <v>0</v>
      </c>
      <c r="H51" s="43">
        <f>'Site staff-OST'!C89*'Site staff-OST'!G89</f>
        <v>0</v>
      </c>
      <c r="I51" s="43">
        <f>'Site staff-OST'!C89*'Site staff-OST'!H89</f>
        <v>0</v>
      </c>
      <c r="J51" s="43">
        <f>'Site staff-OST'!D89*'Site staff-OST'!F89</f>
        <v>0</v>
      </c>
      <c r="K51" s="43">
        <f>'Site staff-OST'!D89*'Site staff-OST'!G89</f>
        <v>0</v>
      </c>
      <c r="L51" s="43">
        <f>'Site staff-OST'!D89*'Site staff-OST'!H89</f>
        <v>0</v>
      </c>
    </row>
    <row r="52" spans="1:27" x14ac:dyDescent="0.2">
      <c r="A52" s="43">
        <f>'Site staff-NSP'!C77*'Site staff-NSP'!F77</f>
        <v>0</v>
      </c>
      <c r="B52" s="43">
        <f>'Site staff-NSP'!C77*'Site staff-NSP'!G77</f>
        <v>0</v>
      </c>
      <c r="C52" s="43">
        <f>'Site staff-NSP'!C77*'Site staff-NSP'!H77</f>
        <v>0</v>
      </c>
      <c r="D52" s="43">
        <f>'Site staff-NSP'!D77*'Site staff-NSP'!F77</f>
        <v>0</v>
      </c>
      <c r="E52" s="43">
        <f>'Site staff-NSP'!D77*'Site staff-NSP'!G77</f>
        <v>0</v>
      </c>
      <c r="F52" s="43">
        <f>'Site staff-NSP'!D77*'Site staff-NSP'!H77</f>
        <v>0</v>
      </c>
      <c r="G52" s="43">
        <f>'Site staff-OST'!C90*'Site staff-OST'!F90</f>
        <v>0</v>
      </c>
      <c r="H52" s="43">
        <f>'Site staff-OST'!C90*'Site staff-OST'!G90</f>
        <v>0</v>
      </c>
      <c r="I52" s="43">
        <f>'Site staff-OST'!C90*'Site staff-OST'!H90</f>
        <v>0</v>
      </c>
      <c r="J52" s="43">
        <f>'Site staff-OST'!D90*'Site staff-OST'!F90</f>
        <v>0</v>
      </c>
      <c r="K52" s="43">
        <f>'Site staff-OST'!D90*'Site staff-OST'!G90</f>
        <v>0</v>
      </c>
      <c r="L52" s="43">
        <f>'Site staff-OST'!D90*'Site staff-OST'!H90</f>
        <v>0</v>
      </c>
    </row>
    <row r="53" spans="1:27" x14ac:dyDescent="0.2">
      <c r="A53" s="43">
        <f>'Site staff-NSP'!C78*'Site staff-NSP'!F78</f>
        <v>0</v>
      </c>
      <c r="B53" s="43">
        <f>'Site staff-NSP'!C78*'Site staff-NSP'!G78</f>
        <v>0</v>
      </c>
      <c r="C53" s="43">
        <f>'Site staff-NSP'!C78*'Site staff-NSP'!H78</f>
        <v>0</v>
      </c>
      <c r="D53" s="43">
        <f>'Site staff-NSP'!D78*'Site staff-NSP'!F78</f>
        <v>0</v>
      </c>
      <c r="E53" s="43">
        <f>'Site staff-NSP'!D78*'Site staff-NSP'!G78</f>
        <v>0</v>
      </c>
      <c r="F53" s="43">
        <f>'Site staff-NSP'!D78*'Site staff-NSP'!H78</f>
        <v>0</v>
      </c>
      <c r="G53" s="43">
        <f>'Site staff-OST'!C91*'Site staff-OST'!F91</f>
        <v>0</v>
      </c>
      <c r="H53" s="43">
        <f>'Site staff-OST'!C91*'Site staff-OST'!G91</f>
        <v>0</v>
      </c>
      <c r="I53" s="43">
        <f>'Site staff-OST'!C91*'Site staff-OST'!H91</f>
        <v>0</v>
      </c>
      <c r="J53" s="43">
        <f>'Site staff-OST'!D91*'Site staff-OST'!F91</f>
        <v>0</v>
      </c>
      <c r="K53" s="43">
        <f>'Site staff-OST'!D91*'Site staff-OST'!G91</f>
        <v>0</v>
      </c>
      <c r="L53" s="43">
        <f>'Site staff-OST'!D91*'Site staff-OST'!H91</f>
        <v>0</v>
      </c>
    </row>
    <row r="54" spans="1:27" x14ac:dyDescent="0.2">
      <c r="A54" s="43">
        <f>'Site staff-NSP'!C79*'Site staff-NSP'!F79</f>
        <v>0</v>
      </c>
      <c r="B54" s="43">
        <f>'Site staff-NSP'!C79*'Site staff-NSP'!G79</f>
        <v>0</v>
      </c>
      <c r="C54" s="43">
        <f>'Site staff-NSP'!C79*'Site staff-NSP'!H79</f>
        <v>0</v>
      </c>
      <c r="D54" s="43">
        <f>'Site staff-NSP'!D79*'Site staff-NSP'!F79</f>
        <v>0</v>
      </c>
      <c r="E54" s="43">
        <f>'Site staff-NSP'!D79*'Site staff-NSP'!G79</f>
        <v>0</v>
      </c>
      <c r="F54" s="43">
        <f>'Site staff-NSP'!D79*'Site staff-NSP'!H79</f>
        <v>0</v>
      </c>
      <c r="G54" s="43">
        <f>'Site staff-OST'!C92*'Site staff-OST'!F92</f>
        <v>0</v>
      </c>
      <c r="H54" s="43">
        <f>'Site staff-OST'!C92*'Site staff-OST'!G92</f>
        <v>0</v>
      </c>
      <c r="I54" s="43">
        <f>'Site staff-OST'!C92*'Site staff-OST'!H92</f>
        <v>0</v>
      </c>
      <c r="J54" s="43">
        <f>'Site staff-OST'!D92*'Site staff-OST'!F92</f>
        <v>0</v>
      </c>
      <c r="K54" s="43">
        <f>'Site staff-OST'!D92*'Site staff-OST'!G92</f>
        <v>0</v>
      </c>
      <c r="L54" s="43">
        <f>'Site staff-OST'!D92*'Site staff-OST'!H92</f>
        <v>0</v>
      </c>
    </row>
    <row r="55" spans="1:27" x14ac:dyDescent="0.2">
      <c r="A55" s="43">
        <f>'Site staff-NSP'!C80*'Site staff-NSP'!F80</f>
        <v>0</v>
      </c>
      <c r="B55" s="43">
        <f>'Site staff-NSP'!C80*'Site staff-NSP'!G80</f>
        <v>0</v>
      </c>
      <c r="C55" s="43">
        <f>'Site staff-NSP'!C80*'Site staff-NSP'!H80</f>
        <v>0</v>
      </c>
      <c r="D55" s="43">
        <f>'Site staff-NSP'!D80*'Site staff-NSP'!F80</f>
        <v>0</v>
      </c>
      <c r="E55" s="43">
        <f>'Site staff-NSP'!D80*'Site staff-NSP'!G80</f>
        <v>0</v>
      </c>
      <c r="F55" s="43">
        <f>'Site staff-NSP'!D80*'Site staff-NSP'!H80</f>
        <v>0</v>
      </c>
      <c r="G55" s="43">
        <f>'Site staff-OST'!C93*'Site staff-OST'!F93</f>
        <v>0</v>
      </c>
      <c r="H55" s="43">
        <f>'Site staff-OST'!C93*'Site staff-OST'!G93</f>
        <v>0</v>
      </c>
      <c r="I55" s="43">
        <f>'Site staff-OST'!C93*'Site staff-OST'!H93</f>
        <v>0</v>
      </c>
      <c r="J55" s="43">
        <f>'Site staff-OST'!D93*'Site staff-OST'!F93</f>
        <v>0</v>
      </c>
      <c r="K55" s="43">
        <f>'Site staff-OST'!D93*'Site staff-OST'!G93</f>
        <v>0</v>
      </c>
      <c r="L55" s="43">
        <f>'Site staff-OST'!D93*'Site staff-OST'!H93</f>
        <v>0</v>
      </c>
    </row>
    <row r="56" spans="1:27" x14ac:dyDescent="0.2">
      <c r="A56" s="43">
        <f>'Site staff-NSP'!C91*'Site staff-NSP'!F91</f>
        <v>0</v>
      </c>
      <c r="B56" s="43">
        <f>'Site staff-NSP'!C91*'Site staff-NSP'!G91</f>
        <v>0</v>
      </c>
      <c r="C56" s="43">
        <f>'Site staff-NSP'!C91*'Site staff-NSP'!H91</f>
        <v>0</v>
      </c>
      <c r="D56" s="43">
        <f>'Site staff-NSP'!D91*'Site staff-NSP'!F91</f>
        <v>0</v>
      </c>
      <c r="E56" s="43">
        <f>'Site staff-NSP'!D91*'Site staff-NSP'!G91</f>
        <v>0</v>
      </c>
      <c r="F56" s="43">
        <f>'Site staff-NSP'!D91*'Site staff-NSP'!H91</f>
        <v>0</v>
      </c>
      <c r="G56" s="43">
        <f>'Site staff-OST'!C94*'Site staff-OST'!F94</f>
        <v>0</v>
      </c>
      <c r="H56" s="43">
        <f>'Site staff-OST'!C94*'Site staff-OST'!G94</f>
        <v>0</v>
      </c>
      <c r="I56" s="43">
        <f>'Site staff-OST'!C94*'Site staff-OST'!H94</f>
        <v>0</v>
      </c>
      <c r="J56" s="43">
        <f>'Site staff-OST'!D94*'Site staff-OST'!F94</f>
        <v>0</v>
      </c>
      <c r="K56" s="43">
        <f>'Site staff-OST'!D94*'Site staff-OST'!G94</f>
        <v>0</v>
      </c>
      <c r="L56" s="43">
        <f>'Site staff-OST'!D94*'Site staff-OST'!H94</f>
        <v>0</v>
      </c>
    </row>
    <row r="57" spans="1:27" x14ac:dyDescent="0.2">
      <c r="A57" s="43">
        <f>'Site staff-NSP'!C92*'Site staff-NSP'!F92</f>
        <v>0</v>
      </c>
      <c r="B57" s="43">
        <f>'Site staff-NSP'!C92*'Site staff-NSP'!G92</f>
        <v>0</v>
      </c>
      <c r="C57" s="43">
        <f>'Site staff-NSP'!C92*'Site staff-NSP'!H92</f>
        <v>0</v>
      </c>
      <c r="D57" s="43">
        <f>'Site staff-NSP'!D92*'Site staff-NSP'!F92</f>
        <v>0</v>
      </c>
      <c r="E57" s="43">
        <f>'Site staff-NSP'!D92*'Site staff-NSP'!G92</f>
        <v>0</v>
      </c>
      <c r="F57" s="43">
        <f>'Site staff-NSP'!D92*'Site staff-NSP'!H92</f>
        <v>0</v>
      </c>
      <c r="G57" s="43">
        <f>'Site staff-OST'!C95*'Site staff-OST'!F95</f>
        <v>0</v>
      </c>
      <c r="H57" s="43">
        <f>'Site staff-OST'!C95*'Site staff-OST'!G95</f>
        <v>0</v>
      </c>
      <c r="I57" s="43">
        <f>'Site staff-OST'!C95*'Site staff-OST'!H95</f>
        <v>0</v>
      </c>
      <c r="J57" s="43">
        <f>'Site staff-OST'!D95*'Site staff-OST'!F95</f>
        <v>0</v>
      </c>
      <c r="K57" s="43">
        <f>'Site staff-OST'!D95*'Site staff-OST'!G95</f>
        <v>0</v>
      </c>
      <c r="L57" s="43">
        <f>'Site staff-OST'!D95*'Site staff-OST'!H95</f>
        <v>0</v>
      </c>
    </row>
    <row r="58" spans="1:27" x14ac:dyDescent="0.2">
      <c r="A58" s="43">
        <f>'Site staff-NSP'!C93*'Site staff-NSP'!F93</f>
        <v>0</v>
      </c>
      <c r="B58" s="43">
        <f>'Site staff-NSP'!C93*'Site staff-NSP'!G93</f>
        <v>0</v>
      </c>
      <c r="C58" s="43">
        <f>'Site staff-NSP'!C93*'Site staff-NSP'!H93</f>
        <v>0</v>
      </c>
      <c r="D58" s="43">
        <f>'Site staff-NSP'!D93*'Site staff-NSP'!F93</f>
        <v>0</v>
      </c>
      <c r="E58" s="43">
        <f>'Site staff-NSP'!D93*'Site staff-NSP'!G93</f>
        <v>0</v>
      </c>
      <c r="F58" s="43">
        <f>'Site staff-NSP'!D93*'Site staff-NSP'!H93</f>
        <v>0</v>
      </c>
      <c r="G58" s="43">
        <f>'Site staff-OST'!C105*'Site staff-OST'!F105</f>
        <v>0</v>
      </c>
      <c r="H58" s="43">
        <f>'Site staff-OST'!C105*'Site staff-OST'!G105</f>
        <v>0</v>
      </c>
      <c r="I58" s="43">
        <f>'Site staff-OST'!C105*'Site staff-OST'!H105</f>
        <v>0</v>
      </c>
      <c r="J58" s="43">
        <f>'Site staff-OST'!D105*'Site staff-OST'!F105</f>
        <v>0</v>
      </c>
      <c r="K58" s="43">
        <f>'Site staff-OST'!D105*'Site staff-OST'!G105</f>
        <v>0</v>
      </c>
      <c r="L58" s="43">
        <f>'Site staff-OST'!D105*'Site staff-OST'!H105</f>
        <v>0</v>
      </c>
    </row>
    <row r="59" spans="1:27" x14ac:dyDescent="0.2">
      <c r="A59" s="43">
        <f>'Site staff-NSP'!C94*'Site staff-NSP'!F94</f>
        <v>0</v>
      </c>
      <c r="B59" s="43">
        <f>'Site staff-NSP'!C94*'Site staff-NSP'!G94</f>
        <v>0</v>
      </c>
      <c r="C59" s="43">
        <f>'Site staff-NSP'!C94*'Site staff-NSP'!H94</f>
        <v>0</v>
      </c>
      <c r="D59" s="43">
        <f>'Site staff-NSP'!D94*'Site staff-NSP'!F94</f>
        <v>0</v>
      </c>
      <c r="E59" s="43">
        <f>'Site staff-NSP'!D94*'Site staff-NSP'!G94</f>
        <v>0</v>
      </c>
      <c r="F59" s="43">
        <f>'Site staff-NSP'!D94*'Site staff-NSP'!H94</f>
        <v>0</v>
      </c>
      <c r="G59" s="43">
        <f>'Site staff-OST'!C106*'Site staff-OST'!F106</f>
        <v>0</v>
      </c>
      <c r="H59" s="43">
        <f>'Site staff-OST'!C106*'Site staff-OST'!G106</f>
        <v>0</v>
      </c>
      <c r="I59" s="43">
        <f>'Site staff-OST'!C106*'Site staff-OST'!H106</f>
        <v>0</v>
      </c>
      <c r="J59" s="43">
        <f>'Site staff-OST'!D106*'Site staff-OST'!F106</f>
        <v>0</v>
      </c>
      <c r="K59" s="43">
        <f>'Site staff-OST'!D106*'Site staff-OST'!G106</f>
        <v>0</v>
      </c>
      <c r="L59" s="43">
        <f>'Site staff-OST'!D106*'Site staff-OST'!H106</f>
        <v>0</v>
      </c>
    </row>
    <row r="60" spans="1:27" x14ac:dyDescent="0.2">
      <c r="A60" s="43">
        <f>'Site staff-NSP'!C95*'Site staff-NSP'!F95</f>
        <v>0</v>
      </c>
      <c r="B60" s="43">
        <f>'Site staff-NSP'!C95*'Site staff-NSP'!G95</f>
        <v>0</v>
      </c>
      <c r="C60" s="43">
        <f>'Site staff-NSP'!C95*'Site staff-NSP'!H95</f>
        <v>0</v>
      </c>
      <c r="D60" s="43">
        <f>'Site staff-NSP'!D95*'Site staff-NSP'!F95</f>
        <v>0</v>
      </c>
      <c r="E60" s="43">
        <f>'Site staff-NSP'!D95*'Site staff-NSP'!G95</f>
        <v>0</v>
      </c>
      <c r="F60" s="43">
        <f>'Site staff-NSP'!D95*'Site staff-NSP'!H95</f>
        <v>0</v>
      </c>
      <c r="G60" s="43">
        <f>'Site staff-OST'!C107*'Site staff-OST'!F107</f>
        <v>0</v>
      </c>
      <c r="H60" s="43">
        <f>'Site staff-OST'!C107*'Site staff-OST'!G107</f>
        <v>0</v>
      </c>
      <c r="I60" s="43">
        <f>'Site staff-OST'!C107*'Site staff-OST'!H107</f>
        <v>0</v>
      </c>
      <c r="J60" s="43">
        <f>'Site staff-OST'!D107*'Site staff-OST'!F107</f>
        <v>0</v>
      </c>
      <c r="K60" s="43">
        <f>'Site staff-OST'!D107*'Site staff-OST'!G107</f>
        <v>0</v>
      </c>
      <c r="L60" s="43">
        <f>'Site staff-OST'!D107*'Site staff-OST'!H107</f>
        <v>0</v>
      </c>
    </row>
    <row r="61" spans="1:27" x14ac:dyDescent="0.2">
      <c r="A61" s="43">
        <f>'Site staff-NSP'!C96*'Site staff-NSP'!F96</f>
        <v>0</v>
      </c>
      <c r="B61" s="43">
        <f>'Site staff-NSP'!C96*'Site staff-NSP'!G96</f>
        <v>0</v>
      </c>
      <c r="C61" s="43">
        <f>'Site staff-NSP'!C96*'Site staff-NSP'!H96</f>
        <v>0</v>
      </c>
      <c r="D61" s="43">
        <f>'Site staff-NSP'!D96*'Site staff-NSP'!F96</f>
        <v>0</v>
      </c>
      <c r="E61" s="43">
        <f>'Site staff-NSP'!D96*'Site staff-NSP'!G96</f>
        <v>0</v>
      </c>
      <c r="F61" s="43">
        <f>'Site staff-NSP'!D96*'Site staff-NSP'!H96</f>
        <v>0</v>
      </c>
      <c r="G61" s="43">
        <f>'Site staff-OST'!C108*'Site staff-OST'!F108</f>
        <v>0</v>
      </c>
      <c r="H61" s="43">
        <f>'Site staff-OST'!C108*'Site staff-OST'!G108</f>
        <v>0</v>
      </c>
      <c r="I61" s="43">
        <f>'Site staff-OST'!C108*'Site staff-OST'!H108</f>
        <v>0</v>
      </c>
      <c r="J61" s="43">
        <f>'Site staff-OST'!D108*'Site staff-OST'!F108</f>
        <v>0</v>
      </c>
      <c r="K61" s="43">
        <f>'Site staff-OST'!D108*'Site staff-OST'!G108</f>
        <v>0</v>
      </c>
      <c r="L61" s="43">
        <f>'Site staff-OST'!D108*'Site staff-OST'!H108</f>
        <v>0</v>
      </c>
    </row>
    <row r="62" spans="1:27" x14ac:dyDescent="0.2">
      <c r="A62" s="43">
        <f>'Site staff-NSP'!C97*'Site staff-NSP'!F97</f>
        <v>0</v>
      </c>
      <c r="B62" s="43">
        <f>'Site staff-NSP'!C97*'Site staff-NSP'!G97</f>
        <v>0</v>
      </c>
      <c r="C62" s="43">
        <f>'Site staff-NSP'!C97*'Site staff-NSP'!H97</f>
        <v>0</v>
      </c>
      <c r="D62" s="43">
        <f>'Site staff-NSP'!D97*'Site staff-NSP'!F97</f>
        <v>0</v>
      </c>
      <c r="E62" s="43">
        <f>'Site staff-NSP'!D97*'Site staff-NSP'!G97</f>
        <v>0</v>
      </c>
      <c r="F62" s="43">
        <f>'Site staff-NSP'!D97*'Site staff-NSP'!H97</f>
        <v>0</v>
      </c>
      <c r="G62" s="43">
        <f>'Site staff-OST'!C109*'Site staff-OST'!F109</f>
        <v>0</v>
      </c>
      <c r="H62" s="43">
        <f>'Site staff-OST'!C109*'Site staff-OST'!G109</f>
        <v>0</v>
      </c>
      <c r="I62" s="43">
        <f>'Site staff-OST'!C109*'Site staff-OST'!H109</f>
        <v>0</v>
      </c>
      <c r="J62" s="43">
        <f>'Site staff-OST'!D109*'Site staff-OST'!F109</f>
        <v>0</v>
      </c>
      <c r="K62" s="43">
        <f>'Site staff-OST'!D109*'Site staff-OST'!G109</f>
        <v>0</v>
      </c>
      <c r="L62" s="43">
        <f>'Site staff-OST'!D109*'Site staff-OST'!H109</f>
        <v>0</v>
      </c>
    </row>
    <row r="63" spans="1:27" x14ac:dyDescent="0.2">
      <c r="A63" s="43">
        <f>'Site staff-NSP'!C98*'Site staff-NSP'!F98</f>
        <v>0</v>
      </c>
      <c r="B63" s="43">
        <f>'Site staff-NSP'!C98*'Site staff-NSP'!G98</f>
        <v>0</v>
      </c>
      <c r="C63" s="43">
        <f>'Site staff-NSP'!C98*'Site staff-NSP'!H98</f>
        <v>0</v>
      </c>
      <c r="D63" s="43">
        <f>'Site staff-NSP'!D98*'Site staff-NSP'!F98</f>
        <v>0</v>
      </c>
      <c r="E63" s="43">
        <f>'Site staff-NSP'!D98*'Site staff-NSP'!G98</f>
        <v>0</v>
      </c>
      <c r="F63" s="43">
        <f>'Site staff-NSP'!D98*'Site staff-NSP'!H98</f>
        <v>0</v>
      </c>
      <c r="G63" s="43">
        <f>'Site staff-OST'!C110*'Site staff-OST'!F110</f>
        <v>0</v>
      </c>
      <c r="H63" s="43">
        <f>'Site staff-OST'!C110*'Site staff-OST'!G110</f>
        <v>0</v>
      </c>
      <c r="I63" s="43">
        <f>'Site staff-OST'!C110*'Site staff-OST'!H110</f>
        <v>0</v>
      </c>
      <c r="J63" s="43">
        <f>'Site staff-OST'!D110*'Site staff-OST'!F110</f>
        <v>0</v>
      </c>
      <c r="K63" s="43">
        <f>'Site staff-OST'!D110*'Site staff-OST'!G110</f>
        <v>0</v>
      </c>
      <c r="L63" s="43">
        <f>'Site staff-OST'!D110*'Site staff-OST'!H110</f>
        <v>0</v>
      </c>
    </row>
    <row r="64" spans="1:27" x14ac:dyDescent="0.2">
      <c r="A64" s="43">
        <f>'Site staff-NSP'!C99*'Site staff-NSP'!F99</f>
        <v>0</v>
      </c>
      <c r="B64" s="43">
        <f>'Site staff-NSP'!C99*'Site staff-NSP'!G99</f>
        <v>0</v>
      </c>
      <c r="C64" s="43">
        <f>'Site staff-NSP'!C99*'Site staff-NSP'!H99</f>
        <v>0</v>
      </c>
      <c r="D64" s="43">
        <f>'Site staff-NSP'!D99*'Site staff-NSP'!F99</f>
        <v>0</v>
      </c>
      <c r="E64" s="43">
        <f>'Site staff-NSP'!D99*'Site staff-NSP'!G99</f>
        <v>0</v>
      </c>
      <c r="F64" s="43">
        <f>'Site staff-NSP'!D99*'Site staff-NSP'!H99</f>
        <v>0</v>
      </c>
      <c r="G64" s="43">
        <f>'Site staff-OST'!C111*'Site staff-OST'!F111</f>
        <v>0</v>
      </c>
      <c r="H64" s="43">
        <f>'Site staff-OST'!C111*'Site staff-OST'!G111</f>
        <v>0</v>
      </c>
      <c r="I64" s="43">
        <f>'Site staff-OST'!C111*'Site staff-OST'!H111</f>
        <v>0</v>
      </c>
      <c r="J64" s="43">
        <f>'Site staff-OST'!D111*'Site staff-OST'!F111</f>
        <v>0</v>
      </c>
      <c r="K64" s="43">
        <f>'Site staff-OST'!D111*'Site staff-OST'!G111</f>
        <v>0</v>
      </c>
      <c r="L64" s="43">
        <f>'Site staff-OST'!D111*'Site staff-OST'!H111</f>
        <v>0</v>
      </c>
    </row>
    <row r="65" spans="1:12" ht="15" x14ac:dyDescent="0.25">
      <c r="A65" s="43">
        <f>'Site staff-NSP'!C100*'Site staff-NSP'!F100</f>
        <v>0</v>
      </c>
      <c r="B65" s="43">
        <f>'Site staff-NSP'!C100*'Site staff-NSP'!G100</f>
        <v>0</v>
      </c>
      <c r="C65" s="43">
        <f>'Site staff-NSP'!C100*'Site staff-NSP'!H100</f>
        <v>0</v>
      </c>
      <c r="D65" s="43">
        <f>'Site staff-NSP'!D100*'Site staff-NSP'!F100</f>
        <v>0</v>
      </c>
      <c r="E65" s="43">
        <f>'Site staff-NSP'!D100*'Site staff-NSP'!G100</f>
        <v>0</v>
      </c>
      <c r="F65" s="43">
        <f>'Site staff-NSP'!D100*'Site staff-NSP'!H100</f>
        <v>0</v>
      </c>
      <c r="G65" s="91">
        <f t="shared" ref="G65:L65" si="24">SUM(G16:G64)</f>
        <v>0</v>
      </c>
      <c r="H65" s="91">
        <f t="shared" si="24"/>
        <v>0</v>
      </c>
      <c r="I65" s="91">
        <f t="shared" si="24"/>
        <v>0</v>
      </c>
      <c r="J65" s="91">
        <f t="shared" si="24"/>
        <v>0</v>
      </c>
      <c r="K65" s="91">
        <f t="shared" si="24"/>
        <v>0</v>
      </c>
      <c r="L65" s="91">
        <f t="shared" si="24"/>
        <v>0</v>
      </c>
    </row>
    <row r="66" spans="1:12" x14ac:dyDescent="0.2">
      <c r="A66" s="43">
        <f>'Site staff-NSP'!C111*'Site staff-NSP'!F111</f>
        <v>0</v>
      </c>
      <c r="B66" s="43">
        <f>'Site staff-NSP'!C111*'Site staff-NSP'!G111</f>
        <v>0</v>
      </c>
      <c r="C66" s="43">
        <f>'Site staff-NSP'!C111*'Site staff-NSP'!H111</f>
        <v>0</v>
      </c>
      <c r="D66" s="43">
        <f>'Site staff-NSP'!D111*'Site staff-NSP'!F111</f>
        <v>0</v>
      </c>
      <c r="E66" s="43">
        <f>'Site staff-NSP'!D111*'Site staff-NSP'!G111</f>
        <v>0</v>
      </c>
      <c r="F66" s="43">
        <f>'Site staff-NSP'!D111*'Site staff-NSP'!H111</f>
        <v>0</v>
      </c>
    </row>
    <row r="67" spans="1:12" x14ac:dyDescent="0.2">
      <c r="A67" s="43">
        <f>'Site staff-NSP'!C112*'Site staff-NSP'!F112</f>
        <v>0</v>
      </c>
      <c r="B67" s="43">
        <f>'Site staff-NSP'!C112*'Site staff-NSP'!G112</f>
        <v>0</v>
      </c>
      <c r="C67" s="43">
        <f>'Site staff-NSP'!C112*'Site staff-NSP'!H112</f>
        <v>0</v>
      </c>
      <c r="D67" s="43">
        <f>'Site staff-NSP'!D112*'Site staff-NSP'!F112</f>
        <v>0</v>
      </c>
      <c r="E67" s="43">
        <f>'Site staff-NSP'!D112*'Site staff-NSP'!G112</f>
        <v>0</v>
      </c>
      <c r="F67" s="43">
        <f>'Site staff-NSP'!D112*'Site staff-NSP'!H112</f>
        <v>0</v>
      </c>
      <c r="G67" s="118"/>
      <c r="H67" s="118"/>
      <c r="I67" s="118"/>
      <c r="J67" s="119"/>
      <c r="K67" s="119"/>
      <c r="L67" s="119"/>
    </row>
    <row r="68" spans="1:12" x14ac:dyDescent="0.2">
      <c r="A68" s="43">
        <f>'Site staff-NSP'!C113*'Site staff-NSP'!F113</f>
        <v>0</v>
      </c>
      <c r="B68" s="43">
        <f>'Site staff-NSP'!C113*'Site staff-NSP'!G113</f>
        <v>0</v>
      </c>
      <c r="C68" s="43">
        <f>'Site staff-NSP'!C113*'Site staff-NSP'!H113</f>
        <v>0</v>
      </c>
      <c r="D68" s="43">
        <f>'Site staff-NSP'!D113*'Site staff-NSP'!F113</f>
        <v>0</v>
      </c>
      <c r="E68" s="43">
        <f>'Site staff-NSP'!D113*'Site staff-NSP'!G113</f>
        <v>0</v>
      </c>
      <c r="F68" s="43">
        <f>'Site staff-NSP'!D113*'Site staff-NSP'!H113</f>
        <v>0</v>
      </c>
    </row>
    <row r="69" spans="1:12" x14ac:dyDescent="0.2">
      <c r="A69" s="43">
        <f>'Site staff-NSP'!C114*'Site staff-NSP'!F114</f>
        <v>0</v>
      </c>
      <c r="B69" s="43">
        <f>'Site staff-NSP'!C114*'Site staff-NSP'!G114</f>
        <v>0</v>
      </c>
      <c r="C69" s="43">
        <f>'Site staff-NSP'!C114*'Site staff-NSP'!H114</f>
        <v>0</v>
      </c>
      <c r="D69" s="43">
        <f>'Site staff-NSP'!D114*'Site staff-NSP'!F114</f>
        <v>0</v>
      </c>
      <c r="E69" s="43">
        <f>'Site staff-NSP'!D114*'Site staff-NSP'!G114</f>
        <v>0</v>
      </c>
      <c r="F69" s="43">
        <f>'Site staff-NSP'!D114*'Site staff-NSP'!H114</f>
        <v>0</v>
      </c>
    </row>
    <row r="70" spans="1:12" x14ac:dyDescent="0.2">
      <c r="A70" s="43">
        <f>'Site staff-NSP'!C115*'Site staff-NSP'!F115</f>
        <v>0</v>
      </c>
      <c r="B70" s="43">
        <f>'Site staff-NSP'!C115*'Site staff-NSP'!G115</f>
        <v>0</v>
      </c>
      <c r="C70" s="43">
        <f>'Site staff-NSP'!C115*'Site staff-NSP'!H115</f>
        <v>0</v>
      </c>
      <c r="D70" s="43">
        <f>'Site staff-NSP'!D115*'Site staff-NSP'!F115</f>
        <v>0</v>
      </c>
      <c r="E70" s="43">
        <f>'Site staff-NSP'!D115*'Site staff-NSP'!G115</f>
        <v>0</v>
      </c>
      <c r="F70" s="43">
        <f>'Site staff-NSP'!D115*'Site staff-NSP'!H115</f>
        <v>0</v>
      </c>
    </row>
    <row r="71" spans="1:12" x14ac:dyDescent="0.2">
      <c r="A71" s="43">
        <f>'Site staff-NSP'!C116*'Site staff-NSP'!F116</f>
        <v>0</v>
      </c>
      <c r="B71" s="43">
        <f>'Site staff-NSP'!C116*'Site staff-NSP'!G116</f>
        <v>0</v>
      </c>
      <c r="C71" s="43">
        <f>'Site staff-NSP'!C116*'Site staff-NSP'!H116</f>
        <v>0</v>
      </c>
      <c r="D71" s="43">
        <f>'Site staff-NSP'!D116*'Site staff-NSP'!F116</f>
        <v>0</v>
      </c>
      <c r="E71" s="43">
        <f>'Site staff-NSP'!D116*'Site staff-NSP'!G116</f>
        <v>0</v>
      </c>
      <c r="F71" s="43">
        <f>'Site staff-NSP'!D116*'Site staff-NSP'!H116</f>
        <v>0</v>
      </c>
    </row>
    <row r="72" spans="1:12" x14ac:dyDescent="0.2">
      <c r="A72" s="43">
        <f>'Site staff-NSP'!C117*'Site staff-NSP'!F117</f>
        <v>0</v>
      </c>
      <c r="B72" s="43">
        <f>'Site staff-NSP'!C117*'Site staff-NSP'!G117</f>
        <v>0</v>
      </c>
      <c r="C72" s="43">
        <f>'Site staff-NSP'!C117*'Site staff-NSP'!H117</f>
        <v>0</v>
      </c>
      <c r="D72" s="43">
        <f>'Site staff-NSP'!D117*'Site staff-NSP'!F117</f>
        <v>0</v>
      </c>
      <c r="E72" s="43">
        <f>'Site staff-NSP'!D117*'Site staff-NSP'!G117</f>
        <v>0</v>
      </c>
      <c r="F72" s="43">
        <f>'Site staff-NSP'!D117*'Site staff-NSP'!H117</f>
        <v>0</v>
      </c>
    </row>
    <row r="73" spans="1:12" x14ac:dyDescent="0.2">
      <c r="A73" s="43">
        <f>'Site staff-NSP'!C118*'Site staff-NSP'!F118</f>
        <v>0</v>
      </c>
      <c r="B73" s="43">
        <f>'Site staff-NSP'!C118*'Site staff-NSP'!G118</f>
        <v>0</v>
      </c>
      <c r="C73" s="43">
        <f>'Site staff-NSP'!C118*'Site staff-NSP'!H118</f>
        <v>0</v>
      </c>
      <c r="D73" s="43">
        <f>'Site staff-NSP'!D118*'Site staff-NSP'!F118</f>
        <v>0</v>
      </c>
      <c r="E73" s="43">
        <f>'Site staff-NSP'!D118*'Site staff-NSP'!G118</f>
        <v>0</v>
      </c>
      <c r="F73" s="43">
        <f>'Site staff-NSP'!D118*'Site staff-NSP'!H118</f>
        <v>0</v>
      </c>
    </row>
    <row r="74" spans="1:12" x14ac:dyDescent="0.2">
      <c r="A74" s="43">
        <f>'Site staff-NSP'!C119*'Site staff-NSP'!F119</f>
        <v>0</v>
      </c>
      <c r="B74" s="43">
        <f>'Site staff-NSP'!C119*'Site staff-NSP'!G119</f>
        <v>0</v>
      </c>
      <c r="C74" s="43">
        <f>'Site staff-NSP'!C119*'Site staff-NSP'!H119</f>
        <v>0</v>
      </c>
      <c r="D74" s="43">
        <f>'Site staff-NSP'!D119*'Site staff-NSP'!F119</f>
        <v>0</v>
      </c>
      <c r="E74" s="43">
        <f>'Site staff-NSP'!D119*'Site staff-NSP'!G119</f>
        <v>0</v>
      </c>
      <c r="F74" s="43">
        <f>'Site staff-NSP'!D119*'Site staff-NSP'!H119</f>
        <v>0</v>
      </c>
    </row>
    <row r="75" spans="1:12" x14ac:dyDescent="0.2">
      <c r="A75" s="43">
        <f>'Site staff-NSP'!C120*'Site staff-NSP'!F120</f>
        <v>0</v>
      </c>
      <c r="B75" s="43">
        <f>'Site staff-NSP'!C120*'Site staff-NSP'!G120</f>
        <v>0</v>
      </c>
      <c r="C75" s="43">
        <f>'Site staff-NSP'!C120*'Site staff-NSP'!H120</f>
        <v>0</v>
      </c>
      <c r="D75" s="43">
        <f>'Site staff-NSP'!D120*'Site staff-NSP'!F120</f>
        <v>0</v>
      </c>
      <c r="E75" s="43">
        <f>'Site staff-NSP'!D120*'Site staff-NSP'!G120</f>
        <v>0</v>
      </c>
      <c r="F75" s="43">
        <f>'Site staff-NSP'!D120*'Site staff-NSP'!H120</f>
        <v>0</v>
      </c>
    </row>
    <row r="76" spans="1:12" x14ac:dyDescent="0.2">
      <c r="A76" s="43">
        <f>'Site staff-NSP'!C131*'Site staff-NSP'!F131</f>
        <v>0</v>
      </c>
      <c r="B76" s="43">
        <f>'Site staff-NSP'!C131*'Site staff-NSP'!G131</f>
        <v>0</v>
      </c>
      <c r="C76" s="43">
        <f>'Site staff-NSP'!C131*'Site staff-NSP'!H131</f>
        <v>0</v>
      </c>
      <c r="D76" s="43">
        <f>'Site staff-NSP'!D131*'Site staff-NSP'!F131</f>
        <v>0</v>
      </c>
      <c r="E76" s="43">
        <f>'Site staff-NSP'!D131*'Site staff-NSP'!G131</f>
        <v>0</v>
      </c>
      <c r="F76" s="43">
        <f>'Site staff-NSP'!D131*'Site staff-NSP'!H131</f>
        <v>0</v>
      </c>
    </row>
    <row r="77" spans="1:12" x14ac:dyDescent="0.2">
      <c r="A77" s="43">
        <f>'Site staff-NSP'!C132*'Site staff-NSP'!F132</f>
        <v>0</v>
      </c>
      <c r="B77" s="43">
        <f>'Site staff-NSP'!C132*'Site staff-NSP'!G132</f>
        <v>0</v>
      </c>
      <c r="C77" s="43">
        <f>'Site staff-NSP'!C132*'Site staff-NSP'!H132</f>
        <v>0</v>
      </c>
      <c r="D77" s="43">
        <f>'Site staff-NSP'!D132*'Site staff-NSP'!F132</f>
        <v>0</v>
      </c>
      <c r="E77" s="43">
        <f>'Site staff-NSP'!D132*'Site staff-NSP'!G132</f>
        <v>0</v>
      </c>
      <c r="F77" s="43">
        <f>'Site staff-NSP'!D132*'Site staff-NSP'!H132</f>
        <v>0</v>
      </c>
    </row>
    <row r="78" spans="1:12" x14ac:dyDescent="0.2">
      <c r="A78" s="43">
        <f>'Site staff-NSP'!C133*'Site staff-NSP'!F133</f>
        <v>0</v>
      </c>
      <c r="B78" s="43">
        <f>'Site staff-NSP'!C133*'Site staff-NSP'!G133</f>
        <v>0</v>
      </c>
      <c r="C78" s="43">
        <f>'Site staff-NSP'!C133*'Site staff-NSP'!H133</f>
        <v>0</v>
      </c>
      <c r="D78" s="43">
        <f>'Site staff-NSP'!D133*'Site staff-NSP'!F133</f>
        <v>0</v>
      </c>
      <c r="E78" s="43">
        <f>'Site staff-NSP'!D133*'Site staff-NSP'!G133</f>
        <v>0</v>
      </c>
      <c r="F78" s="43">
        <f>'Site staff-NSP'!D133*'Site staff-NSP'!H133</f>
        <v>0</v>
      </c>
    </row>
    <row r="79" spans="1:12" x14ac:dyDescent="0.2">
      <c r="A79" s="43">
        <f>'Site staff-NSP'!C134*'Site staff-NSP'!F134</f>
        <v>0</v>
      </c>
      <c r="B79" s="43">
        <f>'Site staff-NSP'!C134*'Site staff-NSP'!G134</f>
        <v>0</v>
      </c>
      <c r="C79" s="43">
        <f>'Site staff-NSP'!C134*'Site staff-NSP'!H134</f>
        <v>0</v>
      </c>
      <c r="D79" s="43">
        <f>'Site staff-NSP'!D134*'Site staff-NSP'!F134</f>
        <v>0</v>
      </c>
      <c r="E79" s="43">
        <f>'Site staff-NSP'!D134*'Site staff-NSP'!G134</f>
        <v>0</v>
      </c>
      <c r="F79" s="43">
        <f>'Site staff-NSP'!D134*'Site staff-NSP'!H134</f>
        <v>0</v>
      </c>
    </row>
    <row r="80" spans="1:12" x14ac:dyDescent="0.2">
      <c r="A80" s="43">
        <f>'Site staff-NSP'!C135*'Site staff-NSP'!F135</f>
        <v>0</v>
      </c>
      <c r="B80" s="43">
        <f>'Site staff-NSP'!C135*'Site staff-NSP'!G135</f>
        <v>0</v>
      </c>
      <c r="C80" s="43">
        <f>'Site staff-NSP'!C135*'Site staff-NSP'!H135</f>
        <v>0</v>
      </c>
      <c r="D80" s="43">
        <f>'Site staff-NSP'!D135*'Site staff-NSP'!F135</f>
        <v>0</v>
      </c>
      <c r="E80" s="43">
        <f>'Site staff-NSP'!D135*'Site staff-NSP'!G135</f>
        <v>0</v>
      </c>
      <c r="F80" s="43">
        <f>'Site staff-NSP'!D135*'Site staff-NSP'!H135</f>
        <v>0</v>
      </c>
    </row>
    <row r="81" spans="1:6" x14ac:dyDescent="0.2">
      <c r="A81" s="43">
        <f>'Site staff-NSP'!C136*'Site staff-NSP'!F136</f>
        <v>0</v>
      </c>
      <c r="B81" s="43">
        <f>'Site staff-NSP'!C136*'Site staff-NSP'!G136</f>
        <v>0</v>
      </c>
      <c r="C81" s="43">
        <f>'Site staff-NSP'!C136*'Site staff-NSP'!H136</f>
        <v>0</v>
      </c>
      <c r="D81" s="43">
        <f>'Site staff-NSP'!D136*'Site staff-NSP'!F136</f>
        <v>0</v>
      </c>
      <c r="E81" s="43">
        <f>'Site staff-NSP'!D136*'Site staff-NSP'!G136</f>
        <v>0</v>
      </c>
      <c r="F81" s="43">
        <f>'Site staff-NSP'!D136*'Site staff-NSP'!H136</f>
        <v>0</v>
      </c>
    </row>
    <row r="82" spans="1:6" x14ac:dyDescent="0.2">
      <c r="A82" s="43">
        <f>'Site staff-NSP'!C137*'Site staff-NSP'!F137</f>
        <v>0</v>
      </c>
      <c r="B82" s="43">
        <f>'Site staff-NSP'!C137*'Site staff-NSP'!G137</f>
        <v>0</v>
      </c>
      <c r="C82" s="43">
        <f>'Site staff-NSP'!C137*'Site staff-NSP'!H137</f>
        <v>0</v>
      </c>
      <c r="D82" s="43">
        <f>'Site staff-NSP'!D137*'Site staff-NSP'!F137</f>
        <v>0</v>
      </c>
      <c r="E82" s="43">
        <f>'Site staff-NSP'!D137*'Site staff-NSP'!G137</f>
        <v>0</v>
      </c>
      <c r="F82" s="43">
        <f>'Site staff-NSP'!D137*'Site staff-NSP'!H137</f>
        <v>0</v>
      </c>
    </row>
    <row r="83" spans="1:6" x14ac:dyDescent="0.2">
      <c r="A83" s="43">
        <f>'Site staff-NSP'!C138*'Site staff-NSP'!F138</f>
        <v>0</v>
      </c>
      <c r="B83" s="43">
        <f>'Site staff-NSP'!C138*'Site staff-NSP'!G138</f>
        <v>0</v>
      </c>
      <c r="C83" s="43">
        <f>'Site staff-NSP'!C138*'Site staff-NSP'!H138</f>
        <v>0</v>
      </c>
      <c r="D83" s="43">
        <f>'Site staff-NSP'!D138*'Site staff-NSP'!F138</f>
        <v>0</v>
      </c>
      <c r="E83" s="43">
        <f>'Site staff-NSP'!D138*'Site staff-NSP'!G138</f>
        <v>0</v>
      </c>
      <c r="F83" s="43">
        <f>'Site staff-NSP'!D138*'Site staff-NSP'!H138</f>
        <v>0</v>
      </c>
    </row>
    <row r="84" spans="1:6" x14ac:dyDescent="0.2">
      <c r="A84" s="43">
        <f>'Site staff-NSP'!C139*'Site staff-NSP'!F139</f>
        <v>0</v>
      </c>
      <c r="B84" s="43">
        <f>'Site staff-NSP'!C139*'Site staff-NSP'!G139</f>
        <v>0</v>
      </c>
      <c r="C84" s="43">
        <f>'Site staff-NSP'!C139*'Site staff-NSP'!H139</f>
        <v>0</v>
      </c>
      <c r="D84" s="43">
        <f>'Site staff-NSP'!D139*'Site staff-NSP'!F139</f>
        <v>0</v>
      </c>
      <c r="E84" s="43">
        <f>'Site staff-NSP'!D139*'Site staff-NSP'!G139</f>
        <v>0</v>
      </c>
      <c r="F84" s="43">
        <f>'Site staff-NSP'!D139*'Site staff-NSP'!H139</f>
        <v>0</v>
      </c>
    </row>
    <row r="85" spans="1:6" x14ac:dyDescent="0.2">
      <c r="A85" s="43">
        <f>'Site staff-NSP'!C140*'Site staff-NSP'!F140</f>
        <v>0</v>
      </c>
      <c r="B85" s="43">
        <f>'Site staff-NSP'!C140*'Site staff-NSP'!G140</f>
        <v>0</v>
      </c>
      <c r="C85" s="43">
        <f>'Site staff-NSP'!C140*'Site staff-NSP'!H140</f>
        <v>0</v>
      </c>
      <c r="D85" s="43">
        <f>'Site staff-NSP'!D140*'Site staff-NSP'!F140</f>
        <v>0</v>
      </c>
      <c r="E85" s="43">
        <f>'Site staff-NSP'!D140*'Site staff-NSP'!G140</f>
        <v>0</v>
      </c>
      <c r="F85" s="43">
        <f>'Site staff-NSP'!D140*'Site staff-NSP'!H140</f>
        <v>0</v>
      </c>
    </row>
    <row r="86" spans="1:6" ht="15" x14ac:dyDescent="0.25">
      <c r="A86" s="91">
        <f t="shared" ref="A86:F86" si="25">SUM(A16:A85)</f>
        <v>0</v>
      </c>
      <c r="B86" s="91">
        <f t="shared" si="25"/>
        <v>0</v>
      </c>
      <c r="C86" s="91">
        <f t="shared" si="25"/>
        <v>0</v>
      </c>
      <c r="D86" s="91">
        <f t="shared" si="25"/>
        <v>0</v>
      </c>
      <c r="E86" s="91">
        <f t="shared" si="25"/>
        <v>0</v>
      </c>
      <c r="F86" s="91">
        <f t="shared" si="25"/>
        <v>0</v>
      </c>
    </row>
    <row r="88" spans="1:6" x14ac:dyDescent="0.2">
      <c r="A88" s="117"/>
      <c r="B88" s="117"/>
      <c r="C88" s="117"/>
      <c r="D88" s="117"/>
      <c r="E88" s="117"/>
      <c r="F88" s="117"/>
    </row>
  </sheetData>
  <mergeCells count="20">
    <mergeCell ref="V47:X47"/>
    <mergeCell ref="P41:R41"/>
    <mergeCell ref="S41:U41"/>
    <mergeCell ref="P47:R47"/>
    <mergeCell ref="S47:U47"/>
    <mergeCell ref="P46:U46"/>
    <mergeCell ref="P25:Q25"/>
    <mergeCell ref="P30:Q30"/>
    <mergeCell ref="P35:Q35"/>
    <mergeCell ref="R35:S35"/>
    <mergeCell ref="B1:G1"/>
    <mergeCell ref="H1:M1"/>
    <mergeCell ref="N14:T14"/>
    <mergeCell ref="U14:Z14"/>
    <mergeCell ref="A14:C14"/>
    <mergeCell ref="D14:F14"/>
    <mergeCell ref="A13:F13"/>
    <mergeCell ref="G13:L13"/>
    <mergeCell ref="G14:I14"/>
    <mergeCell ref="J14:L14"/>
  </mergeCells>
  <pageMargins left="0.7" right="0.7" top="0.75" bottom="0.75" header="0.3" footer="0.3"/>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0"/>
  <sheetViews>
    <sheetView workbookViewId="0">
      <selection activeCell="D4" sqref="D4"/>
    </sheetView>
  </sheetViews>
  <sheetFormatPr defaultColWidth="8.85546875" defaultRowHeight="14.25" x14ac:dyDescent="0.2"/>
  <cols>
    <col min="1" max="1" width="30.7109375" style="35" customWidth="1"/>
    <col min="2" max="2" width="9.42578125" style="35" bestFit="1" customWidth="1"/>
    <col min="3" max="3" width="11" style="35" customWidth="1"/>
    <col min="4" max="4" width="10.85546875" style="35" customWidth="1"/>
    <col min="5" max="5" width="9.42578125" style="35" bestFit="1" customWidth="1"/>
    <col min="6" max="6" width="10.85546875" style="35" customWidth="1"/>
    <col min="7" max="7" width="10.7109375" style="35" bestFit="1" customWidth="1"/>
    <col min="8" max="8" width="15.85546875" style="35" bestFit="1" customWidth="1"/>
    <col min="9" max="16" width="10.7109375" style="35" bestFit="1" customWidth="1"/>
    <col min="17" max="16384" width="8.85546875" style="35"/>
  </cols>
  <sheetData>
    <row r="1" spans="1:22" x14ac:dyDescent="0.2">
      <c r="A1" s="445" t="s">
        <v>10</v>
      </c>
      <c r="B1" s="445"/>
      <c r="C1" s="445"/>
      <c r="D1" s="445"/>
      <c r="E1" s="445"/>
      <c r="F1" s="445"/>
      <c r="G1" s="445"/>
      <c r="H1" s="446" t="s">
        <v>11</v>
      </c>
      <c r="I1" s="447"/>
      <c r="J1" s="447"/>
      <c r="K1" s="447"/>
      <c r="L1" s="447"/>
      <c r="M1" s="447"/>
      <c r="N1" s="448"/>
      <c r="O1" s="445" t="s">
        <v>2</v>
      </c>
      <c r="P1" s="445"/>
      <c r="Q1" s="445"/>
      <c r="R1" s="445"/>
      <c r="S1" s="449" t="s">
        <v>3</v>
      </c>
      <c r="T1" s="449"/>
      <c r="U1" s="449"/>
      <c r="V1" s="449"/>
    </row>
    <row r="2" spans="1:22" x14ac:dyDescent="0.2">
      <c r="A2" s="36"/>
      <c r="B2" s="62" t="s">
        <v>9</v>
      </c>
      <c r="C2" s="62" t="s">
        <v>8</v>
      </c>
      <c r="D2" s="62">
        <f>YearOne</f>
        <v>2012</v>
      </c>
      <c r="E2" s="62">
        <f>YearTwo</f>
        <v>2013</v>
      </c>
      <c r="F2" s="62">
        <f>YearOne</f>
        <v>2012</v>
      </c>
      <c r="G2" s="62">
        <f>YearTwo</f>
        <v>2013</v>
      </c>
      <c r="H2" s="36"/>
      <c r="I2" s="62" t="s">
        <v>9</v>
      </c>
      <c r="J2" s="62" t="s">
        <v>8</v>
      </c>
      <c r="K2" s="62">
        <f>YearOne</f>
        <v>2012</v>
      </c>
      <c r="L2" s="62">
        <f>YearTwo</f>
        <v>2013</v>
      </c>
      <c r="M2" s="62">
        <f>YearOne</f>
        <v>2012</v>
      </c>
      <c r="N2" s="62">
        <f>YearTwo</f>
        <v>2013</v>
      </c>
      <c r="O2" s="62">
        <f>YearOne</f>
        <v>2012</v>
      </c>
      <c r="P2" s="62">
        <f>YearTwo</f>
        <v>2013</v>
      </c>
      <c r="Q2" s="62">
        <f>YearOne</f>
        <v>2012</v>
      </c>
      <c r="R2" s="62">
        <f>YearTwo</f>
        <v>2013</v>
      </c>
      <c r="S2" s="62">
        <f>YearOne</f>
        <v>2012</v>
      </c>
      <c r="T2" s="62">
        <f>YearTwo</f>
        <v>2013</v>
      </c>
      <c r="U2" s="62">
        <f>YearOne</f>
        <v>2012</v>
      </c>
      <c r="V2" s="62">
        <f>YearTwo</f>
        <v>2013</v>
      </c>
    </row>
    <row r="3" spans="1:22" x14ac:dyDescent="0.2">
      <c r="A3" s="36" t="str">
        <f>'Service providers'!A13</f>
        <v>Указать название</v>
      </c>
      <c r="B3" s="36" t="str">
        <f>'Service providers'!G13</f>
        <v/>
      </c>
      <c r="C3" s="36" t="str">
        <f>'Service providers'!H13</f>
        <v/>
      </c>
      <c r="E3" s="36"/>
      <c r="F3" s="36" t="e">
        <f>B3*D3</f>
        <v>#VALUE!</v>
      </c>
      <c r="G3" s="36" t="e">
        <f>C3*E3</f>
        <v>#VALUE!</v>
      </c>
      <c r="H3" s="36" t="str">
        <f>'Service providers'!I13</f>
        <v>Указать название</v>
      </c>
      <c r="I3" s="40" t="str">
        <f>'Service providers'!O13</f>
        <v xml:space="preserve"> </v>
      </c>
      <c r="J3" s="40" t="str">
        <f>'Service providers'!P13</f>
        <v xml:space="preserve"> </v>
      </c>
      <c r="K3" s="36"/>
      <c r="L3" s="36"/>
      <c r="M3" s="36" t="e">
        <f>I3*K3</f>
        <v>#VALUE!</v>
      </c>
      <c r="N3" s="36" t="e">
        <f>J3*L3</f>
        <v>#VALUE!</v>
      </c>
      <c r="O3" s="36">
        <f>'Site overhead- NSP &amp; OST'!L16</f>
        <v>0</v>
      </c>
      <c r="P3" s="36">
        <f>'Site overhead- NSP &amp; OST'!M16</f>
        <v>0</v>
      </c>
      <c r="Q3" s="36" t="e">
        <f>O3*B3</f>
        <v>#VALUE!</v>
      </c>
      <c r="R3" s="36" t="e">
        <f>P3*C3</f>
        <v>#VALUE!</v>
      </c>
      <c r="S3" s="36">
        <f>'Site overhead- NSP &amp; OST'!L164</f>
        <v>0</v>
      </c>
      <c r="T3" s="36">
        <f>'Site overhead- NSP &amp; OST'!M164</f>
        <v>0</v>
      </c>
      <c r="U3" s="36" t="e">
        <f>S3*I3</f>
        <v>#VALUE!</v>
      </c>
      <c r="V3" s="36" t="e">
        <f>T3*J3</f>
        <v>#VALUE!</v>
      </c>
    </row>
    <row r="4" spans="1:22" x14ac:dyDescent="0.2">
      <c r="A4" s="36" t="str">
        <f>'Service providers'!A14</f>
        <v>Указать название точки 1</v>
      </c>
      <c r="B4" s="36" t="str">
        <f>'Service providers'!G14</f>
        <v/>
      </c>
      <c r="C4" s="36" t="str">
        <f>'Service providers'!H14</f>
        <v/>
      </c>
      <c r="D4" s="36">
        <f>'Non-medical equipment-NSP'!CO13</f>
        <v>0</v>
      </c>
      <c r="E4" s="36">
        <f>'Non-medical equipment-NSP'!CP13</f>
        <v>0</v>
      </c>
      <c r="F4" s="36" t="e">
        <f t="shared" ref="F4:F106" si="0">B4*D4</f>
        <v>#VALUE!</v>
      </c>
      <c r="G4" s="36" t="e">
        <f t="shared" ref="G4:G106" si="1">C4*E4</f>
        <v>#VALUE!</v>
      </c>
      <c r="H4" s="36" t="str">
        <f>'Service providers'!I14</f>
        <v>Указать название точки 1</v>
      </c>
      <c r="I4" s="36" t="str">
        <f>'Service providers'!O14</f>
        <v xml:space="preserve"> </v>
      </c>
      <c r="J4" s="40" t="str">
        <f>'Service providers'!P14</f>
        <v xml:space="preserve"> </v>
      </c>
      <c r="K4" s="36">
        <f>'Non-medical equipment-OST'!CO12</f>
        <v>0</v>
      </c>
      <c r="L4" s="36">
        <f>'Non-medical equipment-OST'!CP12</f>
        <v>0</v>
      </c>
      <c r="M4" s="36" t="e">
        <f t="shared" ref="M4:M106" si="2">I4*K4</f>
        <v>#VALUE!</v>
      </c>
      <c r="N4" s="36" t="e">
        <f t="shared" ref="N4:N106" si="3">J4*L4</f>
        <v>#VALUE!</v>
      </c>
      <c r="O4" s="36">
        <f>'Site overhead- NSP &amp; OST'!L17</f>
        <v>0</v>
      </c>
      <c r="P4" s="36">
        <f>'Site overhead- NSP &amp; OST'!M17</f>
        <v>0</v>
      </c>
      <c r="Q4" s="36" t="e">
        <f t="shared" ref="Q4:Q106" si="4">O4*B4</f>
        <v>#VALUE!</v>
      </c>
      <c r="R4" s="36" t="e">
        <f t="shared" ref="R4:R106" si="5">P4*C4</f>
        <v>#VALUE!</v>
      </c>
      <c r="S4" s="36">
        <f>'Site overhead- NSP &amp; OST'!L165</f>
        <v>0</v>
      </c>
      <c r="T4" s="36">
        <f>'Site overhead- NSP &amp; OST'!M165</f>
        <v>0</v>
      </c>
      <c r="U4" s="36" t="e">
        <f t="shared" ref="U4:U106" si="6">S4*I4</f>
        <v>#VALUE!</v>
      </c>
      <c r="V4" s="36" t="e">
        <f t="shared" ref="V4:V106" si="7">T4*J4</f>
        <v>#VALUE!</v>
      </c>
    </row>
    <row r="5" spans="1:22" x14ac:dyDescent="0.2">
      <c r="A5" s="36" t="str">
        <f>'Service providers'!A15</f>
        <v>Указать название точки 2</v>
      </c>
      <c r="B5" s="36" t="str">
        <f>'Service providers'!G15</f>
        <v/>
      </c>
      <c r="C5" s="36" t="str">
        <f>'Service providers'!H15</f>
        <v/>
      </c>
      <c r="D5" s="36">
        <f>'Non-medical equipment-NSP'!CO14</f>
        <v>0</v>
      </c>
      <c r="E5" s="36">
        <f>'Non-medical equipment-NSP'!CP14</f>
        <v>0</v>
      </c>
      <c r="F5" s="36" t="e">
        <f t="shared" si="0"/>
        <v>#VALUE!</v>
      </c>
      <c r="G5" s="36" t="e">
        <f t="shared" si="1"/>
        <v>#VALUE!</v>
      </c>
      <c r="H5" s="36" t="str">
        <f>'Service providers'!I15</f>
        <v>Указать название точки 2</v>
      </c>
      <c r="I5" s="36" t="str">
        <f>'Service providers'!O15</f>
        <v xml:space="preserve"> </v>
      </c>
      <c r="J5" s="40" t="str">
        <f>'Service providers'!P15</f>
        <v xml:space="preserve"> </v>
      </c>
      <c r="K5" s="36">
        <f>'Non-medical equipment-OST'!CO13</f>
        <v>0</v>
      </c>
      <c r="L5" s="36">
        <f>'Non-medical equipment-OST'!CP13</f>
        <v>0</v>
      </c>
      <c r="M5" s="36" t="e">
        <f t="shared" si="2"/>
        <v>#VALUE!</v>
      </c>
      <c r="N5" s="36" t="e">
        <f t="shared" si="3"/>
        <v>#VALUE!</v>
      </c>
      <c r="O5" s="36">
        <f>'Site overhead- NSP &amp; OST'!L18</f>
        <v>0</v>
      </c>
      <c r="P5" s="36">
        <f>'Site overhead- NSP &amp; OST'!M18</f>
        <v>0</v>
      </c>
      <c r="Q5" s="36" t="e">
        <f t="shared" si="4"/>
        <v>#VALUE!</v>
      </c>
      <c r="R5" s="36" t="e">
        <f t="shared" si="5"/>
        <v>#VALUE!</v>
      </c>
      <c r="S5" s="36">
        <f>'Site overhead- NSP &amp; OST'!L166</f>
        <v>0</v>
      </c>
      <c r="T5" s="36">
        <f>'Site overhead- NSP &amp; OST'!M166</f>
        <v>0</v>
      </c>
      <c r="U5" s="36" t="e">
        <f t="shared" si="6"/>
        <v>#VALUE!</v>
      </c>
      <c r="V5" s="36" t="e">
        <f t="shared" si="7"/>
        <v>#VALUE!</v>
      </c>
    </row>
    <row r="6" spans="1:22" x14ac:dyDescent="0.2">
      <c r="A6" s="36" t="str">
        <f>'Service providers'!A16</f>
        <v>Указать название точки 3</v>
      </c>
      <c r="B6" s="36" t="str">
        <f>'Service providers'!G16</f>
        <v/>
      </c>
      <c r="C6" s="36" t="str">
        <f>'Service providers'!H16</f>
        <v/>
      </c>
      <c r="D6" s="36">
        <f>'Non-medical equipment-NSP'!CO15</f>
        <v>0</v>
      </c>
      <c r="E6" s="36">
        <f>'Non-medical equipment-NSP'!CP15</f>
        <v>0</v>
      </c>
      <c r="F6" s="36" t="e">
        <f t="shared" si="0"/>
        <v>#VALUE!</v>
      </c>
      <c r="G6" s="36" t="e">
        <f t="shared" si="1"/>
        <v>#VALUE!</v>
      </c>
      <c r="H6" s="36" t="str">
        <f>'Service providers'!I16</f>
        <v>Указать название точки 3</v>
      </c>
      <c r="I6" s="36" t="str">
        <f>'Service providers'!O16</f>
        <v xml:space="preserve"> </v>
      </c>
      <c r="J6" s="40" t="str">
        <f>'Service providers'!P16</f>
        <v xml:space="preserve"> </v>
      </c>
      <c r="K6" s="36">
        <f>'Non-medical equipment-OST'!CO14</f>
        <v>0</v>
      </c>
      <c r="L6" s="36">
        <f>'Non-medical equipment-OST'!CP14</f>
        <v>0</v>
      </c>
      <c r="M6" s="36" t="e">
        <f t="shared" si="2"/>
        <v>#VALUE!</v>
      </c>
      <c r="N6" s="36" t="e">
        <f t="shared" si="3"/>
        <v>#VALUE!</v>
      </c>
      <c r="O6" s="36">
        <f>'Site overhead- NSP &amp; OST'!L19</f>
        <v>0</v>
      </c>
      <c r="P6" s="36">
        <f>'Site overhead- NSP &amp; OST'!M19</f>
        <v>0</v>
      </c>
      <c r="Q6" s="36" t="e">
        <f t="shared" si="4"/>
        <v>#VALUE!</v>
      </c>
      <c r="R6" s="36" t="e">
        <f t="shared" si="5"/>
        <v>#VALUE!</v>
      </c>
      <c r="S6" s="36">
        <f>'Site overhead- NSP &amp; OST'!L167</f>
        <v>0</v>
      </c>
      <c r="T6" s="36">
        <f>'Site overhead- NSP &amp; OST'!M167</f>
        <v>0</v>
      </c>
      <c r="U6" s="36" t="e">
        <f t="shared" si="6"/>
        <v>#VALUE!</v>
      </c>
      <c r="V6" s="36" t="e">
        <f t="shared" si="7"/>
        <v>#VALUE!</v>
      </c>
    </row>
    <row r="7" spans="1:22" x14ac:dyDescent="0.2">
      <c r="A7" s="36" t="str">
        <f>'Service providers'!A17</f>
        <v>Указать название точки 4</v>
      </c>
      <c r="B7" s="36" t="str">
        <f>'Service providers'!G17</f>
        <v/>
      </c>
      <c r="C7" s="36" t="str">
        <f>'Service providers'!H17</f>
        <v/>
      </c>
      <c r="D7" s="36">
        <f>'Non-medical equipment-NSP'!CO16</f>
        <v>0</v>
      </c>
      <c r="E7" s="36">
        <f>'Non-medical equipment-NSP'!CP16</f>
        <v>0</v>
      </c>
      <c r="F7" s="36" t="e">
        <f t="shared" si="0"/>
        <v>#VALUE!</v>
      </c>
      <c r="G7" s="36" t="e">
        <f t="shared" si="1"/>
        <v>#VALUE!</v>
      </c>
      <c r="H7" s="36" t="str">
        <f>'Service providers'!I17</f>
        <v>Указать название точки 4</v>
      </c>
      <c r="I7" s="36" t="str">
        <f>'Service providers'!O17</f>
        <v xml:space="preserve"> </v>
      </c>
      <c r="J7" s="40" t="str">
        <f>'Service providers'!P17</f>
        <v xml:space="preserve"> </v>
      </c>
      <c r="K7" s="36">
        <f>'Non-medical equipment-OST'!CO15</f>
        <v>0</v>
      </c>
      <c r="L7" s="36">
        <f>'Non-medical equipment-OST'!CP15</f>
        <v>0</v>
      </c>
      <c r="M7" s="36" t="e">
        <f t="shared" si="2"/>
        <v>#VALUE!</v>
      </c>
      <c r="N7" s="36" t="e">
        <f t="shared" si="3"/>
        <v>#VALUE!</v>
      </c>
      <c r="O7" s="36">
        <f>'Site overhead- NSP &amp; OST'!L20</f>
        <v>0</v>
      </c>
      <c r="P7" s="36">
        <f>'Site overhead- NSP &amp; OST'!M20</f>
        <v>0</v>
      </c>
      <c r="Q7" s="36" t="e">
        <f t="shared" si="4"/>
        <v>#VALUE!</v>
      </c>
      <c r="R7" s="36" t="e">
        <f t="shared" si="5"/>
        <v>#VALUE!</v>
      </c>
      <c r="S7" s="36">
        <f>'Site overhead- NSP &amp; OST'!L168</f>
        <v>0</v>
      </c>
      <c r="T7" s="36">
        <f>'Site overhead- NSP &amp; OST'!M168</f>
        <v>0</v>
      </c>
      <c r="U7" s="36" t="e">
        <f t="shared" si="6"/>
        <v>#VALUE!</v>
      </c>
      <c r="V7" s="36" t="e">
        <f t="shared" si="7"/>
        <v>#VALUE!</v>
      </c>
    </row>
    <row r="8" spans="1:22" x14ac:dyDescent="0.2">
      <c r="A8" s="36" t="str">
        <f>'Service providers'!A18</f>
        <v>Указать название точки 5</v>
      </c>
      <c r="B8" s="36" t="str">
        <f>'Service providers'!G18</f>
        <v/>
      </c>
      <c r="C8" s="36" t="str">
        <f>'Service providers'!H18</f>
        <v/>
      </c>
      <c r="D8" s="36">
        <f>'Non-medical equipment-NSP'!CO17</f>
        <v>0</v>
      </c>
      <c r="E8" s="36">
        <f>'Non-medical equipment-NSP'!CP17</f>
        <v>0</v>
      </c>
      <c r="F8" s="36" t="e">
        <f t="shared" si="0"/>
        <v>#VALUE!</v>
      </c>
      <c r="G8" s="36" t="e">
        <f t="shared" si="1"/>
        <v>#VALUE!</v>
      </c>
      <c r="H8" s="36" t="str">
        <f>'Service providers'!I18</f>
        <v>Указать название точки 5</v>
      </c>
      <c r="I8" s="36" t="str">
        <f>'Service providers'!O18</f>
        <v xml:space="preserve"> </v>
      </c>
      <c r="J8" s="40" t="str">
        <f>'Service providers'!P18</f>
        <v xml:space="preserve"> </v>
      </c>
      <c r="K8" s="36">
        <f>'Non-medical equipment-OST'!CO16</f>
        <v>0</v>
      </c>
      <c r="L8" s="36">
        <f>'Non-medical equipment-OST'!CP16</f>
        <v>0</v>
      </c>
      <c r="M8" s="36" t="e">
        <f t="shared" si="2"/>
        <v>#VALUE!</v>
      </c>
      <c r="N8" s="36" t="e">
        <f t="shared" si="3"/>
        <v>#VALUE!</v>
      </c>
      <c r="O8" s="36">
        <f>'Site overhead- NSP &amp; OST'!L21</f>
        <v>0</v>
      </c>
      <c r="P8" s="36">
        <f>'Site overhead- NSP &amp; OST'!M21</f>
        <v>0</v>
      </c>
      <c r="Q8" s="36" t="e">
        <f t="shared" si="4"/>
        <v>#VALUE!</v>
      </c>
      <c r="R8" s="36" t="e">
        <f t="shared" si="5"/>
        <v>#VALUE!</v>
      </c>
      <c r="S8" s="36">
        <f>'Site overhead- NSP &amp; OST'!L169</f>
        <v>0</v>
      </c>
      <c r="T8" s="36">
        <f>'Site overhead- NSP &amp; OST'!M169</f>
        <v>0</v>
      </c>
      <c r="U8" s="36" t="e">
        <f t="shared" si="6"/>
        <v>#VALUE!</v>
      </c>
      <c r="V8" s="36" t="e">
        <f t="shared" si="7"/>
        <v>#VALUE!</v>
      </c>
    </row>
    <row r="9" spans="1:22" x14ac:dyDescent="0.2">
      <c r="A9" s="36" t="str">
        <f>'Service providers'!A19</f>
        <v>Указать название точки 6</v>
      </c>
      <c r="B9" s="36" t="str">
        <f>'Service providers'!G19</f>
        <v/>
      </c>
      <c r="C9" s="36" t="str">
        <f>'Service providers'!H19</f>
        <v/>
      </c>
      <c r="D9" s="36">
        <f>'Non-medical equipment-NSP'!CO18</f>
        <v>0</v>
      </c>
      <c r="E9" s="36">
        <f>'Non-medical equipment-NSP'!CP18</f>
        <v>0</v>
      </c>
      <c r="F9" s="36" t="e">
        <f t="shared" si="0"/>
        <v>#VALUE!</v>
      </c>
      <c r="G9" s="36" t="e">
        <f t="shared" si="1"/>
        <v>#VALUE!</v>
      </c>
      <c r="H9" s="36" t="str">
        <f>'Service providers'!I19</f>
        <v>Указать название точки 6</v>
      </c>
      <c r="I9" s="36" t="str">
        <f>'Service providers'!O19</f>
        <v xml:space="preserve"> </v>
      </c>
      <c r="J9" s="40" t="str">
        <f>'Service providers'!P19</f>
        <v xml:space="preserve"> </v>
      </c>
      <c r="K9" s="36">
        <f>'Non-medical equipment-OST'!CO17</f>
        <v>0</v>
      </c>
      <c r="L9" s="36">
        <f>'Non-medical equipment-OST'!CP17</f>
        <v>0</v>
      </c>
      <c r="M9" s="36" t="e">
        <f t="shared" si="2"/>
        <v>#VALUE!</v>
      </c>
      <c r="N9" s="36" t="e">
        <f t="shared" si="3"/>
        <v>#VALUE!</v>
      </c>
      <c r="O9" s="36">
        <f>'Site overhead- NSP &amp; OST'!L22</f>
        <v>0</v>
      </c>
      <c r="P9" s="36">
        <f>'Site overhead- NSP &amp; OST'!M22</f>
        <v>0</v>
      </c>
      <c r="Q9" s="36" t="e">
        <f t="shared" si="4"/>
        <v>#VALUE!</v>
      </c>
      <c r="R9" s="36" t="e">
        <f t="shared" si="5"/>
        <v>#VALUE!</v>
      </c>
      <c r="S9" s="36">
        <f>'Site overhead- NSP &amp; OST'!L170</f>
        <v>0</v>
      </c>
      <c r="T9" s="36">
        <f>'Site overhead- NSP &amp; OST'!M170</f>
        <v>0</v>
      </c>
      <c r="U9" s="36" t="e">
        <f t="shared" si="6"/>
        <v>#VALUE!</v>
      </c>
      <c r="V9" s="36" t="e">
        <f t="shared" si="7"/>
        <v>#VALUE!</v>
      </c>
    </row>
    <row r="10" spans="1:22" x14ac:dyDescent="0.2">
      <c r="A10" s="36" t="str">
        <f>'Service providers'!A20</f>
        <v>Указать название точки 7</v>
      </c>
      <c r="B10" s="36" t="str">
        <f>'Service providers'!G20</f>
        <v/>
      </c>
      <c r="C10" s="36" t="str">
        <f>'Service providers'!H20</f>
        <v/>
      </c>
      <c r="D10" s="36">
        <f>'Non-medical equipment-NSP'!CO19</f>
        <v>0</v>
      </c>
      <c r="E10" s="36">
        <f>'Non-medical equipment-NSP'!CP19</f>
        <v>0</v>
      </c>
      <c r="F10" s="36" t="e">
        <f t="shared" si="0"/>
        <v>#VALUE!</v>
      </c>
      <c r="G10" s="36" t="e">
        <f t="shared" si="1"/>
        <v>#VALUE!</v>
      </c>
      <c r="H10" s="36" t="str">
        <f>'Service providers'!I20</f>
        <v>Указать название точки 7</v>
      </c>
      <c r="I10" s="36" t="str">
        <f>'Service providers'!O20</f>
        <v xml:space="preserve"> </v>
      </c>
      <c r="J10" s="40" t="str">
        <f>'Service providers'!P20</f>
        <v xml:space="preserve"> </v>
      </c>
      <c r="K10" s="36">
        <f>'Non-medical equipment-OST'!CO18</f>
        <v>0</v>
      </c>
      <c r="L10" s="36">
        <f>'Non-medical equipment-OST'!CP18</f>
        <v>0</v>
      </c>
      <c r="M10" s="36" t="e">
        <f t="shared" si="2"/>
        <v>#VALUE!</v>
      </c>
      <c r="N10" s="36" t="e">
        <f t="shared" si="3"/>
        <v>#VALUE!</v>
      </c>
      <c r="O10" s="36">
        <f>'Site overhead- NSP &amp; OST'!L23</f>
        <v>0</v>
      </c>
      <c r="P10" s="36">
        <f>'Site overhead- NSP &amp; OST'!M23</f>
        <v>0</v>
      </c>
      <c r="Q10" s="36" t="e">
        <f t="shared" si="4"/>
        <v>#VALUE!</v>
      </c>
      <c r="R10" s="36" t="e">
        <f t="shared" si="5"/>
        <v>#VALUE!</v>
      </c>
      <c r="S10" s="36">
        <f>'Site overhead- NSP &amp; OST'!L171</f>
        <v>0</v>
      </c>
      <c r="T10" s="36">
        <f>'Site overhead- NSP &amp; OST'!M171</f>
        <v>0</v>
      </c>
      <c r="U10" s="36" t="e">
        <f t="shared" si="6"/>
        <v>#VALUE!</v>
      </c>
      <c r="V10" s="36" t="e">
        <f t="shared" si="7"/>
        <v>#VALUE!</v>
      </c>
    </row>
    <row r="11" spans="1:22" x14ac:dyDescent="0.2">
      <c r="A11" s="36" t="str">
        <f>'Service providers'!A21</f>
        <v>Указать название точки 8</v>
      </c>
      <c r="B11" s="36" t="str">
        <f>'Service providers'!G21</f>
        <v/>
      </c>
      <c r="C11" s="36" t="str">
        <f>'Service providers'!H21</f>
        <v/>
      </c>
      <c r="D11" s="36">
        <f>'Non-medical equipment-NSP'!CO20</f>
        <v>0</v>
      </c>
      <c r="E11" s="36">
        <f>'Non-medical equipment-NSP'!CP20</f>
        <v>0</v>
      </c>
      <c r="F11" s="36" t="e">
        <f t="shared" si="0"/>
        <v>#VALUE!</v>
      </c>
      <c r="G11" s="36" t="e">
        <f t="shared" si="1"/>
        <v>#VALUE!</v>
      </c>
      <c r="H11" s="36" t="str">
        <f>'Service providers'!I21</f>
        <v>Указать название точки 8</v>
      </c>
      <c r="I11" s="36" t="str">
        <f>'Service providers'!O21</f>
        <v xml:space="preserve"> </v>
      </c>
      <c r="J11" s="40" t="str">
        <f>'Service providers'!P21</f>
        <v xml:space="preserve"> </v>
      </c>
      <c r="K11" s="36">
        <f>'Non-medical equipment-OST'!CO19</f>
        <v>0</v>
      </c>
      <c r="L11" s="36">
        <f>'Non-medical equipment-OST'!CP19</f>
        <v>0</v>
      </c>
      <c r="M11" s="36" t="e">
        <f t="shared" si="2"/>
        <v>#VALUE!</v>
      </c>
      <c r="N11" s="36" t="e">
        <f t="shared" si="3"/>
        <v>#VALUE!</v>
      </c>
      <c r="O11" s="36">
        <f>'Site overhead- NSP &amp; OST'!L24</f>
        <v>0</v>
      </c>
      <c r="P11" s="36">
        <f>'Site overhead- NSP &amp; OST'!M24</f>
        <v>0</v>
      </c>
      <c r="Q11" s="36" t="e">
        <f t="shared" si="4"/>
        <v>#VALUE!</v>
      </c>
      <c r="R11" s="36" t="e">
        <f t="shared" si="5"/>
        <v>#VALUE!</v>
      </c>
      <c r="S11" s="36">
        <f>'Site overhead- NSP &amp; OST'!L172</f>
        <v>0</v>
      </c>
      <c r="T11" s="36">
        <f>'Site overhead- NSP &amp; OST'!M172</f>
        <v>0</v>
      </c>
      <c r="U11" s="36" t="e">
        <f t="shared" si="6"/>
        <v>#VALUE!</v>
      </c>
      <c r="V11" s="36" t="e">
        <f t="shared" si="7"/>
        <v>#VALUE!</v>
      </c>
    </row>
    <row r="12" spans="1:22" x14ac:dyDescent="0.2">
      <c r="A12" s="36" t="str">
        <f>'Service providers'!A22</f>
        <v>Указать название точки 9</v>
      </c>
      <c r="B12" s="36" t="str">
        <f>'Service providers'!G22</f>
        <v/>
      </c>
      <c r="C12" s="36" t="str">
        <f>'Service providers'!H22</f>
        <v/>
      </c>
      <c r="D12" s="36">
        <f>'Non-medical equipment-NSP'!CO21</f>
        <v>0</v>
      </c>
      <c r="E12" s="36">
        <f>'Non-medical equipment-NSP'!CP21</f>
        <v>0</v>
      </c>
      <c r="F12" s="36" t="e">
        <f t="shared" si="0"/>
        <v>#VALUE!</v>
      </c>
      <c r="G12" s="36" t="e">
        <f t="shared" si="1"/>
        <v>#VALUE!</v>
      </c>
      <c r="H12" s="36" t="str">
        <f>'Service providers'!I22</f>
        <v>Указать название точки 9</v>
      </c>
      <c r="I12" s="36" t="str">
        <f>'Service providers'!O22</f>
        <v xml:space="preserve"> </v>
      </c>
      <c r="J12" s="40" t="str">
        <f>'Service providers'!P22</f>
        <v xml:space="preserve"> </v>
      </c>
      <c r="K12" s="36">
        <f>'Non-medical equipment-OST'!CO20</f>
        <v>0</v>
      </c>
      <c r="L12" s="36">
        <f>'Non-medical equipment-OST'!CP20</f>
        <v>0</v>
      </c>
      <c r="M12" s="36" t="e">
        <f t="shared" si="2"/>
        <v>#VALUE!</v>
      </c>
      <c r="N12" s="36" t="e">
        <f t="shared" si="3"/>
        <v>#VALUE!</v>
      </c>
      <c r="O12" s="36">
        <f>'Site overhead- NSP &amp; OST'!L25</f>
        <v>0</v>
      </c>
      <c r="P12" s="36">
        <f>'Site overhead- NSP &amp; OST'!M25</f>
        <v>0</v>
      </c>
      <c r="Q12" s="36" t="e">
        <f t="shared" si="4"/>
        <v>#VALUE!</v>
      </c>
      <c r="R12" s="36" t="e">
        <f t="shared" si="5"/>
        <v>#VALUE!</v>
      </c>
      <c r="S12" s="36">
        <f>'Site overhead- NSP &amp; OST'!L173</f>
        <v>0</v>
      </c>
      <c r="T12" s="36">
        <f>'Site overhead- NSP &amp; OST'!M173</f>
        <v>0</v>
      </c>
      <c r="U12" s="36" t="e">
        <f t="shared" si="6"/>
        <v>#VALUE!</v>
      </c>
      <c r="V12" s="36" t="e">
        <f t="shared" si="7"/>
        <v>#VALUE!</v>
      </c>
    </row>
    <row r="13" spans="1:22" x14ac:dyDescent="0.2">
      <c r="A13" s="36" t="str">
        <f>'Service providers'!A23</f>
        <v>Указать название точки 10</v>
      </c>
      <c r="B13" s="36" t="str">
        <f>'Service providers'!G23</f>
        <v/>
      </c>
      <c r="C13" s="36" t="str">
        <f>'Service providers'!H23</f>
        <v/>
      </c>
      <c r="D13" s="36">
        <f>'Non-medical equipment-NSP'!CO22</f>
        <v>0</v>
      </c>
      <c r="E13" s="36">
        <f>'Non-medical equipment-NSP'!CP22</f>
        <v>0</v>
      </c>
      <c r="F13" s="36" t="e">
        <f t="shared" si="0"/>
        <v>#VALUE!</v>
      </c>
      <c r="G13" s="36" t="e">
        <f t="shared" si="1"/>
        <v>#VALUE!</v>
      </c>
      <c r="H13" s="36" t="str">
        <f>'Service providers'!I23</f>
        <v>Указать название точки 10</v>
      </c>
      <c r="I13" s="36" t="str">
        <f>'Service providers'!O23</f>
        <v xml:space="preserve"> </v>
      </c>
      <c r="J13" s="40" t="str">
        <f>'Service providers'!P23</f>
        <v xml:space="preserve"> </v>
      </c>
      <c r="K13" s="36">
        <f>'Non-medical equipment-OST'!CO21</f>
        <v>0</v>
      </c>
      <c r="L13" s="36">
        <f>'Non-medical equipment-OST'!CP21</f>
        <v>0</v>
      </c>
      <c r="M13" s="36" t="e">
        <f t="shared" si="2"/>
        <v>#VALUE!</v>
      </c>
      <c r="N13" s="36" t="e">
        <f t="shared" si="3"/>
        <v>#VALUE!</v>
      </c>
      <c r="O13" s="36">
        <f>'Site overhead- NSP &amp; OST'!L26</f>
        <v>0</v>
      </c>
      <c r="P13" s="36">
        <f>'Site overhead- NSP &amp; OST'!M26</f>
        <v>0</v>
      </c>
      <c r="Q13" s="36" t="e">
        <f t="shared" si="4"/>
        <v>#VALUE!</v>
      </c>
      <c r="R13" s="36" t="e">
        <f t="shared" si="5"/>
        <v>#VALUE!</v>
      </c>
      <c r="S13" s="36">
        <f>'Site overhead- NSP &amp; OST'!L174</f>
        <v>0</v>
      </c>
      <c r="T13" s="36">
        <f>'Site overhead- NSP &amp; OST'!M174</f>
        <v>0</v>
      </c>
      <c r="U13" s="36" t="e">
        <f t="shared" si="6"/>
        <v>#VALUE!</v>
      </c>
      <c r="V13" s="36" t="e">
        <f t="shared" si="7"/>
        <v>#VALUE!</v>
      </c>
    </row>
    <row r="14" spans="1:22" x14ac:dyDescent="0.2">
      <c r="A14" s="36" t="str">
        <f>'Service providers'!A24</f>
        <v>Указать название точки 11</v>
      </c>
      <c r="B14" s="36" t="str">
        <f>'Service providers'!G24</f>
        <v/>
      </c>
      <c r="C14" s="36" t="str">
        <f>'Service providers'!H24</f>
        <v/>
      </c>
      <c r="D14" s="36">
        <f>'Non-medical equipment-NSP'!CO23</f>
        <v>0</v>
      </c>
      <c r="E14" s="36">
        <f>'Non-medical equipment-NSP'!CP23</f>
        <v>0</v>
      </c>
      <c r="F14" s="36" t="e">
        <f t="shared" si="0"/>
        <v>#VALUE!</v>
      </c>
      <c r="G14" s="36" t="e">
        <f t="shared" si="1"/>
        <v>#VALUE!</v>
      </c>
      <c r="H14" s="36" t="str">
        <f>'Service providers'!I24</f>
        <v>Указать название точки 11</v>
      </c>
      <c r="I14" s="36" t="str">
        <f>'Service providers'!O24</f>
        <v xml:space="preserve"> </v>
      </c>
      <c r="J14" s="40" t="str">
        <f>'Service providers'!P24</f>
        <v xml:space="preserve"> </v>
      </c>
      <c r="K14" s="36">
        <f>'Non-medical equipment-OST'!CO22</f>
        <v>0</v>
      </c>
      <c r="L14" s="36">
        <f>'Non-medical equipment-OST'!CP22</f>
        <v>0</v>
      </c>
      <c r="M14" s="36" t="e">
        <f t="shared" si="2"/>
        <v>#VALUE!</v>
      </c>
      <c r="N14" s="36" t="e">
        <f t="shared" si="3"/>
        <v>#VALUE!</v>
      </c>
      <c r="O14" s="36">
        <f>'Site overhead- NSP &amp; OST'!L27</f>
        <v>0</v>
      </c>
      <c r="P14" s="36">
        <f>'Site overhead- NSP &amp; OST'!M27</f>
        <v>0</v>
      </c>
      <c r="Q14" s="36" t="e">
        <f t="shared" si="4"/>
        <v>#VALUE!</v>
      </c>
      <c r="R14" s="36" t="e">
        <f t="shared" si="5"/>
        <v>#VALUE!</v>
      </c>
      <c r="S14" s="36">
        <f>'Site overhead- NSP &amp; OST'!L175</f>
        <v>0</v>
      </c>
      <c r="T14" s="36">
        <f>'Site overhead- NSP &amp; OST'!M175</f>
        <v>0</v>
      </c>
      <c r="U14" s="36" t="e">
        <f t="shared" si="6"/>
        <v>#VALUE!</v>
      </c>
      <c r="V14" s="36" t="e">
        <f t="shared" si="7"/>
        <v>#VALUE!</v>
      </c>
    </row>
    <row r="15" spans="1:22" x14ac:dyDescent="0.2">
      <c r="A15" s="36" t="str">
        <f>'Service providers'!A25</f>
        <v>Указать название точки 12</v>
      </c>
      <c r="B15" s="36" t="str">
        <f>'Service providers'!G25</f>
        <v/>
      </c>
      <c r="C15" s="36" t="str">
        <f>'Service providers'!H25</f>
        <v/>
      </c>
      <c r="D15" s="36">
        <f>'Non-medical equipment-NSP'!CO24</f>
        <v>0</v>
      </c>
      <c r="E15" s="36">
        <f>'Non-medical equipment-NSP'!CP24</f>
        <v>0</v>
      </c>
      <c r="F15" s="36" t="e">
        <f t="shared" si="0"/>
        <v>#VALUE!</v>
      </c>
      <c r="G15" s="36" t="e">
        <f t="shared" si="1"/>
        <v>#VALUE!</v>
      </c>
      <c r="H15" s="36" t="str">
        <f>'Service providers'!I25</f>
        <v>Указать название точки 12</v>
      </c>
      <c r="I15" s="36" t="str">
        <f>'Service providers'!O25</f>
        <v xml:space="preserve"> </v>
      </c>
      <c r="J15" s="40" t="str">
        <f>'Service providers'!P25</f>
        <v xml:space="preserve"> </v>
      </c>
      <c r="K15" s="36">
        <f>'Non-medical equipment-OST'!CO23</f>
        <v>0</v>
      </c>
      <c r="L15" s="36">
        <f>'Non-medical equipment-OST'!CP23</f>
        <v>0</v>
      </c>
      <c r="M15" s="36" t="e">
        <f t="shared" si="2"/>
        <v>#VALUE!</v>
      </c>
      <c r="N15" s="36" t="e">
        <f t="shared" si="3"/>
        <v>#VALUE!</v>
      </c>
      <c r="O15" s="36">
        <f>'Site overhead- NSP &amp; OST'!L28</f>
        <v>0</v>
      </c>
      <c r="P15" s="36">
        <f>'Site overhead- NSP &amp; OST'!M28</f>
        <v>0</v>
      </c>
      <c r="Q15" s="36" t="e">
        <f t="shared" si="4"/>
        <v>#VALUE!</v>
      </c>
      <c r="R15" s="36" t="e">
        <f t="shared" si="5"/>
        <v>#VALUE!</v>
      </c>
      <c r="S15" s="36">
        <f>'Site overhead- NSP &amp; OST'!L176</f>
        <v>0</v>
      </c>
      <c r="T15" s="36">
        <f>'Site overhead- NSP &amp; OST'!M176</f>
        <v>0</v>
      </c>
      <c r="U15" s="36" t="e">
        <f t="shared" si="6"/>
        <v>#VALUE!</v>
      </c>
      <c r="V15" s="36" t="e">
        <f t="shared" si="7"/>
        <v>#VALUE!</v>
      </c>
    </row>
    <row r="16" spans="1:22" x14ac:dyDescent="0.2">
      <c r="A16" s="36" t="str">
        <f>'Service providers'!A26</f>
        <v>Указать название точки 13</v>
      </c>
      <c r="B16" s="36" t="str">
        <f>'Service providers'!G26</f>
        <v/>
      </c>
      <c r="C16" s="36" t="str">
        <f>'Service providers'!H26</f>
        <v/>
      </c>
      <c r="D16" s="36">
        <f>'Non-medical equipment-NSP'!CO25</f>
        <v>0</v>
      </c>
      <c r="E16" s="36">
        <f>'Non-medical equipment-NSP'!CP25</f>
        <v>0</v>
      </c>
      <c r="F16" s="36" t="e">
        <f t="shared" si="0"/>
        <v>#VALUE!</v>
      </c>
      <c r="G16" s="36" t="e">
        <f t="shared" si="1"/>
        <v>#VALUE!</v>
      </c>
      <c r="H16" s="36" t="str">
        <f>'Service providers'!I26</f>
        <v>Указать название точки 13</v>
      </c>
      <c r="I16" s="36" t="str">
        <f>'Service providers'!O26</f>
        <v xml:space="preserve"> </v>
      </c>
      <c r="J16" s="40" t="str">
        <f>'Service providers'!P26</f>
        <v xml:space="preserve"> </v>
      </c>
      <c r="K16" s="36">
        <f>'Non-medical equipment-OST'!CO24</f>
        <v>0</v>
      </c>
      <c r="L16" s="36">
        <f>'Non-medical equipment-OST'!CP24</f>
        <v>0</v>
      </c>
      <c r="M16" s="36" t="e">
        <f t="shared" si="2"/>
        <v>#VALUE!</v>
      </c>
      <c r="N16" s="36" t="e">
        <f t="shared" si="3"/>
        <v>#VALUE!</v>
      </c>
      <c r="O16" s="36">
        <f>'Site overhead- NSP &amp; OST'!L29</f>
        <v>0</v>
      </c>
      <c r="P16" s="36">
        <f>'Site overhead- NSP &amp; OST'!M29</f>
        <v>0</v>
      </c>
      <c r="Q16" s="36" t="e">
        <f t="shared" si="4"/>
        <v>#VALUE!</v>
      </c>
      <c r="R16" s="36" t="e">
        <f t="shared" si="5"/>
        <v>#VALUE!</v>
      </c>
      <c r="S16" s="36">
        <f>'Site overhead- NSP &amp; OST'!L177</f>
        <v>0</v>
      </c>
      <c r="T16" s="36">
        <f>'Site overhead- NSP &amp; OST'!M177</f>
        <v>0</v>
      </c>
      <c r="U16" s="36" t="e">
        <f t="shared" si="6"/>
        <v>#VALUE!</v>
      </c>
      <c r="V16" s="36" t="e">
        <f t="shared" si="7"/>
        <v>#VALUE!</v>
      </c>
    </row>
    <row r="17" spans="1:22" x14ac:dyDescent="0.2">
      <c r="A17" s="36" t="str">
        <f>'Service providers'!A27</f>
        <v>Указать название точки 14</v>
      </c>
      <c r="B17" s="36" t="str">
        <f>'Service providers'!G27</f>
        <v/>
      </c>
      <c r="C17" s="36" t="str">
        <f>'Service providers'!H27</f>
        <v/>
      </c>
      <c r="D17" s="36">
        <f>'Non-medical equipment-NSP'!CO26</f>
        <v>0</v>
      </c>
      <c r="E17" s="36">
        <f>'Non-medical equipment-NSP'!CP26</f>
        <v>0</v>
      </c>
      <c r="F17" s="36" t="e">
        <f t="shared" si="0"/>
        <v>#VALUE!</v>
      </c>
      <c r="G17" s="36" t="e">
        <f t="shared" si="1"/>
        <v>#VALUE!</v>
      </c>
      <c r="H17" s="36" t="str">
        <f>'Service providers'!I27</f>
        <v>Указать название точки 14</v>
      </c>
      <c r="I17" s="36" t="str">
        <f>'Service providers'!O27</f>
        <v xml:space="preserve"> </v>
      </c>
      <c r="J17" s="40" t="str">
        <f>'Service providers'!P27</f>
        <v xml:space="preserve"> </v>
      </c>
      <c r="K17" s="36">
        <f>'Non-medical equipment-OST'!CO25</f>
        <v>0</v>
      </c>
      <c r="L17" s="36">
        <f>'Non-medical equipment-OST'!CP25</f>
        <v>0</v>
      </c>
      <c r="M17" s="36" t="e">
        <f t="shared" si="2"/>
        <v>#VALUE!</v>
      </c>
      <c r="N17" s="36" t="e">
        <f t="shared" si="3"/>
        <v>#VALUE!</v>
      </c>
      <c r="O17" s="36">
        <f>'Site overhead- NSP &amp; OST'!L30</f>
        <v>0</v>
      </c>
      <c r="P17" s="36">
        <f>'Site overhead- NSP &amp; OST'!M30</f>
        <v>0</v>
      </c>
      <c r="Q17" s="36" t="e">
        <f t="shared" si="4"/>
        <v>#VALUE!</v>
      </c>
      <c r="R17" s="36" t="e">
        <f t="shared" si="5"/>
        <v>#VALUE!</v>
      </c>
      <c r="S17" s="36">
        <f>'Site overhead- NSP &amp; OST'!L178</f>
        <v>0</v>
      </c>
      <c r="T17" s="36">
        <f>'Site overhead- NSP &amp; OST'!M178</f>
        <v>0</v>
      </c>
      <c r="U17" s="36" t="e">
        <f t="shared" si="6"/>
        <v>#VALUE!</v>
      </c>
      <c r="V17" s="36" t="e">
        <f t="shared" si="7"/>
        <v>#VALUE!</v>
      </c>
    </row>
    <row r="18" spans="1:22" x14ac:dyDescent="0.2">
      <c r="A18" s="36" t="str">
        <f>'Service providers'!A28</f>
        <v>Указать название точки 15</v>
      </c>
      <c r="B18" s="36" t="str">
        <f>'Service providers'!G28</f>
        <v/>
      </c>
      <c r="C18" s="36" t="str">
        <f>'Service providers'!H28</f>
        <v/>
      </c>
      <c r="D18" s="36">
        <f>'Non-medical equipment-NSP'!CO27</f>
        <v>0</v>
      </c>
      <c r="E18" s="36">
        <f>'Non-medical equipment-NSP'!CP27</f>
        <v>0</v>
      </c>
      <c r="F18" s="36" t="e">
        <f t="shared" si="0"/>
        <v>#VALUE!</v>
      </c>
      <c r="G18" s="36" t="e">
        <f t="shared" si="1"/>
        <v>#VALUE!</v>
      </c>
      <c r="H18" s="36" t="str">
        <f>'Service providers'!I28</f>
        <v>Указать название точки 15</v>
      </c>
      <c r="I18" s="36" t="str">
        <f>'Service providers'!O28</f>
        <v xml:space="preserve"> </v>
      </c>
      <c r="J18" s="40" t="str">
        <f>'Service providers'!P28</f>
        <v xml:space="preserve"> </v>
      </c>
      <c r="K18" s="36">
        <f>'Non-medical equipment-OST'!CO26</f>
        <v>0</v>
      </c>
      <c r="L18" s="36">
        <f>'Non-medical equipment-OST'!CP26</f>
        <v>0</v>
      </c>
      <c r="M18" s="36" t="e">
        <f t="shared" si="2"/>
        <v>#VALUE!</v>
      </c>
      <c r="N18" s="36" t="e">
        <f t="shared" si="3"/>
        <v>#VALUE!</v>
      </c>
      <c r="O18" s="36">
        <f>'Site overhead- NSP &amp; OST'!L31</f>
        <v>0</v>
      </c>
      <c r="P18" s="36">
        <f>'Site overhead- NSP &amp; OST'!M31</f>
        <v>0</v>
      </c>
      <c r="Q18" s="36" t="e">
        <f t="shared" si="4"/>
        <v>#VALUE!</v>
      </c>
      <c r="R18" s="36" t="e">
        <f t="shared" si="5"/>
        <v>#VALUE!</v>
      </c>
      <c r="S18" s="36">
        <f>'Site overhead- NSP &amp; OST'!L179</f>
        <v>0</v>
      </c>
      <c r="T18" s="36">
        <f>'Site overhead- NSP &amp; OST'!M179</f>
        <v>0</v>
      </c>
      <c r="U18" s="36" t="e">
        <f t="shared" si="6"/>
        <v>#VALUE!</v>
      </c>
      <c r="V18" s="36" t="e">
        <f t="shared" si="7"/>
        <v>#VALUE!</v>
      </c>
    </row>
    <row r="19" spans="1:22" x14ac:dyDescent="0.2">
      <c r="A19" s="36" t="str">
        <f>'Service providers'!A29</f>
        <v>Указать название точки 16</v>
      </c>
      <c r="B19" s="36" t="str">
        <f>'Service providers'!G29</f>
        <v/>
      </c>
      <c r="C19" s="36" t="str">
        <f>'Service providers'!H29</f>
        <v/>
      </c>
      <c r="D19" s="36">
        <f>'Non-medical equipment-NSP'!CO28</f>
        <v>0</v>
      </c>
      <c r="E19" s="36">
        <f>'Non-medical equipment-NSP'!CP28</f>
        <v>0</v>
      </c>
      <c r="F19" s="36" t="e">
        <f t="shared" si="0"/>
        <v>#VALUE!</v>
      </c>
      <c r="G19" s="36" t="e">
        <f t="shared" si="1"/>
        <v>#VALUE!</v>
      </c>
      <c r="H19" s="36" t="str">
        <f>'Service providers'!I29</f>
        <v>Указать название точки 16</v>
      </c>
      <c r="I19" s="36" t="str">
        <f>'Service providers'!O29</f>
        <v xml:space="preserve"> </v>
      </c>
      <c r="J19" s="40" t="str">
        <f>'Service providers'!P29</f>
        <v xml:space="preserve"> </v>
      </c>
      <c r="K19" s="36">
        <f>'Non-medical equipment-OST'!CO27</f>
        <v>0</v>
      </c>
      <c r="L19" s="36">
        <f>'Non-medical equipment-OST'!CP27</f>
        <v>0</v>
      </c>
      <c r="M19" s="36" t="e">
        <f t="shared" si="2"/>
        <v>#VALUE!</v>
      </c>
      <c r="N19" s="36" t="e">
        <f t="shared" si="3"/>
        <v>#VALUE!</v>
      </c>
      <c r="O19" s="36">
        <f>'Site overhead- NSP &amp; OST'!L32</f>
        <v>0</v>
      </c>
      <c r="P19" s="36">
        <f>'Site overhead- NSP &amp; OST'!M32</f>
        <v>0</v>
      </c>
      <c r="Q19" s="36" t="e">
        <f t="shared" si="4"/>
        <v>#VALUE!</v>
      </c>
      <c r="R19" s="36" t="e">
        <f t="shared" si="5"/>
        <v>#VALUE!</v>
      </c>
      <c r="S19" s="36">
        <f>'Site overhead- NSP &amp; OST'!L180</f>
        <v>0</v>
      </c>
      <c r="T19" s="36">
        <f>'Site overhead- NSP &amp; OST'!M180</f>
        <v>0</v>
      </c>
      <c r="U19" s="36" t="e">
        <f t="shared" si="6"/>
        <v>#VALUE!</v>
      </c>
      <c r="V19" s="36" t="e">
        <f t="shared" si="7"/>
        <v>#VALUE!</v>
      </c>
    </row>
    <row r="20" spans="1:22" x14ac:dyDescent="0.2">
      <c r="A20" s="36" t="str">
        <f>'Service providers'!A30</f>
        <v>Указать название точки 17</v>
      </c>
      <c r="B20" s="36" t="str">
        <f>'Service providers'!G30</f>
        <v/>
      </c>
      <c r="C20" s="36" t="str">
        <f>'Service providers'!H30</f>
        <v/>
      </c>
      <c r="D20" s="36">
        <f>'Non-medical equipment-NSP'!CO29</f>
        <v>0</v>
      </c>
      <c r="E20" s="36">
        <f>'Non-medical equipment-NSP'!CP29</f>
        <v>0</v>
      </c>
      <c r="F20" s="36" t="e">
        <f t="shared" si="0"/>
        <v>#VALUE!</v>
      </c>
      <c r="G20" s="36" t="e">
        <f t="shared" si="1"/>
        <v>#VALUE!</v>
      </c>
      <c r="H20" s="36" t="str">
        <f>'Service providers'!I30</f>
        <v>Указать название точки 17</v>
      </c>
      <c r="I20" s="36" t="str">
        <f>'Service providers'!O30</f>
        <v xml:space="preserve"> </v>
      </c>
      <c r="J20" s="40" t="str">
        <f>'Service providers'!P30</f>
        <v xml:space="preserve"> </v>
      </c>
      <c r="K20" s="36">
        <f>'Non-medical equipment-OST'!CO28</f>
        <v>0</v>
      </c>
      <c r="L20" s="36">
        <f>'Non-medical equipment-OST'!CP28</f>
        <v>0</v>
      </c>
      <c r="M20" s="36" t="e">
        <f t="shared" si="2"/>
        <v>#VALUE!</v>
      </c>
      <c r="N20" s="36" t="e">
        <f t="shared" si="3"/>
        <v>#VALUE!</v>
      </c>
      <c r="O20" s="36">
        <f>'Site overhead- NSP &amp; OST'!L33</f>
        <v>0</v>
      </c>
      <c r="P20" s="36">
        <f>'Site overhead- NSP &amp; OST'!M33</f>
        <v>0</v>
      </c>
      <c r="Q20" s="36" t="e">
        <f t="shared" si="4"/>
        <v>#VALUE!</v>
      </c>
      <c r="R20" s="36" t="e">
        <f t="shared" si="5"/>
        <v>#VALUE!</v>
      </c>
      <c r="S20" s="36">
        <f>'Site overhead- NSP &amp; OST'!L181</f>
        <v>0</v>
      </c>
      <c r="T20" s="36">
        <f>'Site overhead- NSP &amp; OST'!M181</f>
        <v>0</v>
      </c>
      <c r="U20" s="36" t="e">
        <f t="shared" si="6"/>
        <v>#VALUE!</v>
      </c>
      <c r="V20" s="36" t="e">
        <f t="shared" si="7"/>
        <v>#VALUE!</v>
      </c>
    </row>
    <row r="21" spans="1:22" x14ac:dyDescent="0.2">
      <c r="A21" s="36" t="str">
        <f>'Service providers'!A31</f>
        <v>Указать название точки 18</v>
      </c>
      <c r="B21" s="36" t="str">
        <f>'Service providers'!G31</f>
        <v/>
      </c>
      <c r="C21" s="36" t="str">
        <f>'Service providers'!H31</f>
        <v/>
      </c>
      <c r="D21" s="36">
        <f>'Non-medical equipment-NSP'!CO30</f>
        <v>0</v>
      </c>
      <c r="E21" s="36">
        <f>'Non-medical equipment-NSP'!CP30</f>
        <v>0</v>
      </c>
      <c r="F21" s="36" t="e">
        <f t="shared" si="0"/>
        <v>#VALUE!</v>
      </c>
      <c r="G21" s="36" t="e">
        <f t="shared" si="1"/>
        <v>#VALUE!</v>
      </c>
      <c r="H21" s="36" t="str">
        <f>'Service providers'!I31</f>
        <v>Указать название точки 18</v>
      </c>
      <c r="I21" s="36" t="str">
        <f>'Service providers'!O31</f>
        <v xml:space="preserve"> </v>
      </c>
      <c r="J21" s="40" t="str">
        <f>'Service providers'!P31</f>
        <v xml:space="preserve"> </v>
      </c>
      <c r="K21" s="36">
        <f>'Non-medical equipment-OST'!CO29</f>
        <v>0</v>
      </c>
      <c r="L21" s="36">
        <f>'Non-medical equipment-OST'!CP29</f>
        <v>0</v>
      </c>
      <c r="M21" s="36" t="e">
        <f t="shared" si="2"/>
        <v>#VALUE!</v>
      </c>
      <c r="N21" s="36" t="e">
        <f t="shared" si="3"/>
        <v>#VALUE!</v>
      </c>
      <c r="O21" s="36">
        <f>'Site overhead- NSP &amp; OST'!L34</f>
        <v>0</v>
      </c>
      <c r="P21" s="36">
        <f>'Site overhead- NSP &amp; OST'!M34</f>
        <v>0</v>
      </c>
      <c r="Q21" s="36" t="e">
        <f t="shared" si="4"/>
        <v>#VALUE!</v>
      </c>
      <c r="R21" s="36" t="e">
        <f t="shared" si="5"/>
        <v>#VALUE!</v>
      </c>
      <c r="S21" s="36">
        <f>'Site overhead- NSP &amp; OST'!L182</f>
        <v>0</v>
      </c>
      <c r="T21" s="36">
        <f>'Site overhead- NSP &amp; OST'!M182</f>
        <v>0</v>
      </c>
      <c r="U21" s="36" t="e">
        <f t="shared" si="6"/>
        <v>#VALUE!</v>
      </c>
      <c r="V21" s="36" t="e">
        <f t="shared" si="7"/>
        <v>#VALUE!</v>
      </c>
    </row>
    <row r="22" spans="1:22" x14ac:dyDescent="0.2">
      <c r="A22" s="36" t="str">
        <f>'Service providers'!A32</f>
        <v>Указать название точки 19</v>
      </c>
      <c r="B22" s="36" t="str">
        <f>'Service providers'!G32</f>
        <v/>
      </c>
      <c r="C22" s="36" t="str">
        <f>'Service providers'!H32</f>
        <v/>
      </c>
      <c r="D22" s="36">
        <f>'Non-medical equipment-NSP'!CO31</f>
        <v>0</v>
      </c>
      <c r="E22" s="36">
        <f>'Non-medical equipment-NSP'!CP31</f>
        <v>0</v>
      </c>
      <c r="F22" s="36" t="e">
        <f t="shared" si="0"/>
        <v>#VALUE!</v>
      </c>
      <c r="G22" s="36" t="e">
        <f t="shared" si="1"/>
        <v>#VALUE!</v>
      </c>
      <c r="H22" s="36" t="str">
        <f>'Service providers'!I32</f>
        <v>Указать название точки 19</v>
      </c>
      <c r="I22" s="36" t="str">
        <f>'Service providers'!O32</f>
        <v xml:space="preserve"> </v>
      </c>
      <c r="J22" s="40" t="str">
        <f>'Service providers'!P32</f>
        <v xml:space="preserve"> </v>
      </c>
      <c r="K22" s="36">
        <f>'Non-medical equipment-OST'!CO30</f>
        <v>0</v>
      </c>
      <c r="L22" s="36">
        <f>'Non-medical equipment-OST'!CP30</f>
        <v>0</v>
      </c>
      <c r="M22" s="36" t="e">
        <f t="shared" si="2"/>
        <v>#VALUE!</v>
      </c>
      <c r="N22" s="36" t="e">
        <f t="shared" si="3"/>
        <v>#VALUE!</v>
      </c>
      <c r="O22" s="36">
        <f>'Site overhead- NSP &amp; OST'!L35</f>
        <v>0</v>
      </c>
      <c r="P22" s="36">
        <f>'Site overhead- NSP &amp; OST'!M35</f>
        <v>0</v>
      </c>
      <c r="Q22" s="36" t="e">
        <f t="shared" si="4"/>
        <v>#VALUE!</v>
      </c>
      <c r="R22" s="36" t="e">
        <f t="shared" si="5"/>
        <v>#VALUE!</v>
      </c>
      <c r="S22" s="36">
        <f>'Site overhead- NSP &amp; OST'!L183</f>
        <v>0</v>
      </c>
      <c r="T22" s="36">
        <f>'Site overhead- NSP &amp; OST'!M183</f>
        <v>0</v>
      </c>
      <c r="U22" s="36" t="e">
        <f t="shared" si="6"/>
        <v>#VALUE!</v>
      </c>
      <c r="V22" s="36" t="e">
        <f t="shared" si="7"/>
        <v>#VALUE!</v>
      </c>
    </row>
    <row r="23" spans="1:22" x14ac:dyDescent="0.2">
      <c r="A23" s="36" t="str">
        <f>'Service providers'!A33</f>
        <v>Указать название точки 20</v>
      </c>
      <c r="B23" s="36" t="str">
        <f>'Service providers'!G33</f>
        <v/>
      </c>
      <c r="C23" s="36" t="str">
        <f>'Service providers'!H33</f>
        <v/>
      </c>
      <c r="D23" s="36">
        <f>'Non-medical equipment-NSP'!CO32</f>
        <v>0</v>
      </c>
      <c r="E23" s="36">
        <f>'Non-medical equipment-NSP'!CP32</f>
        <v>0</v>
      </c>
      <c r="F23" s="36" t="e">
        <f t="shared" si="0"/>
        <v>#VALUE!</v>
      </c>
      <c r="G23" s="36" t="e">
        <f t="shared" si="1"/>
        <v>#VALUE!</v>
      </c>
      <c r="H23" s="36" t="str">
        <f>'Service providers'!I33</f>
        <v>Указать название точки 20</v>
      </c>
      <c r="I23" s="36" t="str">
        <f>'Service providers'!O33</f>
        <v xml:space="preserve"> </v>
      </c>
      <c r="J23" s="40" t="str">
        <f>'Service providers'!P33</f>
        <v xml:space="preserve"> </v>
      </c>
      <c r="K23" s="36">
        <f>'Non-medical equipment-OST'!CO31</f>
        <v>0</v>
      </c>
      <c r="L23" s="36">
        <f>'Non-medical equipment-OST'!CP31</f>
        <v>0</v>
      </c>
      <c r="M23" s="36" t="e">
        <f t="shared" si="2"/>
        <v>#VALUE!</v>
      </c>
      <c r="N23" s="36" t="e">
        <f t="shared" si="3"/>
        <v>#VALUE!</v>
      </c>
      <c r="O23" s="36">
        <f>'Site overhead- NSP &amp; OST'!L36</f>
        <v>0</v>
      </c>
      <c r="P23" s="36">
        <f>'Site overhead- NSP &amp; OST'!M36</f>
        <v>0</v>
      </c>
      <c r="Q23" s="36" t="e">
        <f t="shared" si="4"/>
        <v>#VALUE!</v>
      </c>
      <c r="R23" s="36" t="e">
        <f t="shared" si="5"/>
        <v>#VALUE!</v>
      </c>
      <c r="S23" s="36">
        <f>'Site overhead- NSP &amp; OST'!L184</f>
        <v>0</v>
      </c>
      <c r="T23" s="36">
        <f>'Site overhead- NSP &amp; OST'!M184</f>
        <v>0</v>
      </c>
      <c r="U23" s="36" t="e">
        <f t="shared" si="6"/>
        <v>#VALUE!</v>
      </c>
      <c r="V23" s="36" t="e">
        <f t="shared" si="7"/>
        <v>#VALUE!</v>
      </c>
    </row>
    <row r="24" spans="1:22" x14ac:dyDescent="0.2">
      <c r="A24" s="36" t="str">
        <f>'Service providers'!A34</f>
        <v>Указать название</v>
      </c>
      <c r="B24" s="36" t="str">
        <f>'Service providers'!G34</f>
        <v/>
      </c>
      <c r="C24" s="36" t="str">
        <f>'Service providers'!H34</f>
        <v/>
      </c>
      <c r="D24" s="36">
        <f>'Non-medical equipment-NSP'!CO33</f>
        <v>0</v>
      </c>
      <c r="E24" s="36">
        <f>'Non-medical equipment-NSP'!CP33</f>
        <v>0</v>
      </c>
      <c r="F24" s="36" t="e">
        <f t="shared" si="0"/>
        <v>#VALUE!</v>
      </c>
      <c r="G24" s="36" t="e">
        <f t="shared" si="1"/>
        <v>#VALUE!</v>
      </c>
      <c r="H24" s="36" t="str">
        <f>'Service providers'!I34</f>
        <v>Указать название</v>
      </c>
      <c r="I24" s="36" t="str">
        <f>'Service providers'!O34</f>
        <v xml:space="preserve"> </v>
      </c>
      <c r="J24" s="40" t="str">
        <f>'Service providers'!P34</f>
        <v xml:space="preserve"> </v>
      </c>
      <c r="K24" s="36">
        <f>'Non-medical equipment-OST'!CO32</f>
        <v>0</v>
      </c>
      <c r="L24" s="36">
        <f>'Non-medical equipment-OST'!CP32</f>
        <v>0</v>
      </c>
      <c r="M24" s="36" t="e">
        <f t="shared" si="2"/>
        <v>#VALUE!</v>
      </c>
      <c r="N24" s="36" t="e">
        <f t="shared" si="3"/>
        <v>#VALUE!</v>
      </c>
      <c r="O24" s="36">
        <f>'Site overhead- NSP &amp; OST'!L37</f>
        <v>0</v>
      </c>
      <c r="P24" s="36">
        <f>'Site overhead- NSP &amp; OST'!M37</f>
        <v>0</v>
      </c>
      <c r="Q24" s="36" t="e">
        <f t="shared" si="4"/>
        <v>#VALUE!</v>
      </c>
      <c r="R24" s="36" t="e">
        <f t="shared" si="5"/>
        <v>#VALUE!</v>
      </c>
      <c r="S24" s="36">
        <f>'Site overhead- NSP &amp; OST'!L185</f>
        <v>0</v>
      </c>
      <c r="T24" s="36">
        <f>'Site overhead- NSP &amp; OST'!M185</f>
        <v>0</v>
      </c>
      <c r="U24" s="36" t="e">
        <f t="shared" si="6"/>
        <v>#VALUE!</v>
      </c>
      <c r="V24" s="36" t="e">
        <f t="shared" si="7"/>
        <v>#VALUE!</v>
      </c>
    </row>
    <row r="25" spans="1:22" x14ac:dyDescent="0.2">
      <c r="A25" s="36" t="str">
        <f>'Service providers'!A35</f>
        <v>Указать название точки 1</v>
      </c>
      <c r="B25" s="36" t="str">
        <f>'Service providers'!G35</f>
        <v/>
      </c>
      <c r="C25" s="36" t="str">
        <f>'Service providers'!H35</f>
        <v/>
      </c>
      <c r="D25" s="36">
        <f>'Non-medical equipment-NSP'!CO34</f>
        <v>0</v>
      </c>
      <c r="E25" s="36">
        <f>'Non-medical equipment-NSP'!CP34</f>
        <v>0</v>
      </c>
      <c r="F25" s="36" t="e">
        <f t="shared" si="0"/>
        <v>#VALUE!</v>
      </c>
      <c r="G25" s="36" t="e">
        <f t="shared" si="1"/>
        <v>#VALUE!</v>
      </c>
      <c r="H25" s="36" t="str">
        <f>'Service providers'!I35</f>
        <v>Указать название точки 1</v>
      </c>
      <c r="I25" s="36" t="str">
        <f>'Service providers'!O35</f>
        <v xml:space="preserve"> </v>
      </c>
      <c r="J25" s="40" t="str">
        <f>'Service providers'!P35</f>
        <v xml:space="preserve"> </v>
      </c>
      <c r="K25" s="36">
        <f>'Non-medical equipment-OST'!CO33</f>
        <v>0</v>
      </c>
      <c r="L25" s="36">
        <f>'Non-medical equipment-OST'!CP33</f>
        <v>0</v>
      </c>
      <c r="M25" s="36" t="e">
        <f t="shared" si="2"/>
        <v>#VALUE!</v>
      </c>
      <c r="N25" s="36" t="e">
        <f t="shared" si="3"/>
        <v>#VALUE!</v>
      </c>
      <c r="O25" s="36">
        <f>'Site overhead- NSP &amp; OST'!L38</f>
        <v>0</v>
      </c>
      <c r="P25" s="36">
        <f>'Site overhead- NSP &amp; OST'!M38</f>
        <v>0</v>
      </c>
      <c r="Q25" s="36" t="e">
        <f t="shared" si="4"/>
        <v>#VALUE!</v>
      </c>
      <c r="R25" s="36" t="e">
        <f t="shared" si="5"/>
        <v>#VALUE!</v>
      </c>
      <c r="S25" s="36">
        <f>'Site overhead- NSP &amp; OST'!L186</f>
        <v>0</v>
      </c>
      <c r="T25" s="36">
        <f>'Site overhead- NSP &amp; OST'!M186</f>
        <v>0</v>
      </c>
      <c r="U25" s="36" t="e">
        <f t="shared" si="6"/>
        <v>#VALUE!</v>
      </c>
      <c r="V25" s="36" t="e">
        <f t="shared" si="7"/>
        <v>#VALUE!</v>
      </c>
    </row>
    <row r="26" spans="1:22" x14ac:dyDescent="0.2">
      <c r="A26" s="36" t="str">
        <f>'Service providers'!A36</f>
        <v>Указать название точки 2</v>
      </c>
      <c r="B26" s="36" t="str">
        <f>'Service providers'!G36</f>
        <v/>
      </c>
      <c r="C26" s="36" t="str">
        <f>'Service providers'!H36</f>
        <v/>
      </c>
      <c r="D26" s="36">
        <f>'Non-medical equipment-NSP'!CO35</f>
        <v>0</v>
      </c>
      <c r="E26" s="36">
        <f>'Non-medical equipment-NSP'!CP35</f>
        <v>0</v>
      </c>
      <c r="F26" s="36" t="e">
        <f t="shared" si="0"/>
        <v>#VALUE!</v>
      </c>
      <c r="G26" s="36" t="e">
        <f t="shared" si="1"/>
        <v>#VALUE!</v>
      </c>
      <c r="H26" s="36" t="str">
        <f>'Service providers'!I36</f>
        <v>Указать название точки 2</v>
      </c>
      <c r="I26" s="36" t="str">
        <f>'Service providers'!O36</f>
        <v xml:space="preserve"> </v>
      </c>
      <c r="J26" s="40" t="str">
        <f>'Service providers'!P36</f>
        <v xml:space="preserve"> </v>
      </c>
      <c r="K26" s="36">
        <f>'Non-medical equipment-OST'!CO34</f>
        <v>0</v>
      </c>
      <c r="L26" s="36">
        <f>'Non-medical equipment-OST'!CP34</f>
        <v>0</v>
      </c>
      <c r="M26" s="36" t="e">
        <f t="shared" si="2"/>
        <v>#VALUE!</v>
      </c>
      <c r="N26" s="36" t="e">
        <f t="shared" si="3"/>
        <v>#VALUE!</v>
      </c>
      <c r="O26" s="36">
        <f>'Site overhead- NSP &amp; OST'!L39</f>
        <v>0</v>
      </c>
      <c r="P26" s="36">
        <f>'Site overhead- NSP &amp; OST'!M39</f>
        <v>0</v>
      </c>
      <c r="Q26" s="36" t="e">
        <f t="shared" si="4"/>
        <v>#VALUE!</v>
      </c>
      <c r="R26" s="36" t="e">
        <f t="shared" si="5"/>
        <v>#VALUE!</v>
      </c>
      <c r="S26" s="36">
        <f>'Site overhead- NSP &amp; OST'!L187</f>
        <v>0</v>
      </c>
      <c r="T26" s="36">
        <f>'Site overhead- NSP &amp; OST'!M187</f>
        <v>0</v>
      </c>
      <c r="U26" s="36" t="e">
        <f t="shared" si="6"/>
        <v>#VALUE!</v>
      </c>
      <c r="V26" s="36" t="e">
        <f t="shared" si="7"/>
        <v>#VALUE!</v>
      </c>
    </row>
    <row r="27" spans="1:22" x14ac:dyDescent="0.2">
      <c r="A27" s="36" t="str">
        <f>'Service providers'!A37</f>
        <v>Указать название точки 3</v>
      </c>
      <c r="B27" s="36" t="str">
        <f>'Service providers'!G37</f>
        <v/>
      </c>
      <c r="C27" s="36" t="str">
        <f>'Service providers'!H37</f>
        <v/>
      </c>
      <c r="D27" s="36">
        <f>'Non-medical equipment-NSP'!CO36</f>
        <v>0</v>
      </c>
      <c r="E27" s="36">
        <f>'Non-medical equipment-NSP'!CP36</f>
        <v>0</v>
      </c>
      <c r="F27" s="36" t="e">
        <f t="shared" si="0"/>
        <v>#VALUE!</v>
      </c>
      <c r="G27" s="36" t="e">
        <f t="shared" si="1"/>
        <v>#VALUE!</v>
      </c>
      <c r="H27" s="36" t="str">
        <f>'Service providers'!I37</f>
        <v>Указать название точки 3</v>
      </c>
      <c r="I27" s="36" t="str">
        <f>'Service providers'!O37</f>
        <v xml:space="preserve"> </v>
      </c>
      <c r="J27" s="40" t="str">
        <f>'Service providers'!P37</f>
        <v xml:space="preserve"> </v>
      </c>
      <c r="K27" s="36">
        <f>'Non-medical equipment-OST'!CO35</f>
        <v>0</v>
      </c>
      <c r="L27" s="36">
        <f>'Non-medical equipment-OST'!CP35</f>
        <v>0</v>
      </c>
      <c r="M27" s="36" t="e">
        <f t="shared" si="2"/>
        <v>#VALUE!</v>
      </c>
      <c r="N27" s="36" t="e">
        <f t="shared" si="3"/>
        <v>#VALUE!</v>
      </c>
      <c r="O27" s="36">
        <f>'Site overhead- NSP &amp; OST'!L40</f>
        <v>0</v>
      </c>
      <c r="P27" s="36">
        <f>'Site overhead- NSP &amp; OST'!M40</f>
        <v>0</v>
      </c>
      <c r="Q27" s="36" t="e">
        <f t="shared" si="4"/>
        <v>#VALUE!</v>
      </c>
      <c r="R27" s="36" t="e">
        <f t="shared" si="5"/>
        <v>#VALUE!</v>
      </c>
      <c r="S27" s="36">
        <f>'Site overhead- NSP &amp; OST'!L188</f>
        <v>0</v>
      </c>
      <c r="T27" s="36">
        <f>'Site overhead- NSP &amp; OST'!M188</f>
        <v>0</v>
      </c>
      <c r="U27" s="36" t="e">
        <f t="shared" si="6"/>
        <v>#VALUE!</v>
      </c>
      <c r="V27" s="36" t="e">
        <f t="shared" si="7"/>
        <v>#VALUE!</v>
      </c>
    </row>
    <row r="28" spans="1:22" x14ac:dyDescent="0.2">
      <c r="A28" s="36" t="str">
        <f>'Service providers'!A38</f>
        <v>Указать название точки 4</v>
      </c>
      <c r="B28" s="36" t="str">
        <f>'Service providers'!G38</f>
        <v/>
      </c>
      <c r="C28" s="36" t="str">
        <f>'Service providers'!H38</f>
        <v/>
      </c>
      <c r="D28" s="36">
        <f>'Non-medical equipment-NSP'!CO37</f>
        <v>0</v>
      </c>
      <c r="E28" s="36">
        <f>'Non-medical equipment-NSP'!CP37</f>
        <v>0</v>
      </c>
      <c r="F28" s="36" t="e">
        <f t="shared" si="0"/>
        <v>#VALUE!</v>
      </c>
      <c r="G28" s="36" t="e">
        <f t="shared" si="1"/>
        <v>#VALUE!</v>
      </c>
      <c r="H28" s="36" t="str">
        <f>'Service providers'!I38</f>
        <v>Указать название точки 4</v>
      </c>
      <c r="I28" s="36" t="str">
        <f>'Service providers'!O38</f>
        <v xml:space="preserve"> </v>
      </c>
      <c r="J28" s="40" t="str">
        <f>'Service providers'!P38</f>
        <v xml:space="preserve"> </v>
      </c>
      <c r="K28" s="36">
        <f>'Non-medical equipment-OST'!CO36</f>
        <v>0</v>
      </c>
      <c r="L28" s="36">
        <f>'Non-medical equipment-OST'!CP36</f>
        <v>0</v>
      </c>
      <c r="M28" s="36" t="e">
        <f t="shared" si="2"/>
        <v>#VALUE!</v>
      </c>
      <c r="N28" s="36" t="e">
        <f t="shared" si="3"/>
        <v>#VALUE!</v>
      </c>
      <c r="O28" s="36">
        <f>'Site overhead- NSP &amp; OST'!L41</f>
        <v>0</v>
      </c>
      <c r="P28" s="36">
        <f>'Site overhead- NSP &amp; OST'!M41</f>
        <v>0</v>
      </c>
      <c r="Q28" s="36" t="e">
        <f t="shared" si="4"/>
        <v>#VALUE!</v>
      </c>
      <c r="R28" s="36" t="e">
        <f t="shared" si="5"/>
        <v>#VALUE!</v>
      </c>
      <c r="S28" s="36">
        <f>'Site overhead- NSP &amp; OST'!L189</f>
        <v>0</v>
      </c>
      <c r="T28" s="36">
        <f>'Site overhead- NSP &amp; OST'!M189</f>
        <v>0</v>
      </c>
      <c r="U28" s="36" t="e">
        <f t="shared" si="6"/>
        <v>#VALUE!</v>
      </c>
      <c r="V28" s="36" t="e">
        <f t="shared" si="7"/>
        <v>#VALUE!</v>
      </c>
    </row>
    <row r="29" spans="1:22" x14ac:dyDescent="0.2">
      <c r="A29" s="36" t="str">
        <f>'Service providers'!A39</f>
        <v>Указать название точки 5</v>
      </c>
      <c r="B29" s="36" t="str">
        <f>'Service providers'!G39</f>
        <v/>
      </c>
      <c r="C29" s="36" t="str">
        <f>'Service providers'!H39</f>
        <v/>
      </c>
      <c r="D29" s="36">
        <f>'Non-medical equipment-NSP'!CO38</f>
        <v>0</v>
      </c>
      <c r="E29" s="36">
        <f>'Non-medical equipment-NSP'!CP38</f>
        <v>0</v>
      </c>
      <c r="F29" s="36" t="e">
        <f t="shared" si="0"/>
        <v>#VALUE!</v>
      </c>
      <c r="G29" s="36" t="e">
        <f t="shared" si="1"/>
        <v>#VALUE!</v>
      </c>
      <c r="H29" s="36" t="str">
        <f>'Service providers'!I39</f>
        <v>Указать название точки 5</v>
      </c>
      <c r="I29" s="36" t="str">
        <f>'Service providers'!O39</f>
        <v xml:space="preserve"> </v>
      </c>
      <c r="J29" s="40" t="str">
        <f>'Service providers'!P39</f>
        <v xml:space="preserve"> </v>
      </c>
      <c r="K29" s="36">
        <f>'Non-medical equipment-OST'!CO37</f>
        <v>0</v>
      </c>
      <c r="L29" s="36">
        <f>'Non-medical equipment-OST'!CP37</f>
        <v>0</v>
      </c>
      <c r="M29" s="36" t="e">
        <f t="shared" si="2"/>
        <v>#VALUE!</v>
      </c>
      <c r="N29" s="36" t="e">
        <f t="shared" si="3"/>
        <v>#VALUE!</v>
      </c>
      <c r="O29" s="36">
        <f>'Site overhead- NSP &amp; OST'!L42</f>
        <v>0</v>
      </c>
      <c r="P29" s="36">
        <f>'Site overhead- NSP &amp; OST'!M42</f>
        <v>0</v>
      </c>
      <c r="Q29" s="36" t="e">
        <f t="shared" si="4"/>
        <v>#VALUE!</v>
      </c>
      <c r="R29" s="36" t="e">
        <f t="shared" si="5"/>
        <v>#VALUE!</v>
      </c>
      <c r="S29" s="36">
        <f>'Site overhead- NSP &amp; OST'!L190</f>
        <v>0</v>
      </c>
      <c r="T29" s="36">
        <f>'Site overhead- NSP &amp; OST'!M190</f>
        <v>0</v>
      </c>
      <c r="U29" s="36" t="e">
        <f t="shared" si="6"/>
        <v>#VALUE!</v>
      </c>
      <c r="V29" s="36" t="e">
        <f t="shared" si="7"/>
        <v>#VALUE!</v>
      </c>
    </row>
    <row r="30" spans="1:22" x14ac:dyDescent="0.2">
      <c r="A30" s="36" t="str">
        <f>'Service providers'!A40</f>
        <v>Указать название точки 6</v>
      </c>
      <c r="B30" s="36" t="str">
        <f>'Service providers'!G40</f>
        <v/>
      </c>
      <c r="C30" s="36" t="str">
        <f>'Service providers'!H40</f>
        <v/>
      </c>
      <c r="D30" s="36">
        <f>'Non-medical equipment-NSP'!CO39</f>
        <v>0</v>
      </c>
      <c r="E30" s="36">
        <f>'Non-medical equipment-NSP'!CP39</f>
        <v>0</v>
      </c>
      <c r="F30" s="36" t="e">
        <f t="shared" si="0"/>
        <v>#VALUE!</v>
      </c>
      <c r="G30" s="36" t="e">
        <f t="shared" si="1"/>
        <v>#VALUE!</v>
      </c>
      <c r="H30" s="36" t="str">
        <f>'Service providers'!I40</f>
        <v>Указать название точки 6</v>
      </c>
      <c r="I30" s="36" t="str">
        <f>'Service providers'!O40</f>
        <v xml:space="preserve"> </v>
      </c>
      <c r="J30" s="40" t="str">
        <f>'Service providers'!P40</f>
        <v xml:space="preserve"> </v>
      </c>
      <c r="K30" s="36">
        <f>'Non-medical equipment-OST'!CO38</f>
        <v>0</v>
      </c>
      <c r="L30" s="36">
        <f>'Non-medical equipment-OST'!CP38</f>
        <v>0</v>
      </c>
      <c r="M30" s="36" t="e">
        <f t="shared" si="2"/>
        <v>#VALUE!</v>
      </c>
      <c r="N30" s="36" t="e">
        <f t="shared" si="3"/>
        <v>#VALUE!</v>
      </c>
      <c r="O30" s="36">
        <f>'Site overhead- NSP &amp; OST'!L43</f>
        <v>0</v>
      </c>
      <c r="P30" s="36">
        <f>'Site overhead- NSP &amp; OST'!M43</f>
        <v>0</v>
      </c>
      <c r="Q30" s="36" t="e">
        <f t="shared" si="4"/>
        <v>#VALUE!</v>
      </c>
      <c r="R30" s="36" t="e">
        <f t="shared" si="5"/>
        <v>#VALUE!</v>
      </c>
      <c r="S30" s="36">
        <f>'Site overhead- NSP &amp; OST'!L191</f>
        <v>0</v>
      </c>
      <c r="T30" s="36">
        <f>'Site overhead- NSP &amp; OST'!M191</f>
        <v>0</v>
      </c>
      <c r="U30" s="36" t="e">
        <f t="shared" si="6"/>
        <v>#VALUE!</v>
      </c>
      <c r="V30" s="36" t="e">
        <f t="shared" si="7"/>
        <v>#VALUE!</v>
      </c>
    </row>
    <row r="31" spans="1:22" x14ac:dyDescent="0.2">
      <c r="A31" s="36" t="str">
        <f>'Service providers'!A41</f>
        <v>Указать название точки 7</v>
      </c>
      <c r="B31" s="36" t="str">
        <f>'Service providers'!G41</f>
        <v/>
      </c>
      <c r="C31" s="36" t="str">
        <f>'Service providers'!H41</f>
        <v/>
      </c>
      <c r="D31" s="36">
        <f>'Non-medical equipment-NSP'!CO40</f>
        <v>0</v>
      </c>
      <c r="E31" s="36">
        <f>'Non-medical equipment-NSP'!CP40</f>
        <v>0</v>
      </c>
      <c r="F31" s="36" t="e">
        <f t="shared" si="0"/>
        <v>#VALUE!</v>
      </c>
      <c r="G31" s="36" t="e">
        <f t="shared" si="1"/>
        <v>#VALUE!</v>
      </c>
      <c r="H31" s="36" t="str">
        <f>'Service providers'!I41</f>
        <v>Указать название точки 7</v>
      </c>
      <c r="I31" s="36" t="str">
        <f>'Service providers'!O41</f>
        <v xml:space="preserve"> </v>
      </c>
      <c r="J31" s="40" t="str">
        <f>'Service providers'!P41</f>
        <v xml:space="preserve"> </v>
      </c>
      <c r="K31" s="36">
        <f>'Non-medical equipment-OST'!CO39</f>
        <v>0</v>
      </c>
      <c r="L31" s="36">
        <f>'Non-medical equipment-OST'!CP39</f>
        <v>0</v>
      </c>
      <c r="M31" s="36" t="e">
        <f t="shared" si="2"/>
        <v>#VALUE!</v>
      </c>
      <c r="N31" s="36" t="e">
        <f t="shared" si="3"/>
        <v>#VALUE!</v>
      </c>
      <c r="O31" s="36">
        <f>'Site overhead- NSP &amp; OST'!L44</f>
        <v>0</v>
      </c>
      <c r="P31" s="36">
        <f>'Site overhead- NSP &amp; OST'!M44</f>
        <v>0</v>
      </c>
      <c r="Q31" s="36" t="e">
        <f t="shared" si="4"/>
        <v>#VALUE!</v>
      </c>
      <c r="R31" s="36" t="e">
        <f t="shared" si="5"/>
        <v>#VALUE!</v>
      </c>
      <c r="S31" s="36">
        <f>'Site overhead- NSP &amp; OST'!L192</f>
        <v>0</v>
      </c>
      <c r="T31" s="36">
        <f>'Site overhead- NSP &amp; OST'!M192</f>
        <v>0</v>
      </c>
      <c r="U31" s="36" t="e">
        <f t="shared" si="6"/>
        <v>#VALUE!</v>
      </c>
      <c r="V31" s="36" t="e">
        <f t="shared" si="7"/>
        <v>#VALUE!</v>
      </c>
    </row>
    <row r="32" spans="1:22" x14ac:dyDescent="0.2">
      <c r="A32" s="36" t="str">
        <f>'Service providers'!A42</f>
        <v>Указать название точки 8</v>
      </c>
      <c r="B32" s="36" t="str">
        <f>'Service providers'!G42</f>
        <v/>
      </c>
      <c r="C32" s="36" t="str">
        <f>'Service providers'!H42</f>
        <v/>
      </c>
      <c r="D32" s="36">
        <f>'Non-medical equipment-NSP'!CO41</f>
        <v>0</v>
      </c>
      <c r="E32" s="36">
        <f>'Non-medical equipment-NSP'!CP41</f>
        <v>0</v>
      </c>
      <c r="F32" s="36" t="e">
        <f t="shared" si="0"/>
        <v>#VALUE!</v>
      </c>
      <c r="G32" s="36" t="e">
        <f t="shared" si="1"/>
        <v>#VALUE!</v>
      </c>
      <c r="H32" s="36" t="str">
        <f>'Service providers'!I42</f>
        <v>Указать название точки 8</v>
      </c>
      <c r="I32" s="36" t="str">
        <f>'Service providers'!O42</f>
        <v xml:space="preserve"> </v>
      </c>
      <c r="J32" s="40" t="str">
        <f>'Service providers'!P42</f>
        <v xml:space="preserve"> </v>
      </c>
      <c r="K32" s="36">
        <f>'Non-medical equipment-OST'!CO40</f>
        <v>0</v>
      </c>
      <c r="L32" s="36">
        <f>'Non-medical equipment-OST'!CP40</f>
        <v>0</v>
      </c>
      <c r="M32" s="36" t="e">
        <f t="shared" si="2"/>
        <v>#VALUE!</v>
      </c>
      <c r="N32" s="36" t="e">
        <f t="shared" si="3"/>
        <v>#VALUE!</v>
      </c>
      <c r="O32" s="36">
        <f>'Site overhead- NSP &amp; OST'!L45</f>
        <v>0</v>
      </c>
      <c r="P32" s="36">
        <f>'Site overhead- NSP &amp; OST'!M45</f>
        <v>0</v>
      </c>
      <c r="Q32" s="36" t="e">
        <f t="shared" si="4"/>
        <v>#VALUE!</v>
      </c>
      <c r="R32" s="36" t="e">
        <f t="shared" si="5"/>
        <v>#VALUE!</v>
      </c>
      <c r="S32" s="36">
        <f>'Site overhead- NSP &amp; OST'!L193</f>
        <v>0</v>
      </c>
      <c r="T32" s="36">
        <f>'Site overhead- NSP &amp; OST'!M193</f>
        <v>0</v>
      </c>
      <c r="U32" s="36" t="e">
        <f t="shared" si="6"/>
        <v>#VALUE!</v>
      </c>
      <c r="V32" s="36" t="e">
        <f t="shared" si="7"/>
        <v>#VALUE!</v>
      </c>
    </row>
    <row r="33" spans="1:22" x14ac:dyDescent="0.2">
      <c r="A33" s="36" t="str">
        <f>'Service providers'!A43</f>
        <v>Указать название точки 9</v>
      </c>
      <c r="B33" s="36" t="str">
        <f>'Service providers'!G43</f>
        <v/>
      </c>
      <c r="C33" s="36" t="str">
        <f>'Service providers'!H43</f>
        <v/>
      </c>
      <c r="D33" s="36">
        <f>'Non-medical equipment-NSP'!CO42</f>
        <v>0</v>
      </c>
      <c r="E33" s="36">
        <f>'Non-medical equipment-NSP'!CP42</f>
        <v>0</v>
      </c>
      <c r="F33" s="36" t="e">
        <f t="shared" si="0"/>
        <v>#VALUE!</v>
      </c>
      <c r="G33" s="36" t="e">
        <f t="shared" si="1"/>
        <v>#VALUE!</v>
      </c>
      <c r="H33" s="36" t="str">
        <f>'Service providers'!I43</f>
        <v>Указать название точки 9</v>
      </c>
      <c r="I33" s="36" t="str">
        <f>'Service providers'!O43</f>
        <v xml:space="preserve"> </v>
      </c>
      <c r="J33" s="40" t="str">
        <f>'Service providers'!P43</f>
        <v xml:space="preserve"> </v>
      </c>
      <c r="K33" s="36">
        <f>'Non-medical equipment-OST'!CO41</f>
        <v>0</v>
      </c>
      <c r="L33" s="36">
        <f>'Non-medical equipment-OST'!CP41</f>
        <v>0</v>
      </c>
      <c r="M33" s="36" t="e">
        <f t="shared" si="2"/>
        <v>#VALUE!</v>
      </c>
      <c r="N33" s="36" t="e">
        <f t="shared" si="3"/>
        <v>#VALUE!</v>
      </c>
      <c r="O33" s="36">
        <f>'Site overhead- NSP &amp; OST'!L46</f>
        <v>0</v>
      </c>
      <c r="P33" s="36">
        <f>'Site overhead- NSP &amp; OST'!M46</f>
        <v>0</v>
      </c>
      <c r="Q33" s="36" t="e">
        <f t="shared" si="4"/>
        <v>#VALUE!</v>
      </c>
      <c r="R33" s="36" t="e">
        <f t="shared" si="5"/>
        <v>#VALUE!</v>
      </c>
      <c r="S33" s="36">
        <f>'Site overhead- NSP &amp; OST'!L194</f>
        <v>0</v>
      </c>
      <c r="T33" s="36">
        <f>'Site overhead- NSP &amp; OST'!M194</f>
        <v>0</v>
      </c>
      <c r="U33" s="36" t="e">
        <f t="shared" si="6"/>
        <v>#VALUE!</v>
      </c>
      <c r="V33" s="36" t="e">
        <f t="shared" si="7"/>
        <v>#VALUE!</v>
      </c>
    </row>
    <row r="34" spans="1:22" x14ac:dyDescent="0.2">
      <c r="A34" s="36" t="str">
        <f>'Service providers'!A44</f>
        <v>Указать название точки 10</v>
      </c>
      <c r="B34" s="36" t="str">
        <f>'Service providers'!G44</f>
        <v/>
      </c>
      <c r="C34" s="36" t="str">
        <f>'Service providers'!H44</f>
        <v/>
      </c>
      <c r="D34" s="36">
        <f>'Non-medical equipment-NSP'!CO43</f>
        <v>0</v>
      </c>
      <c r="E34" s="36">
        <f>'Non-medical equipment-NSP'!CP43</f>
        <v>0</v>
      </c>
      <c r="F34" s="36" t="e">
        <f t="shared" si="0"/>
        <v>#VALUE!</v>
      </c>
      <c r="G34" s="36" t="e">
        <f t="shared" si="1"/>
        <v>#VALUE!</v>
      </c>
      <c r="H34" s="36" t="str">
        <f>'Service providers'!I44</f>
        <v>Указать название точки 10</v>
      </c>
      <c r="I34" s="36" t="str">
        <f>'Service providers'!O44</f>
        <v xml:space="preserve"> </v>
      </c>
      <c r="J34" s="40" t="str">
        <f>'Service providers'!P44</f>
        <v xml:space="preserve"> </v>
      </c>
      <c r="K34" s="36">
        <f>'Non-medical equipment-OST'!CO42</f>
        <v>0</v>
      </c>
      <c r="L34" s="36">
        <f>'Non-medical equipment-OST'!CP42</f>
        <v>0</v>
      </c>
      <c r="M34" s="36" t="e">
        <f t="shared" si="2"/>
        <v>#VALUE!</v>
      </c>
      <c r="N34" s="36" t="e">
        <f t="shared" si="3"/>
        <v>#VALUE!</v>
      </c>
      <c r="O34" s="36">
        <f>'Site overhead- NSP &amp; OST'!L47</f>
        <v>0</v>
      </c>
      <c r="P34" s="36">
        <f>'Site overhead- NSP &amp; OST'!M47</f>
        <v>0</v>
      </c>
      <c r="Q34" s="36" t="e">
        <f t="shared" si="4"/>
        <v>#VALUE!</v>
      </c>
      <c r="R34" s="36" t="e">
        <f t="shared" si="5"/>
        <v>#VALUE!</v>
      </c>
      <c r="S34" s="36">
        <f>'Site overhead- NSP &amp; OST'!L195</f>
        <v>0</v>
      </c>
      <c r="T34" s="36">
        <f>'Site overhead- NSP &amp; OST'!M195</f>
        <v>0</v>
      </c>
      <c r="U34" s="36" t="e">
        <f t="shared" si="6"/>
        <v>#VALUE!</v>
      </c>
      <c r="V34" s="36" t="e">
        <f t="shared" si="7"/>
        <v>#VALUE!</v>
      </c>
    </row>
    <row r="35" spans="1:22" x14ac:dyDescent="0.2">
      <c r="A35" s="36" t="str">
        <f>'Service providers'!A45</f>
        <v>Указать название точки 11</v>
      </c>
      <c r="B35" s="36" t="str">
        <f>'Service providers'!G45</f>
        <v/>
      </c>
      <c r="C35" s="36" t="str">
        <f>'Service providers'!H45</f>
        <v/>
      </c>
      <c r="D35" s="36">
        <f>'Non-medical equipment-NSP'!CO44</f>
        <v>0</v>
      </c>
      <c r="E35" s="36">
        <f>'Non-medical equipment-NSP'!CP44</f>
        <v>0</v>
      </c>
      <c r="F35" s="36" t="e">
        <f t="shared" si="0"/>
        <v>#VALUE!</v>
      </c>
      <c r="G35" s="36" t="e">
        <f t="shared" si="1"/>
        <v>#VALUE!</v>
      </c>
      <c r="H35" s="36" t="str">
        <f>'Service providers'!I45</f>
        <v>Указать название точки 11</v>
      </c>
      <c r="I35" s="36" t="str">
        <f>'Service providers'!O45</f>
        <v xml:space="preserve"> </v>
      </c>
      <c r="J35" s="40" t="str">
        <f>'Service providers'!P45</f>
        <v xml:space="preserve"> </v>
      </c>
      <c r="K35" s="36">
        <f>'Non-medical equipment-OST'!CO43</f>
        <v>0</v>
      </c>
      <c r="L35" s="36">
        <f>'Non-medical equipment-OST'!CP43</f>
        <v>0</v>
      </c>
      <c r="M35" s="36" t="e">
        <f t="shared" si="2"/>
        <v>#VALUE!</v>
      </c>
      <c r="N35" s="36" t="e">
        <f t="shared" si="3"/>
        <v>#VALUE!</v>
      </c>
      <c r="O35" s="36">
        <f>'Site overhead- NSP &amp; OST'!L48</f>
        <v>0</v>
      </c>
      <c r="P35" s="36">
        <f>'Site overhead- NSP &amp; OST'!M48</f>
        <v>0</v>
      </c>
      <c r="Q35" s="36" t="e">
        <f t="shared" si="4"/>
        <v>#VALUE!</v>
      </c>
      <c r="R35" s="36" t="e">
        <f t="shared" si="5"/>
        <v>#VALUE!</v>
      </c>
      <c r="S35" s="36">
        <f>'Site overhead- NSP &amp; OST'!L196</f>
        <v>0</v>
      </c>
      <c r="T35" s="36">
        <f>'Site overhead- NSP &amp; OST'!M196</f>
        <v>0</v>
      </c>
      <c r="U35" s="36" t="e">
        <f t="shared" si="6"/>
        <v>#VALUE!</v>
      </c>
      <c r="V35" s="36" t="e">
        <f t="shared" si="7"/>
        <v>#VALUE!</v>
      </c>
    </row>
    <row r="36" spans="1:22" x14ac:dyDescent="0.2">
      <c r="A36" s="36" t="str">
        <f>'Service providers'!A46</f>
        <v>Указать название точки 12</v>
      </c>
      <c r="B36" s="36" t="str">
        <f>'Service providers'!G46</f>
        <v/>
      </c>
      <c r="C36" s="36" t="str">
        <f>'Service providers'!H46</f>
        <v/>
      </c>
      <c r="D36" s="36">
        <f>'Non-medical equipment-NSP'!CO45</f>
        <v>0</v>
      </c>
      <c r="E36" s="36">
        <f>'Non-medical equipment-NSP'!CP45</f>
        <v>0</v>
      </c>
      <c r="F36" s="36" t="e">
        <f t="shared" si="0"/>
        <v>#VALUE!</v>
      </c>
      <c r="G36" s="36" t="e">
        <f t="shared" si="1"/>
        <v>#VALUE!</v>
      </c>
      <c r="H36" s="36" t="str">
        <f>'Service providers'!I46</f>
        <v>Указать название точки 12</v>
      </c>
      <c r="I36" s="36" t="str">
        <f>'Service providers'!O46</f>
        <v xml:space="preserve"> </v>
      </c>
      <c r="J36" s="40" t="str">
        <f>'Service providers'!P46</f>
        <v xml:space="preserve"> </v>
      </c>
      <c r="K36" s="36">
        <f>'Non-medical equipment-OST'!CO44</f>
        <v>0</v>
      </c>
      <c r="L36" s="36">
        <f>'Non-medical equipment-OST'!CP44</f>
        <v>0</v>
      </c>
      <c r="M36" s="36" t="e">
        <f t="shared" si="2"/>
        <v>#VALUE!</v>
      </c>
      <c r="N36" s="36" t="e">
        <f t="shared" si="3"/>
        <v>#VALUE!</v>
      </c>
      <c r="O36" s="36">
        <f>'Site overhead- NSP &amp; OST'!L49</f>
        <v>0</v>
      </c>
      <c r="P36" s="36">
        <f>'Site overhead- NSP &amp; OST'!M49</f>
        <v>0</v>
      </c>
      <c r="Q36" s="36" t="e">
        <f t="shared" si="4"/>
        <v>#VALUE!</v>
      </c>
      <c r="R36" s="36" t="e">
        <f t="shared" si="5"/>
        <v>#VALUE!</v>
      </c>
      <c r="S36" s="36">
        <f>'Site overhead- NSP &amp; OST'!L197</f>
        <v>0</v>
      </c>
      <c r="T36" s="36">
        <f>'Site overhead- NSP &amp; OST'!M197</f>
        <v>0</v>
      </c>
      <c r="U36" s="36" t="e">
        <f t="shared" si="6"/>
        <v>#VALUE!</v>
      </c>
      <c r="V36" s="36" t="e">
        <f t="shared" si="7"/>
        <v>#VALUE!</v>
      </c>
    </row>
    <row r="37" spans="1:22" x14ac:dyDescent="0.2">
      <c r="A37" s="36" t="str">
        <f>'Service providers'!A47</f>
        <v>Указать название точки 13</v>
      </c>
      <c r="B37" s="36" t="str">
        <f>'Service providers'!G47</f>
        <v/>
      </c>
      <c r="C37" s="36" t="str">
        <f>'Service providers'!H47</f>
        <v/>
      </c>
      <c r="D37" s="36">
        <f>'Non-medical equipment-NSP'!CO46</f>
        <v>0</v>
      </c>
      <c r="E37" s="36">
        <f>'Non-medical equipment-NSP'!CP46</f>
        <v>0</v>
      </c>
      <c r="F37" s="36" t="e">
        <f t="shared" si="0"/>
        <v>#VALUE!</v>
      </c>
      <c r="G37" s="36" t="e">
        <f t="shared" si="1"/>
        <v>#VALUE!</v>
      </c>
      <c r="H37" s="36" t="str">
        <f>'Service providers'!I47</f>
        <v>Указать название точки 13</v>
      </c>
      <c r="I37" s="36" t="str">
        <f>'Service providers'!O47</f>
        <v xml:space="preserve"> </v>
      </c>
      <c r="J37" s="40" t="str">
        <f>'Service providers'!P47</f>
        <v xml:space="preserve"> </v>
      </c>
      <c r="K37" s="36">
        <f>'Non-medical equipment-OST'!CO45</f>
        <v>0</v>
      </c>
      <c r="L37" s="36">
        <f>'Non-medical equipment-OST'!CP45</f>
        <v>0</v>
      </c>
      <c r="M37" s="36" t="e">
        <f t="shared" si="2"/>
        <v>#VALUE!</v>
      </c>
      <c r="N37" s="36" t="e">
        <f t="shared" si="3"/>
        <v>#VALUE!</v>
      </c>
      <c r="O37" s="36">
        <f>'Site overhead- NSP &amp; OST'!L50</f>
        <v>0</v>
      </c>
      <c r="P37" s="36">
        <f>'Site overhead- NSP &amp; OST'!M50</f>
        <v>0</v>
      </c>
      <c r="Q37" s="36" t="e">
        <f t="shared" si="4"/>
        <v>#VALUE!</v>
      </c>
      <c r="R37" s="36" t="e">
        <f t="shared" si="5"/>
        <v>#VALUE!</v>
      </c>
      <c r="S37" s="36">
        <f>'Site overhead- NSP &amp; OST'!L198</f>
        <v>0</v>
      </c>
      <c r="T37" s="36">
        <f>'Site overhead- NSP &amp; OST'!M198</f>
        <v>0</v>
      </c>
      <c r="U37" s="36" t="e">
        <f t="shared" si="6"/>
        <v>#VALUE!</v>
      </c>
      <c r="V37" s="36" t="e">
        <f t="shared" si="7"/>
        <v>#VALUE!</v>
      </c>
    </row>
    <row r="38" spans="1:22" x14ac:dyDescent="0.2">
      <c r="A38" s="36" t="str">
        <f>'Service providers'!A48</f>
        <v>Указать название точки 14</v>
      </c>
      <c r="B38" s="36" t="str">
        <f>'Service providers'!G48</f>
        <v/>
      </c>
      <c r="C38" s="36" t="str">
        <f>'Service providers'!H48</f>
        <v/>
      </c>
      <c r="D38" s="36">
        <f>'Non-medical equipment-NSP'!CO47</f>
        <v>0</v>
      </c>
      <c r="E38" s="36">
        <f>'Non-medical equipment-NSP'!CP47</f>
        <v>0</v>
      </c>
      <c r="F38" s="36" t="e">
        <f t="shared" si="0"/>
        <v>#VALUE!</v>
      </c>
      <c r="G38" s="36" t="e">
        <f t="shared" si="1"/>
        <v>#VALUE!</v>
      </c>
      <c r="H38" s="36" t="str">
        <f>'Service providers'!I48</f>
        <v>Указать название точки 14</v>
      </c>
      <c r="I38" s="36" t="str">
        <f>'Service providers'!O48</f>
        <v xml:space="preserve"> </v>
      </c>
      <c r="J38" s="40" t="str">
        <f>'Service providers'!P48</f>
        <v xml:space="preserve"> </v>
      </c>
      <c r="K38" s="36">
        <f>'Non-medical equipment-OST'!CO46</f>
        <v>0</v>
      </c>
      <c r="L38" s="36">
        <f>'Non-medical equipment-OST'!CP46</f>
        <v>0</v>
      </c>
      <c r="M38" s="36" t="e">
        <f t="shared" si="2"/>
        <v>#VALUE!</v>
      </c>
      <c r="N38" s="36" t="e">
        <f t="shared" si="3"/>
        <v>#VALUE!</v>
      </c>
      <c r="O38" s="36">
        <f>'Site overhead- NSP &amp; OST'!L51</f>
        <v>0</v>
      </c>
      <c r="P38" s="36">
        <f>'Site overhead- NSP &amp; OST'!M51</f>
        <v>0</v>
      </c>
      <c r="Q38" s="36" t="e">
        <f t="shared" si="4"/>
        <v>#VALUE!</v>
      </c>
      <c r="R38" s="36" t="e">
        <f t="shared" si="5"/>
        <v>#VALUE!</v>
      </c>
      <c r="S38" s="36">
        <f>'Site overhead- NSP &amp; OST'!L199</f>
        <v>0</v>
      </c>
      <c r="T38" s="36">
        <f>'Site overhead- NSP &amp; OST'!M199</f>
        <v>0</v>
      </c>
      <c r="U38" s="36" t="e">
        <f t="shared" si="6"/>
        <v>#VALUE!</v>
      </c>
      <c r="V38" s="36" t="e">
        <f t="shared" si="7"/>
        <v>#VALUE!</v>
      </c>
    </row>
    <row r="39" spans="1:22" x14ac:dyDescent="0.2">
      <c r="A39" s="36" t="str">
        <f>'Service providers'!A49</f>
        <v>Указать название точки 15</v>
      </c>
      <c r="B39" s="36" t="str">
        <f>'Service providers'!G49</f>
        <v/>
      </c>
      <c r="C39" s="36" t="str">
        <f>'Service providers'!H49</f>
        <v/>
      </c>
      <c r="D39" s="36">
        <f>'Non-medical equipment-NSP'!CO48</f>
        <v>0</v>
      </c>
      <c r="E39" s="36">
        <f>'Non-medical equipment-NSP'!CP48</f>
        <v>0</v>
      </c>
      <c r="F39" s="36" t="e">
        <f t="shared" si="0"/>
        <v>#VALUE!</v>
      </c>
      <c r="G39" s="36" t="e">
        <f t="shared" si="1"/>
        <v>#VALUE!</v>
      </c>
      <c r="H39" s="36" t="str">
        <f>'Service providers'!I49</f>
        <v>Указать название точки 15</v>
      </c>
      <c r="I39" s="36" t="str">
        <f>'Service providers'!O49</f>
        <v xml:space="preserve"> </v>
      </c>
      <c r="J39" s="40" t="str">
        <f>'Service providers'!P49</f>
        <v xml:space="preserve"> </v>
      </c>
      <c r="K39" s="36">
        <f>'Non-medical equipment-OST'!CO47</f>
        <v>0</v>
      </c>
      <c r="L39" s="36">
        <f>'Non-medical equipment-OST'!CP47</f>
        <v>0</v>
      </c>
      <c r="M39" s="36" t="e">
        <f t="shared" si="2"/>
        <v>#VALUE!</v>
      </c>
      <c r="N39" s="36" t="e">
        <f t="shared" si="3"/>
        <v>#VALUE!</v>
      </c>
      <c r="O39" s="36">
        <f>'Site overhead- NSP &amp; OST'!L52</f>
        <v>0</v>
      </c>
      <c r="P39" s="36">
        <f>'Site overhead- NSP &amp; OST'!M52</f>
        <v>0</v>
      </c>
      <c r="Q39" s="36" t="e">
        <f t="shared" si="4"/>
        <v>#VALUE!</v>
      </c>
      <c r="R39" s="36" t="e">
        <f t="shared" si="5"/>
        <v>#VALUE!</v>
      </c>
      <c r="S39" s="36">
        <f>'Site overhead- NSP &amp; OST'!L200</f>
        <v>0</v>
      </c>
      <c r="T39" s="36">
        <f>'Site overhead- NSP &amp; OST'!M200</f>
        <v>0</v>
      </c>
      <c r="U39" s="36" t="e">
        <f t="shared" si="6"/>
        <v>#VALUE!</v>
      </c>
      <c r="V39" s="36" t="e">
        <f t="shared" si="7"/>
        <v>#VALUE!</v>
      </c>
    </row>
    <row r="40" spans="1:22" x14ac:dyDescent="0.2">
      <c r="A40" s="36" t="str">
        <f>'Service providers'!A50</f>
        <v>Указать название точки 16</v>
      </c>
      <c r="B40" s="36" t="str">
        <f>'Service providers'!G50</f>
        <v/>
      </c>
      <c r="C40" s="36" t="str">
        <f>'Service providers'!H50</f>
        <v/>
      </c>
      <c r="D40" s="36">
        <f>'Non-medical equipment-NSP'!CO49</f>
        <v>0</v>
      </c>
      <c r="E40" s="36">
        <f>'Non-medical equipment-NSP'!CP49</f>
        <v>0</v>
      </c>
      <c r="F40" s="36" t="e">
        <f t="shared" si="0"/>
        <v>#VALUE!</v>
      </c>
      <c r="G40" s="36" t="e">
        <f t="shared" si="1"/>
        <v>#VALUE!</v>
      </c>
      <c r="H40" s="36" t="str">
        <f>'Service providers'!I50</f>
        <v>Указать название точки 16</v>
      </c>
      <c r="I40" s="36" t="str">
        <f>'Service providers'!O50</f>
        <v xml:space="preserve"> </v>
      </c>
      <c r="J40" s="40" t="str">
        <f>'Service providers'!P50</f>
        <v xml:space="preserve"> </v>
      </c>
      <c r="K40" s="36">
        <f>'Non-medical equipment-OST'!CO48</f>
        <v>0</v>
      </c>
      <c r="L40" s="36">
        <f>'Non-medical equipment-OST'!CP48</f>
        <v>0</v>
      </c>
      <c r="M40" s="36" t="e">
        <f t="shared" si="2"/>
        <v>#VALUE!</v>
      </c>
      <c r="N40" s="36" t="e">
        <f t="shared" si="3"/>
        <v>#VALUE!</v>
      </c>
      <c r="O40" s="36">
        <f>'Site overhead- NSP &amp; OST'!L53</f>
        <v>0</v>
      </c>
      <c r="P40" s="36">
        <f>'Site overhead- NSP &amp; OST'!M53</f>
        <v>0</v>
      </c>
      <c r="Q40" s="36" t="e">
        <f t="shared" si="4"/>
        <v>#VALUE!</v>
      </c>
      <c r="R40" s="36" t="e">
        <f t="shared" si="5"/>
        <v>#VALUE!</v>
      </c>
      <c r="S40" s="36">
        <f>'Site overhead- NSP &amp; OST'!L201</f>
        <v>0</v>
      </c>
      <c r="T40" s="36">
        <f>'Site overhead- NSP &amp; OST'!M201</f>
        <v>0</v>
      </c>
      <c r="U40" s="36" t="e">
        <f t="shared" si="6"/>
        <v>#VALUE!</v>
      </c>
      <c r="V40" s="36" t="e">
        <f t="shared" si="7"/>
        <v>#VALUE!</v>
      </c>
    </row>
    <row r="41" spans="1:22" x14ac:dyDescent="0.2">
      <c r="A41" s="36" t="str">
        <f>'Service providers'!A51</f>
        <v>Указать название точки 17</v>
      </c>
      <c r="B41" s="36" t="str">
        <f>'Service providers'!G51</f>
        <v/>
      </c>
      <c r="C41" s="36" t="str">
        <f>'Service providers'!H51</f>
        <v/>
      </c>
      <c r="D41" s="36">
        <f>'Non-medical equipment-NSP'!CO50</f>
        <v>0</v>
      </c>
      <c r="E41" s="36">
        <f>'Non-medical equipment-NSP'!CP50</f>
        <v>0</v>
      </c>
      <c r="F41" s="36" t="e">
        <f t="shared" si="0"/>
        <v>#VALUE!</v>
      </c>
      <c r="G41" s="36" t="e">
        <f t="shared" si="1"/>
        <v>#VALUE!</v>
      </c>
      <c r="H41" s="36" t="str">
        <f>'Service providers'!I51</f>
        <v>Указать название точки 17</v>
      </c>
      <c r="I41" s="36" t="str">
        <f>'Service providers'!O51</f>
        <v xml:space="preserve"> </v>
      </c>
      <c r="J41" s="40" t="str">
        <f>'Service providers'!P51</f>
        <v xml:space="preserve"> </v>
      </c>
      <c r="K41" s="36">
        <f>'Non-medical equipment-OST'!CO49</f>
        <v>0</v>
      </c>
      <c r="L41" s="36">
        <f>'Non-medical equipment-OST'!CP49</f>
        <v>0</v>
      </c>
      <c r="M41" s="36" t="e">
        <f t="shared" si="2"/>
        <v>#VALUE!</v>
      </c>
      <c r="N41" s="36" t="e">
        <f t="shared" si="3"/>
        <v>#VALUE!</v>
      </c>
      <c r="O41" s="36">
        <f>'Site overhead- NSP &amp; OST'!L54</f>
        <v>0</v>
      </c>
      <c r="P41" s="36">
        <f>'Site overhead- NSP &amp; OST'!M54</f>
        <v>0</v>
      </c>
      <c r="Q41" s="36" t="e">
        <f t="shared" si="4"/>
        <v>#VALUE!</v>
      </c>
      <c r="R41" s="36" t="e">
        <f t="shared" si="5"/>
        <v>#VALUE!</v>
      </c>
      <c r="S41" s="36">
        <f>'Site overhead- NSP &amp; OST'!L202</f>
        <v>0</v>
      </c>
      <c r="T41" s="36">
        <f>'Site overhead- NSP &amp; OST'!M202</f>
        <v>0</v>
      </c>
      <c r="U41" s="36" t="e">
        <f t="shared" si="6"/>
        <v>#VALUE!</v>
      </c>
      <c r="V41" s="36" t="e">
        <f t="shared" si="7"/>
        <v>#VALUE!</v>
      </c>
    </row>
    <row r="42" spans="1:22" x14ac:dyDescent="0.2">
      <c r="A42" s="36" t="str">
        <f>'Service providers'!A52</f>
        <v>Указать название точки 18</v>
      </c>
      <c r="B42" s="36" t="str">
        <f>'Service providers'!G52</f>
        <v/>
      </c>
      <c r="C42" s="36" t="str">
        <f>'Service providers'!H52</f>
        <v/>
      </c>
      <c r="D42" s="36">
        <f>'Non-medical equipment-NSP'!CO51</f>
        <v>0</v>
      </c>
      <c r="E42" s="36">
        <f>'Non-medical equipment-NSP'!CP51</f>
        <v>0</v>
      </c>
      <c r="F42" s="36" t="e">
        <f t="shared" si="0"/>
        <v>#VALUE!</v>
      </c>
      <c r="G42" s="36" t="e">
        <f t="shared" si="1"/>
        <v>#VALUE!</v>
      </c>
      <c r="H42" s="36" t="str">
        <f>'Service providers'!I52</f>
        <v>Указать название точки 18</v>
      </c>
      <c r="I42" s="36" t="str">
        <f>'Service providers'!O52</f>
        <v xml:space="preserve"> </v>
      </c>
      <c r="J42" s="40" t="str">
        <f>'Service providers'!P52</f>
        <v xml:space="preserve"> </v>
      </c>
      <c r="K42" s="36">
        <f>'Non-medical equipment-OST'!CO50</f>
        <v>0</v>
      </c>
      <c r="L42" s="36">
        <f>'Non-medical equipment-OST'!CP50</f>
        <v>0</v>
      </c>
      <c r="M42" s="36" t="e">
        <f t="shared" si="2"/>
        <v>#VALUE!</v>
      </c>
      <c r="N42" s="36" t="e">
        <f t="shared" si="3"/>
        <v>#VALUE!</v>
      </c>
      <c r="O42" s="36">
        <f>'Site overhead- NSP &amp; OST'!L55</f>
        <v>0</v>
      </c>
      <c r="P42" s="36">
        <f>'Site overhead- NSP &amp; OST'!M55</f>
        <v>0</v>
      </c>
      <c r="Q42" s="36" t="e">
        <f t="shared" si="4"/>
        <v>#VALUE!</v>
      </c>
      <c r="R42" s="36" t="e">
        <f t="shared" si="5"/>
        <v>#VALUE!</v>
      </c>
      <c r="S42" s="36">
        <f>'Site overhead- NSP &amp; OST'!L203</f>
        <v>0</v>
      </c>
      <c r="T42" s="36">
        <f>'Site overhead- NSP &amp; OST'!M203</f>
        <v>0</v>
      </c>
      <c r="U42" s="36" t="e">
        <f t="shared" si="6"/>
        <v>#VALUE!</v>
      </c>
      <c r="V42" s="36" t="e">
        <f t="shared" si="7"/>
        <v>#VALUE!</v>
      </c>
    </row>
    <row r="43" spans="1:22" x14ac:dyDescent="0.2">
      <c r="A43" s="36" t="str">
        <f>'Service providers'!A53</f>
        <v>Указать название точки 19</v>
      </c>
      <c r="B43" s="36" t="str">
        <f>'Service providers'!G53</f>
        <v/>
      </c>
      <c r="C43" s="36" t="str">
        <f>'Service providers'!H53</f>
        <v/>
      </c>
      <c r="D43" s="36">
        <f>'Non-medical equipment-NSP'!CO52</f>
        <v>0</v>
      </c>
      <c r="E43" s="36">
        <f>'Non-medical equipment-NSP'!CP52</f>
        <v>0</v>
      </c>
      <c r="F43" s="36" t="e">
        <f t="shared" si="0"/>
        <v>#VALUE!</v>
      </c>
      <c r="G43" s="36" t="e">
        <f t="shared" si="1"/>
        <v>#VALUE!</v>
      </c>
      <c r="H43" s="36" t="str">
        <f>'Service providers'!I53</f>
        <v>Указать название точки 19</v>
      </c>
      <c r="I43" s="36" t="str">
        <f>'Service providers'!O53</f>
        <v xml:space="preserve"> </v>
      </c>
      <c r="J43" s="40" t="str">
        <f>'Service providers'!P53</f>
        <v xml:space="preserve"> </v>
      </c>
      <c r="K43" s="36">
        <f>'Non-medical equipment-OST'!CO51</f>
        <v>0</v>
      </c>
      <c r="L43" s="36">
        <f>'Non-medical equipment-OST'!CP51</f>
        <v>0</v>
      </c>
      <c r="M43" s="36" t="e">
        <f t="shared" si="2"/>
        <v>#VALUE!</v>
      </c>
      <c r="N43" s="36" t="e">
        <f t="shared" si="3"/>
        <v>#VALUE!</v>
      </c>
      <c r="O43" s="36">
        <f>'Site overhead- NSP &amp; OST'!L56</f>
        <v>0</v>
      </c>
      <c r="P43" s="36">
        <f>'Site overhead- NSP &amp; OST'!M56</f>
        <v>0</v>
      </c>
      <c r="Q43" s="36" t="e">
        <f t="shared" si="4"/>
        <v>#VALUE!</v>
      </c>
      <c r="R43" s="36" t="e">
        <f t="shared" si="5"/>
        <v>#VALUE!</v>
      </c>
      <c r="S43" s="36">
        <f>'Site overhead- NSP &amp; OST'!L204</f>
        <v>0</v>
      </c>
      <c r="T43" s="36">
        <f>'Site overhead- NSP &amp; OST'!M204</f>
        <v>0</v>
      </c>
      <c r="U43" s="36" t="e">
        <f t="shared" si="6"/>
        <v>#VALUE!</v>
      </c>
      <c r="V43" s="36" t="e">
        <f t="shared" si="7"/>
        <v>#VALUE!</v>
      </c>
    </row>
    <row r="44" spans="1:22" x14ac:dyDescent="0.2">
      <c r="A44" s="36" t="str">
        <f>'Service providers'!A54</f>
        <v>Указать название точки 20</v>
      </c>
      <c r="B44" s="36" t="str">
        <f>'Service providers'!G54</f>
        <v/>
      </c>
      <c r="C44" s="36" t="str">
        <f>'Service providers'!H54</f>
        <v/>
      </c>
      <c r="D44" s="36">
        <f>'Non-medical equipment-NSP'!CO53</f>
        <v>0</v>
      </c>
      <c r="E44" s="36">
        <f>'Non-medical equipment-NSP'!CP53</f>
        <v>0</v>
      </c>
      <c r="F44" s="36" t="e">
        <f t="shared" si="0"/>
        <v>#VALUE!</v>
      </c>
      <c r="G44" s="36" t="e">
        <f t="shared" si="1"/>
        <v>#VALUE!</v>
      </c>
      <c r="H44" s="36" t="str">
        <f>'Service providers'!I54</f>
        <v>Указать название точки 20</v>
      </c>
      <c r="I44" s="36" t="str">
        <f>'Service providers'!O54</f>
        <v xml:space="preserve"> </v>
      </c>
      <c r="J44" s="40" t="str">
        <f>'Service providers'!P54</f>
        <v xml:space="preserve"> </v>
      </c>
      <c r="K44" s="36">
        <f>'Non-medical equipment-OST'!CO52</f>
        <v>0</v>
      </c>
      <c r="L44" s="36">
        <f>'Non-medical equipment-OST'!CP52</f>
        <v>0</v>
      </c>
      <c r="M44" s="36" t="e">
        <f t="shared" si="2"/>
        <v>#VALUE!</v>
      </c>
      <c r="N44" s="36" t="e">
        <f t="shared" si="3"/>
        <v>#VALUE!</v>
      </c>
      <c r="O44" s="36">
        <f>'Site overhead- NSP &amp; OST'!L57</f>
        <v>0</v>
      </c>
      <c r="P44" s="36">
        <f>'Site overhead- NSP &amp; OST'!M57</f>
        <v>0</v>
      </c>
      <c r="Q44" s="36" t="e">
        <f t="shared" si="4"/>
        <v>#VALUE!</v>
      </c>
      <c r="R44" s="36" t="e">
        <f t="shared" si="5"/>
        <v>#VALUE!</v>
      </c>
      <c r="S44" s="36">
        <f>'Site overhead- NSP &amp; OST'!L205</f>
        <v>0</v>
      </c>
      <c r="T44" s="36">
        <f>'Site overhead- NSP &amp; OST'!M205</f>
        <v>0</v>
      </c>
      <c r="U44" s="36" t="e">
        <f t="shared" si="6"/>
        <v>#VALUE!</v>
      </c>
      <c r="V44" s="36" t="e">
        <f t="shared" si="7"/>
        <v>#VALUE!</v>
      </c>
    </row>
    <row r="45" spans="1:22" x14ac:dyDescent="0.2">
      <c r="A45" s="36" t="str">
        <f>'Service providers'!A55</f>
        <v>Указать название</v>
      </c>
      <c r="B45" s="36" t="str">
        <f>'Service providers'!G55</f>
        <v/>
      </c>
      <c r="C45" s="36" t="str">
        <f>'Service providers'!H55</f>
        <v/>
      </c>
      <c r="D45" s="36">
        <f>'Non-medical equipment-NSP'!CO54</f>
        <v>0</v>
      </c>
      <c r="E45" s="36">
        <f>'Non-medical equipment-NSP'!CP54</f>
        <v>0</v>
      </c>
      <c r="F45" s="36" t="e">
        <f t="shared" ref="F45:F65" si="8">B45*D45</f>
        <v>#VALUE!</v>
      </c>
      <c r="G45" s="36" t="e">
        <f t="shared" ref="G45:G65" si="9">C45*E45</f>
        <v>#VALUE!</v>
      </c>
      <c r="H45" s="36" t="str">
        <f>'Service providers'!I55</f>
        <v>Указать название</v>
      </c>
      <c r="I45" s="36" t="str">
        <f>'Service providers'!O55</f>
        <v xml:space="preserve"> </v>
      </c>
      <c r="J45" s="40" t="str">
        <f>'Service providers'!P55</f>
        <v xml:space="preserve"> </v>
      </c>
      <c r="K45" s="36">
        <f>'Non-medical equipment-OST'!CO53</f>
        <v>0</v>
      </c>
      <c r="L45" s="36">
        <f>'Non-medical equipment-OST'!CP53</f>
        <v>0</v>
      </c>
      <c r="M45" s="36" t="e">
        <f t="shared" ref="M45:M65" si="10">I45*K45</f>
        <v>#VALUE!</v>
      </c>
      <c r="N45" s="36" t="e">
        <f t="shared" ref="N45:N65" si="11">J45*L45</f>
        <v>#VALUE!</v>
      </c>
      <c r="O45" s="36">
        <f>'Site overhead- NSP &amp; OST'!L58</f>
        <v>0</v>
      </c>
      <c r="P45" s="36">
        <f>'Site overhead- NSP &amp; OST'!M58</f>
        <v>0</v>
      </c>
      <c r="Q45" s="36" t="e">
        <f t="shared" ref="Q45:Q65" si="12">O45*B45</f>
        <v>#VALUE!</v>
      </c>
      <c r="R45" s="36" t="e">
        <f t="shared" ref="R45:R65" si="13">P45*C45</f>
        <v>#VALUE!</v>
      </c>
      <c r="S45" s="36">
        <f>'Site overhead- NSP &amp; OST'!L206</f>
        <v>0</v>
      </c>
      <c r="T45" s="36">
        <f>'Site overhead- NSP &amp; OST'!M206</f>
        <v>0</v>
      </c>
      <c r="U45" s="36" t="e">
        <f t="shared" ref="U45:U65" si="14">S45*I45</f>
        <v>#VALUE!</v>
      </c>
      <c r="V45" s="36" t="e">
        <f t="shared" ref="V45:V65" si="15">T45*J45</f>
        <v>#VALUE!</v>
      </c>
    </row>
    <row r="46" spans="1:22" x14ac:dyDescent="0.2">
      <c r="A46" s="36" t="str">
        <f>'Service providers'!A56</f>
        <v>Указать название точки 1</v>
      </c>
      <c r="B46" s="36" t="str">
        <f>'Service providers'!G56</f>
        <v/>
      </c>
      <c r="C46" s="36" t="str">
        <f>'Service providers'!H56</f>
        <v/>
      </c>
      <c r="D46" s="36">
        <f>'Non-medical equipment-NSP'!CO55</f>
        <v>0</v>
      </c>
      <c r="E46" s="36">
        <f>'Non-medical equipment-NSP'!CP55</f>
        <v>0</v>
      </c>
      <c r="F46" s="36" t="e">
        <f t="shared" si="8"/>
        <v>#VALUE!</v>
      </c>
      <c r="G46" s="36" t="e">
        <f t="shared" si="9"/>
        <v>#VALUE!</v>
      </c>
      <c r="H46" s="36" t="str">
        <f>'Service providers'!I56</f>
        <v>Указать название точки 1</v>
      </c>
      <c r="I46" s="36" t="str">
        <f>'Service providers'!O56</f>
        <v xml:space="preserve"> </v>
      </c>
      <c r="J46" s="40" t="str">
        <f>'Service providers'!P56</f>
        <v xml:space="preserve"> </v>
      </c>
      <c r="K46" s="36">
        <f>'Non-medical equipment-OST'!CO54</f>
        <v>0</v>
      </c>
      <c r="L46" s="36">
        <f>'Non-medical equipment-OST'!CP54</f>
        <v>0</v>
      </c>
      <c r="M46" s="36" t="e">
        <f t="shared" si="10"/>
        <v>#VALUE!</v>
      </c>
      <c r="N46" s="36" t="e">
        <f t="shared" si="11"/>
        <v>#VALUE!</v>
      </c>
      <c r="O46" s="36">
        <f>'Site overhead- NSP &amp; OST'!L59</f>
        <v>0</v>
      </c>
      <c r="P46" s="36">
        <f>'Site overhead- NSP &amp; OST'!M59</f>
        <v>0</v>
      </c>
      <c r="Q46" s="36" t="e">
        <f t="shared" si="12"/>
        <v>#VALUE!</v>
      </c>
      <c r="R46" s="36" t="e">
        <f t="shared" si="13"/>
        <v>#VALUE!</v>
      </c>
      <c r="S46" s="36">
        <f>'Site overhead- NSP &amp; OST'!L207</f>
        <v>0</v>
      </c>
      <c r="T46" s="36">
        <f>'Site overhead- NSP &amp; OST'!M207</f>
        <v>0</v>
      </c>
      <c r="U46" s="36" t="e">
        <f t="shared" si="14"/>
        <v>#VALUE!</v>
      </c>
      <c r="V46" s="36" t="e">
        <f t="shared" si="15"/>
        <v>#VALUE!</v>
      </c>
    </row>
    <row r="47" spans="1:22" x14ac:dyDescent="0.2">
      <c r="A47" s="36" t="str">
        <f>'Service providers'!A57</f>
        <v>Указать название точки 2</v>
      </c>
      <c r="B47" s="36" t="str">
        <f>'Service providers'!G57</f>
        <v/>
      </c>
      <c r="C47" s="36" t="str">
        <f>'Service providers'!H57</f>
        <v/>
      </c>
      <c r="D47" s="36">
        <f>'Non-medical equipment-NSP'!CO56</f>
        <v>0</v>
      </c>
      <c r="E47" s="36">
        <f>'Non-medical equipment-NSP'!CP56</f>
        <v>0</v>
      </c>
      <c r="F47" s="36" t="e">
        <f t="shared" si="8"/>
        <v>#VALUE!</v>
      </c>
      <c r="G47" s="36" t="e">
        <f t="shared" si="9"/>
        <v>#VALUE!</v>
      </c>
      <c r="H47" s="36" t="str">
        <f>'Service providers'!I57</f>
        <v>Указать название точки 2</v>
      </c>
      <c r="I47" s="36" t="str">
        <f>'Service providers'!O57</f>
        <v xml:space="preserve"> </v>
      </c>
      <c r="J47" s="40" t="str">
        <f>'Service providers'!P57</f>
        <v xml:space="preserve"> </v>
      </c>
      <c r="K47" s="36">
        <f>'Non-medical equipment-OST'!CO55</f>
        <v>0</v>
      </c>
      <c r="L47" s="36">
        <f>'Non-medical equipment-OST'!CP55</f>
        <v>0</v>
      </c>
      <c r="M47" s="36" t="e">
        <f t="shared" si="10"/>
        <v>#VALUE!</v>
      </c>
      <c r="N47" s="36" t="e">
        <f t="shared" si="11"/>
        <v>#VALUE!</v>
      </c>
      <c r="O47" s="36">
        <f>'Site overhead- NSP &amp; OST'!L60</f>
        <v>0</v>
      </c>
      <c r="P47" s="36">
        <f>'Site overhead- NSP &amp; OST'!M60</f>
        <v>0</v>
      </c>
      <c r="Q47" s="36" t="e">
        <f t="shared" si="12"/>
        <v>#VALUE!</v>
      </c>
      <c r="R47" s="36" t="e">
        <f t="shared" si="13"/>
        <v>#VALUE!</v>
      </c>
      <c r="S47" s="36">
        <f>'Site overhead- NSP &amp; OST'!L208</f>
        <v>0</v>
      </c>
      <c r="T47" s="36">
        <f>'Site overhead- NSP &amp; OST'!M208</f>
        <v>0</v>
      </c>
      <c r="U47" s="36" t="e">
        <f t="shared" si="14"/>
        <v>#VALUE!</v>
      </c>
      <c r="V47" s="36" t="e">
        <f t="shared" si="15"/>
        <v>#VALUE!</v>
      </c>
    </row>
    <row r="48" spans="1:22" x14ac:dyDescent="0.2">
      <c r="A48" s="36" t="str">
        <f>'Service providers'!A58</f>
        <v>Указать название точки 3</v>
      </c>
      <c r="B48" s="36" t="str">
        <f>'Service providers'!G58</f>
        <v/>
      </c>
      <c r="C48" s="36" t="str">
        <f>'Service providers'!H58</f>
        <v/>
      </c>
      <c r="D48" s="36">
        <f>'Non-medical equipment-NSP'!CO57</f>
        <v>0</v>
      </c>
      <c r="E48" s="36">
        <f>'Non-medical equipment-NSP'!CP57</f>
        <v>0</v>
      </c>
      <c r="F48" s="36" t="e">
        <f t="shared" si="8"/>
        <v>#VALUE!</v>
      </c>
      <c r="G48" s="36" t="e">
        <f t="shared" si="9"/>
        <v>#VALUE!</v>
      </c>
      <c r="H48" s="36" t="str">
        <f>'Service providers'!I58</f>
        <v>Указать название точки 3</v>
      </c>
      <c r="I48" s="36" t="str">
        <f>'Service providers'!O58</f>
        <v xml:space="preserve"> </v>
      </c>
      <c r="J48" s="40" t="str">
        <f>'Service providers'!P58</f>
        <v xml:space="preserve"> </v>
      </c>
      <c r="K48" s="36">
        <f>'Non-medical equipment-OST'!CO56</f>
        <v>0</v>
      </c>
      <c r="L48" s="36">
        <f>'Non-medical equipment-OST'!CP56</f>
        <v>0</v>
      </c>
      <c r="M48" s="36" t="e">
        <f t="shared" si="10"/>
        <v>#VALUE!</v>
      </c>
      <c r="N48" s="36" t="e">
        <f t="shared" si="11"/>
        <v>#VALUE!</v>
      </c>
      <c r="O48" s="36">
        <f>'Site overhead- NSP &amp; OST'!L61</f>
        <v>0</v>
      </c>
      <c r="P48" s="36">
        <f>'Site overhead- NSP &amp; OST'!M61</f>
        <v>0</v>
      </c>
      <c r="Q48" s="36" t="e">
        <f t="shared" si="12"/>
        <v>#VALUE!</v>
      </c>
      <c r="R48" s="36" t="e">
        <f t="shared" si="13"/>
        <v>#VALUE!</v>
      </c>
      <c r="S48" s="36">
        <f>'Site overhead- NSP &amp; OST'!L209</f>
        <v>0</v>
      </c>
      <c r="T48" s="36">
        <f>'Site overhead- NSP &amp; OST'!M209</f>
        <v>0</v>
      </c>
      <c r="U48" s="36" t="e">
        <f t="shared" si="14"/>
        <v>#VALUE!</v>
      </c>
      <c r="V48" s="36" t="e">
        <f t="shared" si="15"/>
        <v>#VALUE!</v>
      </c>
    </row>
    <row r="49" spans="1:22" x14ac:dyDescent="0.2">
      <c r="A49" s="36" t="str">
        <f>'Service providers'!A59</f>
        <v>Указать название точки 4</v>
      </c>
      <c r="B49" s="36" t="str">
        <f>'Service providers'!G59</f>
        <v/>
      </c>
      <c r="C49" s="36" t="str">
        <f>'Service providers'!H59</f>
        <v/>
      </c>
      <c r="D49" s="36">
        <f>'Non-medical equipment-NSP'!CO58</f>
        <v>0</v>
      </c>
      <c r="E49" s="36">
        <f>'Non-medical equipment-NSP'!CP58</f>
        <v>0</v>
      </c>
      <c r="F49" s="36" t="e">
        <f t="shared" si="8"/>
        <v>#VALUE!</v>
      </c>
      <c r="G49" s="36" t="e">
        <f t="shared" si="9"/>
        <v>#VALUE!</v>
      </c>
      <c r="H49" s="36" t="str">
        <f>'Service providers'!I59</f>
        <v>Указать название точки 4</v>
      </c>
      <c r="I49" s="36" t="str">
        <f>'Service providers'!O59</f>
        <v xml:space="preserve"> </v>
      </c>
      <c r="J49" s="40" t="str">
        <f>'Service providers'!P59</f>
        <v xml:space="preserve"> </v>
      </c>
      <c r="K49" s="36">
        <f>'Non-medical equipment-OST'!CO57</f>
        <v>0</v>
      </c>
      <c r="L49" s="36">
        <f>'Non-medical equipment-OST'!CP57</f>
        <v>0</v>
      </c>
      <c r="M49" s="36" t="e">
        <f t="shared" si="10"/>
        <v>#VALUE!</v>
      </c>
      <c r="N49" s="36" t="e">
        <f t="shared" si="11"/>
        <v>#VALUE!</v>
      </c>
      <c r="O49" s="36">
        <f>'Site overhead- NSP &amp; OST'!L62</f>
        <v>0</v>
      </c>
      <c r="P49" s="36">
        <f>'Site overhead- NSP &amp; OST'!M62</f>
        <v>0</v>
      </c>
      <c r="Q49" s="36" t="e">
        <f t="shared" si="12"/>
        <v>#VALUE!</v>
      </c>
      <c r="R49" s="36" t="e">
        <f t="shared" si="13"/>
        <v>#VALUE!</v>
      </c>
      <c r="S49" s="36">
        <f>'Site overhead- NSP &amp; OST'!L210</f>
        <v>0</v>
      </c>
      <c r="T49" s="36">
        <f>'Site overhead- NSP &amp; OST'!M210</f>
        <v>0</v>
      </c>
      <c r="U49" s="36" t="e">
        <f t="shared" si="14"/>
        <v>#VALUE!</v>
      </c>
      <c r="V49" s="36" t="e">
        <f t="shared" si="15"/>
        <v>#VALUE!</v>
      </c>
    </row>
    <row r="50" spans="1:22" x14ac:dyDescent="0.2">
      <c r="A50" s="36" t="str">
        <f>'Service providers'!A60</f>
        <v>Указать название точки 5</v>
      </c>
      <c r="B50" s="36" t="str">
        <f>'Service providers'!G60</f>
        <v/>
      </c>
      <c r="C50" s="36" t="str">
        <f>'Service providers'!H60</f>
        <v/>
      </c>
      <c r="D50" s="36">
        <f>'Non-medical equipment-NSP'!CO59</f>
        <v>0</v>
      </c>
      <c r="E50" s="36">
        <f>'Non-medical equipment-NSP'!CP59</f>
        <v>0</v>
      </c>
      <c r="F50" s="36" t="e">
        <f t="shared" si="8"/>
        <v>#VALUE!</v>
      </c>
      <c r="G50" s="36" t="e">
        <f t="shared" si="9"/>
        <v>#VALUE!</v>
      </c>
      <c r="H50" s="36" t="str">
        <f>'Service providers'!I60</f>
        <v>Указать название точки 5</v>
      </c>
      <c r="I50" s="36" t="str">
        <f>'Service providers'!O60</f>
        <v xml:space="preserve"> </v>
      </c>
      <c r="J50" s="40" t="str">
        <f>'Service providers'!P60</f>
        <v xml:space="preserve"> </v>
      </c>
      <c r="K50" s="36">
        <f>'Non-medical equipment-OST'!CO58</f>
        <v>0</v>
      </c>
      <c r="L50" s="36">
        <f>'Non-medical equipment-OST'!CP58</f>
        <v>0</v>
      </c>
      <c r="M50" s="36" t="e">
        <f t="shared" si="10"/>
        <v>#VALUE!</v>
      </c>
      <c r="N50" s="36" t="e">
        <f t="shared" si="11"/>
        <v>#VALUE!</v>
      </c>
      <c r="O50" s="36">
        <f>'Site overhead- NSP &amp; OST'!L63</f>
        <v>0</v>
      </c>
      <c r="P50" s="36">
        <f>'Site overhead- NSP &amp; OST'!M63</f>
        <v>0</v>
      </c>
      <c r="Q50" s="36" t="e">
        <f t="shared" si="12"/>
        <v>#VALUE!</v>
      </c>
      <c r="R50" s="36" t="e">
        <f t="shared" si="13"/>
        <v>#VALUE!</v>
      </c>
      <c r="S50" s="36">
        <f>'Site overhead- NSP &amp; OST'!L211</f>
        <v>0</v>
      </c>
      <c r="T50" s="36">
        <f>'Site overhead- NSP &amp; OST'!M211</f>
        <v>0</v>
      </c>
      <c r="U50" s="36" t="e">
        <f t="shared" si="14"/>
        <v>#VALUE!</v>
      </c>
      <c r="V50" s="36" t="e">
        <f t="shared" si="15"/>
        <v>#VALUE!</v>
      </c>
    </row>
    <row r="51" spans="1:22" x14ac:dyDescent="0.2">
      <c r="A51" s="36" t="str">
        <f>'Service providers'!A61</f>
        <v>Указать название точки 6</v>
      </c>
      <c r="B51" s="36" t="str">
        <f>'Service providers'!G61</f>
        <v/>
      </c>
      <c r="C51" s="36" t="str">
        <f>'Service providers'!H61</f>
        <v/>
      </c>
      <c r="D51" s="36">
        <f>'Non-medical equipment-NSP'!CO60</f>
        <v>0</v>
      </c>
      <c r="E51" s="36">
        <f>'Non-medical equipment-NSP'!CP60</f>
        <v>0</v>
      </c>
      <c r="F51" s="36" t="e">
        <f t="shared" si="8"/>
        <v>#VALUE!</v>
      </c>
      <c r="G51" s="36" t="e">
        <f t="shared" si="9"/>
        <v>#VALUE!</v>
      </c>
      <c r="H51" s="36" t="str">
        <f>'Service providers'!I61</f>
        <v>Указать название точки 6</v>
      </c>
      <c r="I51" s="36" t="str">
        <f>'Service providers'!O61</f>
        <v xml:space="preserve"> </v>
      </c>
      <c r="J51" s="40" t="str">
        <f>'Service providers'!P61</f>
        <v xml:space="preserve"> </v>
      </c>
      <c r="K51" s="36">
        <f>'Non-medical equipment-OST'!CO59</f>
        <v>0</v>
      </c>
      <c r="L51" s="36">
        <f>'Non-medical equipment-OST'!CP59</f>
        <v>0</v>
      </c>
      <c r="M51" s="36" t="e">
        <f t="shared" si="10"/>
        <v>#VALUE!</v>
      </c>
      <c r="N51" s="36" t="e">
        <f t="shared" si="11"/>
        <v>#VALUE!</v>
      </c>
      <c r="O51" s="36">
        <f>'Site overhead- NSP &amp; OST'!L64</f>
        <v>0</v>
      </c>
      <c r="P51" s="36">
        <f>'Site overhead- NSP &amp; OST'!M64</f>
        <v>0</v>
      </c>
      <c r="Q51" s="36" t="e">
        <f t="shared" si="12"/>
        <v>#VALUE!</v>
      </c>
      <c r="R51" s="36" t="e">
        <f t="shared" si="13"/>
        <v>#VALUE!</v>
      </c>
      <c r="S51" s="36">
        <f>'Site overhead- NSP &amp; OST'!L212</f>
        <v>0</v>
      </c>
      <c r="T51" s="36">
        <f>'Site overhead- NSP &amp; OST'!M212</f>
        <v>0</v>
      </c>
      <c r="U51" s="36" t="e">
        <f t="shared" si="14"/>
        <v>#VALUE!</v>
      </c>
      <c r="V51" s="36" t="e">
        <f t="shared" si="15"/>
        <v>#VALUE!</v>
      </c>
    </row>
    <row r="52" spans="1:22" x14ac:dyDescent="0.2">
      <c r="A52" s="36" t="str">
        <f>'Service providers'!A62</f>
        <v>Указать название точки 7</v>
      </c>
      <c r="B52" s="36" t="str">
        <f>'Service providers'!G62</f>
        <v/>
      </c>
      <c r="C52" s="36" t="str">
        <f>'Service providers'!H62</f>
        <v/>
      </c>
      <c r="D52" s="36">
        <f>'Non-medical equipment-NSP'!CO61</f>
        <v>0</v>
      </c>
      <c r="E52" s="36">
        <f>'Non-medical equipment-NSP'!CP61</f>
        <v>0</v>
      </c>
      <c r="F52" s="36" t="e">
        <f t="shared" si="8"/>
        <v>#VALUE!</v>
      </c>
      <c r="G52" s="36" t="e">
        <f t="shared" si="9"/>
        <v>#VALUE!</v>
      </c>
      <c r="H52" s="36" t="str">
        <f>'Service providers'!I62</f>
        <v>Указать название точки 7</v>
      </c>
      <c r="I52" s="36" t="str">
        <f>'Service providers'!O62</f>
        <v xml:space="preserve"> </v>
      </c>
      <c r="J52" s="40" t="str">
        <f>'Service providers'!P62</f>
        <v xml:space="preserve"> </v>
      </c>
      <c r="K52" s="36">
        <f>'Non-medical equipment-OST'!CO60</f>
        <v>0</v>
      </c>
      <c r="L52" s="36">
        <f>'Non-medical equipment-OST'!CP60</f>
        <v>0</v>
      </c>
      <c r="M52" s="36" t="e">
        <f t="shared" si="10"/>
        <v>#VALUE!</v>
      </c>
      <c r="N52" s="36" t="e">
        <f t="shared" si="11"/>
        <v>#VALUE!</v>
      </c>
      <c r="O52" s="36">
        <f>'Site overhead- NSP &amp; OST'!L65</f>
        <v>0</v>
      </c>
      <c r="P52" s="36">
        <f>'Site overhead- NSP &amp; OST'!M65</f>
        <v>0</v>
      </c>
      <c r="Q52" s="36" t="e">
        <f t="shared" si="12"/>
        <v>#VALUE!</v>
      </c>
      <c r="R52" s="36" t="e">
        <f t="shared" si="13"/>
        <v>#VALUE!</v>
      </c>
      <c r="S52" s="36">
        <f>'Site overhead- NSP &amp; OST'!L213</f>
        <v>0</v>
      </c>
      <c r="T52" s="36">
        <f>'Site overhead- NSP &amp; OST'!M213</f>
        <v>0</v>
      </c>
      <c r="U52" s="36" t="e">
        <f t="shared" si="14"/>
        <v>#VALUE!</v>
      </c>
      <c r="V52" s="36" t="e">
        <f t="shared" si="15"/>
        <v>#VALUE!</v>
      </c>
    </row>
    <row r="53" spans="1:22" x14ac:dyDescent="0.2">
      <c r="A53" s="36" t="str">
        <f>'Service providers'!A63</f>
        <v>Указать название точки 8</v>
      </c>
      <c r="B53" s="36" t="str">
        <f>'Service providers'!G63</f>
        <v/>
      </c>
      <c r="C53" s="36" t="str">
        <f>'Service providers'!H63</f>
        <v/>
      </c>
      <c r="D53" s="36">
        <f>'Non-medical equipment-NSP'!CO62</f>
        <v>0</v>
      </c>
      <c r="E53" s="36">
        <f>'Non-medical equipment-NSP'!CP62</f>
        <v>0</v>
      </c>
      <c r="F53" s="36" t="e">
        <f t="shared" si="8"/>
        <v>#VALUE!</v>
      </c>
      <c r="G53" s="36" t="e">
        <f t="shared" si="9"/>
        <v>#VALUE!</v>
      </c>
      <c r="H53" s="36" t="str">
        <f>'Service providers'!I63</f>
        <v>Указать название точки 8</v>
      </c>
      <c r="I53" s="36" t="str">
        <f>'Service providers'!O63</f>
        <v xml:space="preserve"> </v>
      </c>
      <c r="J53" s="40" t="str">
        <f>'Service providers'!P63</f>
        <v xml:space="preserve"> </v>
      </c>
      <c r="K53" s="36">
        <f>'Non-medical equipment-OST'!CO61</f>
        <v>0</v>
      </c>
      <c r="L53" s="36">
        <f>'Non-medical equipment-OST'!CP61</f>
        <v>0</v>
      </c>
      <c r="M53" s="36" t="e">
        <f t="shared" si="10"/>
        <v>#VALUE!</v>
      </c>
      <c r="N53" s="36" t="e">
        <f t="shared" si="11"/>
        <v>#VALUE!</v>
      </c>
      <c r="O53" s="36">
        <f>'Site overhead- NSP &amp; OST'!L66</f>
        <v>0</v>
      </c>
      <c r="P53" s="36">
        <f>'Site overhead- NSP &amp; OST'!M66</f>
        <v>0</v>
      </c>
      <c r="Q53" s="36" t="e">
        <f t="shared" si="12"/>
        <v>#VALUE!</v>
      </c>
      <c r="R53" s="36" t="e">
        <f t="shared" si="13"/>
        <v>#VALUE!</v>
      </c>
      <c r="S53" s="36">
        <f>'Site overhead- NSP &amp; OST'!L214</f>
        <v>0</v>
      </c>
      <c r="T53" s="36">
        <f>'Site overhead- NSP &amp; OST'!M214</f>
        <v>0</v>
      </c>
      <c r="U53" s="36" t="e">
        <f t="shared" si="14"/>
        <v>#VALUE!</v>
      </c>
      <c r="V53" s="36" t="e">
        <f t="shared" si="15"/>
        <v>#VALUE!</v>
      </c>
    </row>
    <row r="54" spans="1:22" x14ac:dyDescent="0.2">
      <c r="A54" s="36" t="str">
        <f>'Service providers'!A64</f>
        <v>Указать название точки 9</v>
      </c>
      <c r="B54" s="36" t="str">
        <f>'Service providers'!G64</f>
        <v/>
      </c>
      <c r="C54" s="36" t="str">
        <f>'Service providers'!H64</f>
        <v/>
      </c>
      <c r="D54" s="36">
        <f>'Non-medical equipment-NSP'!CO63</f>
        <v>0</v>
      </c>
      <c r="E54" s="36">
        <f>'Non-medical equipment-NSP'!CP63</f>
        <v>0</v>
      </c>
      <c r="F54" s="36" t="e">
        <f t="shared" si="8"/>
        <v>#VALUE!</v>
      </c>
      <c r="G54" s="36" t="e">
        <f t="shared" si="9"/>
        <v>#VALUE!</v>
      </c>
      <c r="H54" s="36" t="str">
        <f>'Service providers'!I64</f>
        <v>Указать название точки 9</v>
      </c>
      <c r="I54" s="36" t="str">
        <f>'Service providers'!O64</f>
        <v xml:space="preserve"> </v>
      </c>
      <c r="J54" s="40" t="str">
        <f>'Service providers'!P64</f>
        <v xml:space="preserve"> </v>
      </c>
      <c r="K54" s="36">
        <f>'Non-medical equipment-OST'!CO62</f>
        <v>0</v>
      </c>
      <c r="L54" s="36">
        <f>'Non-medical equipment-OST'!CP62</f>
        <v>0</v>
      </c>
      <c r="M54" s="36" t="e">
        <f t="shared" si="10"/>
        <v>#VALUE!</v>
      </c>
      <c r="N54" s="36" t="e">
        <f t="shared" si="11"/>
        <v>#VALUE!</v>
      </c>
      <c r="O54" s="36">
        <f>'Site overhead- NSP &amp; OST'!L67</f>
        <v>0</v>
      </c>
      <c r="P54" s="36">
        <f>'Site overhead- NSP &amp; OST'!M67</f>
        <v>0</v>
      </c>
      <c r="Q54" s="36" t="e">
        <f t="shared" si="12"/>
        <v>#VALUE!</v>
      </c>
      <c r="R54" s="36" t="e">
        <f t="shared" si="13"/>
        <v>#VALUE!</v>
      </c>
      <c r="S54" s="36">
        <f>'Site overhead- NSP &amp; OST'!L215</f>
        <v>0</v>
      </c>
      <c r="T54" s="36">
        <f>'Site overhead- NSP &amp; OST'!M215</f>
        <v>0</v>
      </c>
      <c r="U54" s="36" t="e">
        <f t="shared" si="14"/>
        <v>#VALUE!</v>
      </c>
      <c r="V54" s="36" t="e">
        <f t="shared" si="15"/>
        <v>#VALUE!</v>
      </c>
    </row>
    <row r="55" spans="1:22" x14ac:dyDescent="0.2">
      <c r="A55" s="36" t="str">
        <f>'Service providers'!A65</f>
        <v>Указать название точки 10</v>
      </c>
      <c r="B55" s="36" t="str">
        <f>'Service providers'!G65</f>
        <v/>
      </c>
      <c r="C55" s="36" t="str">
        <f>'Service providers'!H65</f>
        <v/>
      </c>
      <c r="D55" s="36">
        <f>'Non-medical equipment-NSP'!CO64</f>
        <v>0</v>
      </c>
      <c r="E55" s="36">
        <f>'Non-medical equipment-NSP'!CP64</f>
        <v>0</v>
      </c>
      <c r="F55" s="36" t="e">
        <f t="shared" si="8"/>
        <v>#VALUE!</v>
      </c>
      <c r="G55" s="36" t="e">
        <f t="shared" si="9"/>
        <v>#VALUE!</v>
      </c>
      <c r="H55" s="36" t="str">
        <f>'Service providers'!I65</f>
        <v>Указать название точки 10</v>
      </c>
      <c r="I55" s="36" t="str">
        <f>'Service providers'!O65</f>
        <v xml:space="preserve"> </v>
      </c>
      <c r="J55" s="40" t="str">
        <f>'Service providers'!P65</f>
        <v xml:space="preserve"> </v>
      </c>
      <c r="K55" s="36">
        <f>'Non-medical equipment-OST'!CO63</f>
        <v>0</v>
      </c>
      <c r="L55" s="36">
        <f>'Non-medical equipment-OST'!CP63</f>
        <v>0</v>
      </c>
      <c r="M55" s="36" t="e">
        <f t="shared" si="10"/>
        <v>#VALUE!</v>
      </c>
      <c r="N55" s="36" t="e">
        <f t="shared" si="11"/>
        <v>#VALUE!</v>
      </c>
      <c r="O55" s="36">
        <f>'Site overhead- NSP &amp; OST'!L68</f>
        <v>0</v>
      </c>
      <c r="P55" s="36">
        <f>'Site overhead- NSP &amp; OST'!M68</f>
        <v>0</v>
      </c>
      <c r="Q55" s="36" t="e">
        <f t="shared" si="12"/>
        <v>#VALUE!</v>
      </c>
      <c r="R55" s="36" t="e">
        <f t="shared" si="13"/>
        <v>#VALUE!</v>
      </c>
      <c r="S55" s="36">
        <f>'Site overhead- NSP &amp; OST'!L216</f>
        <v>0</v>
      </c>
      <c r="T55" s="36">
        <f>'Site overhead- NSP &amp; OST'!M216</f>
        <v>0</v>
      </c>
      <c r="U55" s="36" t="e">
        <f t="shared" si="14"/>
        <v>#VALUE!</v>
      </c>
      <c r="V55" s="36" t="e">
        <f t="shared" si="15"/>
        <v>#VALUE!</v>
      </c>
    </row>
    <row r="56" spans="1:22" x14ac:dyDescent="0.2">
      <c r="A56" s="36" t="str">
        <f>'Service providers'!A66</f>
        <v>Указать название точки 11</v>
      </c>
      <c r="B56" s="36" t="str">
        <f>'Service providers'!G66</f>
        <v/>
      </c>
      <c r="C56" s="36" t="str">
        <f>'Service providers'!H66</f>
        <v/>
      </c>
      <c r="D56" s="36">
        <f>'Non-medical equipment-NSP'!CO65</f>
        <v>0</v>
      </c>
      <c r="E56" s="36">
        <f>'Non-medical equipment-NSP'!CP65</f>
        <v>0</v>
      </c>
      <c r="F56" s="36" t="e">
        <f t="shared" si="8"/>
        <v>#VALUE!</v>
      </c>
      <c r="G56" s="36" t="e">
        <f t="shared" si="9"/>
        <v>#VALUE!</v>
      </c>
      <c r="H56" s="36" t="str">
        <f>'Service providers'!I66</f>
        <v>Указать название точки 11</v>
      </c>
      <c r="I56" s="36" t="str">
        <f>'Service providers'!O66</f>
        <v xml:space="preserve"> </v>
      </c>
      <c r="J56" s="40" t="str">
        <f>'Service providers'!P66</f>
        <v xml:space="preserve"> </v>
      </c>
      <c r="K56" s="36">
        <f>'Non-medical equipment-OST'!CO64</f>
        <v>0</v>
      </c>
      <c r="L56" s="36">
        <f>'Non-medical equipment-OST'!CP64</f>
        <v>0</v>
      </c>
      <c r="M56" s="36" t="e">
        <f t="shared" si="10"/>
        <v>#VALUE!</v>
      </c>
      <c r="N56" s="36" t="e">
        <f t="shared" si="11"/>
        <v>#VALUE!</v>
      </c>
      <c r="O56" s="36">
        <f>'Site overhead- NSP &amp; OST'!L69</f>
        <v>0</v>
      </c>
      <c r="P56" s="36">
        <f>'Site overhead- NSP &amp; OST'!M69</f>
        <v>0</v>
      </c>
      <c r="Q56" s="36" t="e">
        <f t="shared" si="12"/>
        <v>#VALUE!</v>
      </c>
      <c r="R56" s="36" t="e">
        <f t="shared" si="13"/>
        <v>#VALUE!</v>
      </c>
      <c r="S56" s="36">
        <f>'Site overhead- NSP &amp; OST'!L217</f>
        <v>0</v>
      </c>
      <c r="T56" s="36">
        <f>'Site overhead- NSP &amp; OST'!M217</f>
        <v>0</v>
      </c>
      <c r="U56" s="36" t="e">
        <f t="shared" si="14"/>
        <v>#VALUE!</v>
      </c>
      <c r="V56" s="36" t="e">
        <f t="shared" si="15"/>
        <v>#VALUE!</v>
      </c>
    </row>
    <row r="57" spans="1:22" x14ac:dyDescent="0.2">
      <c r="A57" s="36" t="str">
        <f>'Service providers'!A67</f>
        <v>Указать название точки 12</v>
      </c>
      <c r="B57" s="36" t="str">
        <f>'Service providers'!G67</f>
        <v/>
      </c>
      <c r="C57" s="36" t="str">
        <f>'Service providers'!H67</f>
        <v/>
      </c>
      <c r="D57" s="36">
        <f>'Non-medical equipment-NSP'!CO66</f>
        <v>0</v>
      </c>
      <c r="E57" s="36">
        <f>'Non-medical equipment-NSP'!CP66</f>
        <v>0</v>
      </c>
      <c r="F57" s="36" t="e">
        <f t="shared" si="8"/>
        <v>#VALUE!</v>
      </c>
      <c r="G57" s="36" t="e">
        <f t="shared" si="9"/>
        <v>#VALUE!</v>
      </c>
      <c r="H57" s="36" t="str">
        <f>'Service providers'!I67</f>
        <v>Указать название точки 12</v>
      </c>
      <c r="I57" s="36" t="str">
        <f>'Service providers'!O67</f>
        <v xml:space="preserve"> </v>
      </c>
      <c r="J57" s="40" t="str">
        <f>'Service providers'!P67</f>
        <v xml:space="preserve"> </v>
      </c>
      <c r="K57" s="36">
        <f>'Non-medical equipment-OST'!CO65</f>
        <v>0</v>
      </c>
      <c r="L57" s="36">
        <f>'Non-medical equipment-OST'!CP65</f>
        <v>0</v>
      </c>
      <c r="M57" s="36" t="e">
        <f t="shared" si="10"/>
        <v>#VALUE!</v>
      </c>
      <c r="N57" s="36" t="e">
        <f t="shared" si="11"/>
        <v>#VALUE!</v>
      </c>
      <c r="O57" s="36">
        <f>'Site overhead- NSP &amp; OST'!L70</f>
        <v>0</v>
      </c>
      <c r="P57" s="36">
        <f>'Site overhead- NSP &amp; OST'!M70</f>
        <v>0</v>
      </c>
      <c r="Q57" s="36" t="e">
        <f t="shared" si="12"/>
        <v>#VALUE!</v>
      </c>
      <c r="R57" s="36" t="e">
        <f t="shared" si="13"/>
        <v>#VALUE!</v>
      </c>
      <c r="S57" s="36">
        <f>'Site overhead- NSP &amp; OST'!L218</f>
        <v>0</v>
      </c>
      <c r="T57" s="36">
        <f>'Site overhead- NSP &amp; OST'!M218</f>
        <v>0</v>
      </c>
      <c r="U57" s="36" t="e">
        <f t="shared" si="14"/>
        <v>#VALUE!</v>
      </c>
      <c r="V57" s="36" t="e">
        <f t="shared" si="15"/>
        <v>#VALUE!</v>
      </c>
    </row>
    <row r="58" spans="1:22" x14ac:dyDescent="0.2">
      <c r="A58" s="36" t="str">
        <f>'Service providers'!A68</f>
        <v>Указать название точки 13</v>
      </c>
      <c r="B58" s="36" t="str">
        <f>'Service providers'!G68</f>
        <v/>
      </c>
      <c r="C58" s="36" t="str">
        <f>'Service providers'!H68</f>
        <v/>
      </c>
      <c r="D58" s="36">
        <f>'Non-medical equipment-NSP'!CO67</f>
        <v>0</v>
      </c>
      <c r="E58" s="36">
        <f>'Non-medical equipment-NSP'!CP67</f>
        <v>0</v>
      </c>
      <c r="F58" s="36" t="e">
        <f t="shared" si="8"/>
        <v>#VALUE!</v>
      </c>
      <c r="G58" s="36" t="e">
        <f t="shared" si="9"/>
        <v>#VALUE!</v>
      </c>
      <c r="H58" s="36" t="str">
        <f>'Service providers'!I68</f>
        <v>Указать название точки 13</v>
      </c>
      <c r="I58" s="36" t="str">
        <f>'Service providers'!O68</f>
        <v xml:space="preserve"> </v>
      </c>
      <c r="J58" s="40" t="str">
        <f>'Service providers'!P68</f>
        <v xml:space="preserve"> </v>
      </c>
      <c r="K58" s="36">
        <f>'Non-medical equipment-OST'!CO66</f>
        <v>0</v>
      </c>
      <c r="L58" s="36">
        <f>'Non-medical equipment-OST'!CP66</f>
        <v>0</v>
      </c>
      <c r="M58" s="36" t="e">
        <f t="shared" si="10"/>
        <v>#VALUE!</v>
      </c>
      <c r="N58" s="36" t="e">
        <f t="shared" si="11"/>
        <v>#VALUE!</v>
      </c>
      <c r="O58" s="36">
        <f>'Site overhead- NSP &amp; OST'!L71</f>
        <v>0</v>
      </c>
      <c r="P58" s="36">
        <f>'Site overhead- NSP &amp; OST'!M71</f>
        <v>0</v>
      </c>
      <c r="Q58" s="36" t="e">
        <f t="shared" si="12"/>
        <v>#VALUE!</v>
      </c>
      <c r="R58" s="36" t="e">
        <f t="shared" si="13"/>
        <v>#VALUE!</v>
      </c>
      <c r="S58" s="36">
        <f>'Site overhead- NSP &amp; OST'!L219</f>
        <v>0</v>
      </c>
      <c r="T58" s="36">
        <f>'Site overhead- NSP &amp; OST'!M219</f>
        <v>0</v>
      </c>
      <c r="U58" s="36" t="e">
        <f t="shared" si="14"/>
        <v>#VALUE!</v>
      </c>
      <c r="V58" s="36" t="e">
        <f t="shared" si="15"/>
        <v>#VALUE!</v>
      </c>
    </row>
    <row r="59" spans="1:22" x14ac:dyDescent="0.2">
      <c r="A59" s="36" t="str">
        <f>'Service providers'!A69</f>
        <v>Указать название точки 14</v>
      </c>
      <c r="B59" s="36" t="str">
        <f>'Service providers'!G69</f>
        <v/>
      </c>
      <c r="C59" s="36" t="str">
        <f>'Service providers'!H69</f>
        <v/>
      </c>
      <c r="D59" s="36">
        <f>'Non-medical equipment-NSP'!CO68</f>
        <v>0</v>
      </c>
      <c r="E59" s="36">
        <f>'Non-medical equipment-NSP'!CP68</f>
        <v>0</v>
      </c>
      <c r="F59" s="36" t="e">
        <f t="shared" si="8"/>
        <v>#VALUE!</v>
      </c>
      <c r="G59" s="36" t="e">
        <f t="shared" si="9"/>
        <v>#VALUE!</v>
      </c>
      <c r="H59" s="36" t="str">
        <f>'Service providers'!I69</f>
        <v>Указать название точки 14</v>
      </c>
      <c r="I59" s="36" t="str">
        <f>'Service providers'!O69</f>
        <v xml:space="preserve"> </v>
      </c>
      <c r="J59" s="40" t="str">
        <f>'Service providers'!P69</f>
        <v xml:space="preserve"> </v>
      </c>
      <c r="K59" s="36">
        <f>'Non-medical equipment-OST'!CO67</f>
        <v>0</v>
      </c>
      <c r="L59" s="36">
        <f>'Non-medical equipment-OST'!CP67</f>
        <v>0</v>
      </c>
      <c r="M59" s="36" t="e">
        <f t="shared" si="10"/>
        <v>#VALUE!</v>
      </c>
      <c r="N59" s="36" t="e">
        <f t="shared" si="11"/>
        <v>#VALUE!</v>
      </c>
      <c r="O59" s="36">
        <f>'Site overhead- NSP &amp; OST'!L72</f>
        <v>0</v>
      </c>
      <c r="P59" s="36">
        <f>'Site overhead- NSP &amp; OST'!M72</f>
        <v>0</v>
      </c>
      <c r="Q59" s="36" t="e">
        <f t="shared" si="12"/>
        <v>#VALUE!</v>
      </c>
      <c r="R59" s="36" t="e">
        <f t="shared" si="13"/>
        <v>#VALUE!</v>
      </c>
      <c r="S59" s="36">
        <f>'Site overhead- NSP &amp; OST'!L220</f>
        <v>0</v>
      </c>
      <c r="T59" s="36">
        <f>'Site overhead- NSP &amp; OST'!M220</f>
        <v>0</v>
      </c>
      <c r="U59" s="36" t="e">
        <f t="shared" si="14"/>
        <v>#VALUE!</v>
      </c>
      <c r="V59" s="36" t="e">
        <f t="shared" si="15"/>
        <v>#VALUE!</v>
      </c>
    </row>
    <row r="60" spans="1:22" x14ac:dyDescent="0.2">
      <c r="A60" s="36" t="str">
        <f>'Service providers'!A70</f>
        <v>Указать название точки 15</v>
      </c>
      <c r="B60" s="36" t="str">
        <f>'Service providers'!G70</f>
        <v/>
      </c>
      <c r="C60" s="36" t="str">
        <f>'Service providers'!H70</f>
        <v/>
      </c>
      <c r="D60" s="36">
        <f>'Non-medical equipment-NSP'!CO69</f>
        <v>0</v>
      </c>
      <c r="E60" s="36">
        <f>'Non-medical equipment-NSP'!CP69</f>
        <v>0</v>
      </c>
      <c r="F60" s="36" t="e">
        <f t="shared" si="8"/>
        <v>#VALUE!</v>
      </c>
      <c r="G60" s="36" t="e">
        <f t="shared" si="9"/>
        <v>#VALUE!</v>
      </c>
      <c r="H60" s="36" t="str">
        <f>'Service providers'!I70</f>
        <v>Указать название точки 15</v>
      </c>
      <c r="I60" s="36" t="str">
        <f>'Service providers'!O70</f>
        <v xml:space="preserve"> </v>
      </c>
      <c r="J60" s="40" t="str">
        <f>'Service providers'!P70</f>
        <v xml:space="preserve"> </v>
      </c>
      <c r="K60" s="36">
        <f>'Non-medical equipment-OST'!CO68</f>
        <v>0</v>
      </c>
      <c r="L60" s="36">
        <f>'Non-medical equipment-OST'!CP68</f>
        <v>0</v>
      </c>
      <c r="M60" s="36" t="e">
        <f t="shared" si="10"/>
        <v>#VALUE!</v>
      </c>
      <c r="N60" s="36" t="e">
        <f t="shared" si="11"/>
        <v>#VALUE!</v>
      </c>
      <c r="O60" s="36">
        <f>'Site overhead- NSP &amp; OST'!L73</f>
        <v>0</v>
      </c>
      <c r="P60" s="36">
        <f>'Site overhead- NSP &amp; OST'!M73</f>
        <v>0</v>
      </c>
      <c r="Q60" s="36" t="e">
        <f t="shared" si="12"/>
        <v>#VALUE!</v>
      </c>
      <c r="R60" s="36" t="e">
        <f t="shared" si="13"/>
        <v>#VALUE!</v>
      </c>
      <c r="S60" s="36">
        <f>'Site overhead- NSP &amp; OST'!L221</f>
        <v>0</v>
      </c>
      <c r="T60" s="36">
        <f>'Site overhead- NSP &amp; OST'!M221</f>
        <v>0</v>
      </c>
      <c r="U60" s="36" t="e">
        <f t="shared" si="14"/>
        <v>#VALUE!</v>
      </c>
      <c r="V60" s="36" t="e">
        <f t="shared" si="15"/>
        <v>#VALUE!</v>
      </c>
    </row>
    <row r="61" spans="1:22" x14ac:dyDescent="0.2">
      <c r="A61" s="36" t="str">
        <f>'Service providers'!A71</f>
        <v>Указать название точки 16</v>
      </c>
      <c r="B61" s="36" t="str">
        <f>'Service providers'!G71</f>
        <v/>
      </c>
      <c r="C61" s="36" t="str">
        <f>'Service providers'!H71</f>
        <v/>
      </c>
      <c r="D61" s="36">
        <f>'Non-medical equipment-NSP'!CO70</f>
        <v>0</v>
      </c>
      <c r="E61" s="36">
        <f>'Non-medical equipment-NSP'!CP70</f>
        <v>0</v>
      </c>
      <c r="F61" s="36" t="e">
        <f t="shared" si="8"/>
        <v>#VALUE!</v>
      </c>
      <c r="G61" s="36" t="e">
        <f t="shared" si="9"/>
        <v>#VALUE!</v>
      </c>
      <c r="H61" s="36" t="str">
        <f>'Service providers'!I71</f>
        <v>Указать название точки 16</v>
      </c>
      <c r="I61" s="36" t="str">
        <f>'Service providers'!O71</f>
        <v xml:space="preserve"> </v>
      </c>
      <c r="J61" s="40" t="str">
        <f>'Service providers'!P71</f>
        <v xml:space="preserve"> </v>
      </c>
      <c r="K61" s="36">
        <f>'Non-medical equipment-OST'!CO69</f>
        <v>0</v>
      </c>
      <c r="L61" s="36">
        <f>'Non-medical equipment-OST'!CP69</f>
        <v>0</v>
      </c>
      <c r="M61" s="36" t="e">
        <f t="shared" si="10"/>
        <v>#VALUE!</v>
      </c>
      <c r="N61" s="36" t="e">
        <f t="shared" si="11"/>
        <v>#VALUE!</v>
      </c>
      <c r="O61" s="36">
        <f>'Site overhead- NSP &amp; OST'!L74</f>
        <v>0</v>
      </c>
      <c r="P61" s="36">
        <f>'Site overhead- NSP &amp; OST'!M74</f>
        <v>0</v>
      </c>
      <c r="Q61" s="36" t="e">
        <f t="shared" si="12"/>
        <v>#VALUE!</v>
      </c>
      <c r="R61" s="36" t="e">
        <f t="shared" si="13"/>
        <v>#VALUE!</v>
      </c>
      <c r="S61" s="36">
        <f>'Site overhead- NSP &amp; OST'!L222</f>
        <v>0</v>
      </c>
      <c r="T61" s="36">
        <f>'Site overhead- NSP &amp; OST'!M222</f>
        <v>0</v>
      </c>
      <c r="U61" s="36" t="e">
        <f t="shared" si="14"/>
        <v>#VALUE!</v>
      </c>
      <c r="V61" s="36" t="e">
        <f t="shared" si="15"/>
        <v>#VALUE!</v>
      </c>
    </row>
    <row r="62" spans="1:22" x14ac:dyDescent="0.2">
      <c r="A62" s="36" t="str">
        <f>'Service providers'!A72</f>
        <v>Указать название точки 17</v>
      </c>
      <c r="B62" s="36" t="str">
        <f>'Service providers'!G72</f>
        <v/>
      </c>
      <c r="C62" s="36" t="str">
        <f>'Service providers'!H72</f>
        <v/>
      </c>
      <c r="D62" s="36">
        <f>'Non-medical equipment-NSP'!CO71</f>
        <v>0</v>
      </c>
      <c r="E62" s="36">
        <f>'Non-medical equipment-NSP'!CP71</f>
        <v>0</v>
      </c>
      <c r="F62" s="36" t="e">
        <f t="shared" si="8"/>
        <v>#VALUE!</v>
      </c>
      <c r="G62" s="36" t="e">
        <f t="shared" si="9"/>
        <v>#VALUE!</v>
      </c>
      <c r="H62" s="36" t="str">
        <f>'Service providers'!I72</f>
        <v>Указать название точки 17</v>
      </c>
      <c r="I62" s="36" t="str">
        <f>'Service providers'!O72</f>
        <v xml:space="preserve"> </v>
      </c>
      <c r="J62" s="40" t="str">
        <f>'Service providers'!P72</f>
        <v xml:space="preserve"> </v>
      </c>
      <c r="K62" s="36">
        <f>'Non-medical equipment-OST'!CO70</f>
        <v>0</v>
      </c>
      <c r="L62" s="36">
        <f>'Non-medical equipment-OST'!CP70</f>
        <v>0</v>
      </c>
      <c r="M62" s="36" t="e">
        <f t="shared" si="10"/>
        <v>#VALUE!</v>
      </c>
      <c r="N62" s="36" t="e">
        <f t="shared" si="11"/>
        <v>#VALUE!</v>
      </c>
      <c r="O62" s="36">
        <f>'Site overhead- NSP &amp; OST'!L75</f>
        <v>0</v>
      </c>
      <c r="P62" s="36">
        <f>'Site overhead- NSP &amp; OST'!M75</f>
        <v>0</v>
      </c>
      <c r="Q62" s="36" t="e">
        <f t="shared" si="12"/>
        <v>#VALUE!</v>
      </c>
      <c r="R62" s="36" t="e">
        <f t="shared" si="13"/>
        <v>#VALUE!</v>
      </c>
      <c r="S62" s="36">
        <f>'Site overhead- NSP &amp; OST'!L223</f>
        <v>0</v>
      </c>
      <c r="T62" s="36">
        <f>'Site overhead- NSP &amp; OST'!M223</f>
        <v>0</v>
      </c>
      <c r="U62" s="36" t="e">
        <f t="shared" si="14"/>
        <v>#VALUE!</v>
      </c>
      <c r="V62" s="36" t="e">
        <f t="shared" si="15"/>
        <v>#VALUE!</v>
      </c>
    </row>
    <row r="63" spans="1:22" x14ac:dyDescent="0.2">
      <c r="A63" s="36" t="str">
        <f>'Service providers'!A73</f>
        <v>Указать название точки 18</v>
      </c>
      <c r="B63" s="36" t="str">
        <f>'Service providers'!G73</f>
        <v/>
      </c>
      <c r="C63" s="36" t="str">
        <f>'Service providers'!H73</f>
        <v/>
      </c>
      <c r="D63" s="36">
        <f>'Non-medical equipment-NSP'!CO72</f>
        <v>0</v>
      </c>
      <c r="E63" s="36">
        <f>'Non-medical equipment-NSP'!CP72</f>
        <v>0</v>
      </c>
      <c r="F63" s="36" t="e">
        <f t="shared" si="8"/>
        <v>#VALUE!</v>
      </c>
      <c r="G63" s="36" t="e">
        <f t="shared" si="9"/>
        <v>#VALUE!</v>
      </c>
      <c r="H63" s="36" t="str">
        <f>'Service providers'!I73</f>
        <v>Указать название точки 18</v>
      </c>
      <c r="I63" s="36" t="str">
        <f>'Service providers'!O73</f>
        <v xml:space="preserve"> </v>
      </c>
      <c r="J63" s="40" t="str">
        <f>'Service providers'!P73</f>
        <v xml:space="preserve"> </v>
      </c>
      <c r="K63" s="36">
        <f>'Non-medical equipment-OST'!CO71</f>
        <v>0</v>
      </c>
      <c r="L63" s="36">
        <f>'Non-medical equipment-OST'!CP71</f>
        <v>0</v>
      </c>
      <c r="M63" s="36" t="e">
        <f t="shared" si="10"/>
        <v>#VALUE!</v>
      </c>
      <c r="N63" s="36" t="e">
        <f t="shared" si="11"/>
        <v>#VALUE!</v>
      </c>
      <c r="O63" s="36">
        <f>'Site overhead- NSP &amp; OST'!L76</f>
        <v>0</v>
      </c>
      <c r="P63" s="36">
        <f>'Site overhead- NSP &amp; OST'!M76</f>
        <v>0</v>
      </c>
      <c r="Q63" s="36" t="e">
        <f t="shared" si="12"/>
        <v>#VALUE!</v>
      </c>
      <c r="R63" s="36" t="e">
        <f t="shared" si="13"/>
        <v>#VALUE!</v>
      </c>
      <c r="S63" s="36">
        <f>'Site overhead- NSP &amp; OST'!L224</f>
        <v>0</v>
      </c>
      <c r="T63" s="36">
        <f>'Site overhead- NSP &amp; OST'!M224</f>
        <v>0</v>
      </c>
      <c r="U63" s="36" t="e">
        <f t="shared" si="14"/>
        <v>#VALUE!</v>
      </c>
      <c r="V63" s="36" t="e">
        <f t="shared" si="15"/>
        <v>#VALUE!</v>
      </c>
    </row>
    <row r="64" spans="1:22" x14ac:dyDescent="0.2">
      <c r="A64" s="36" t="str">
        <f>'Service providers'!A74</f>
        <v>Указать название точки 19</v>
      </c>
      <c r="B64" s="36" t="str">
        <f>'Service providers'!G74</f>
        <v/>
      </c>
      <c r="C64" s="36" t="str">
        <f>'Service providers'!H74</f>
        <v/>
      </c>
      <c r="D64" s="36">
        <f>'Non-medical equipment-NSP'!CO73</f>
        <v>0</v>
      </c>
      <c r="E64" s="36">
        <f>'Non-medical equipment-NSP'!CP73</f>
        <v>0</v>
      </c>
      <c r="F64" s="36" t="e">
        <f t="shared" si="8"/>
        <v>#VALUE!</v>
      </c>
      <c r="G64" s="36" t="e">
        <f t="shared" si="9"/>
        <v>#VALUE!</v>
      </c>
      <c r="H64" s="36" t="str">
        <f>'Service providers'!I74</f>
        <v>Указать название точки 19</v>
      </c>
      <c r="I64" s="36" t="str">
        <f>'Service providers'!O74</f>
        <v xml:space="preserve"> </v>
      </c>
      <c r="J64" s="40" t="str">
        <f>'Service providers'!P74</f>
        <v xml:space="preserve"> </v>
      </c>
      <c r="K64" s="36">
        <f>'Non-medical equipment-OST'!CO72</f>
        <v>0</v>
      </c>
      <c r="L64" s="36">
        <f>'Non-medical equipment-OST'!CP72</f>
        <v>0</v>
      </c>
      <c r="M64" s="36" t="e">
        <f t="shared" si="10"/>
        <v>#VALUE!</v>
      </c>
      <c r="N64" s="36" t="e">
        <f t="shared" si="11"/>
        <v>#VALUE!</v>
      </c>
      <c r="O64" s="36">
        <f>'Site overhead- NSP &amp; OST'!L77</f>
        <v>0</v>
      </c>
      <c r="P64" s="36">
        <f>'Site overhead- NSP &amp; OST'!M77</f>
        <v>0</v>
      </c>
      <c r="Q64" s="36" t="e">
        <f t="shared" si="12"/>
        <v>#VALUE!</v>
      </c>
      <c r="R64" s="36" t="e">
        <f t="shared" si="13"/>
        <v>#VALUE!</v>
      </c>
      <c r="S64" s="36">
        <f>'Site overhead- NSP &amp; OST'!L225</f>
        <v>0</v>
      </c>
      <c r="T64" s="36">
        <f>'Site overhead- NSP &amp; OST'!M225</f>
        <v>0</v>
      </c>
      <c r="U64" s="36" t="e">
        <f t="shared" si="14"/>
        <v>#VALUE!</v>
      </c>
      <c r="V64" s="36" t="e">
        <f t="shared" si="15"/>
        <v>#VALUE!</v>
      </c>
    </row>
    <row r="65" spans="1:22" x14ac:dyDescent="0.2">
      <c r="A65" s="36" t="str">
        <f>'Service providers'!A75</f>
        <v>Указать название точки 20</v>
      </c>
      <c r="B65" s="36" t="str">
        <f>'Service providers'!G75</f>
        <v/>
      </c>
      <c r="C65" s="36" t="str">
        <f>'Service providers'!H75</f>
        <v/>
      </c>
      <c r="D65" s="36">
        <f>'Non-medical equipment-NSP'!CO74</f>
        <v>0</v>
      </c>
      <c r="E65" s="36">
        <f>'Non-medical equipment-NSP'!CP74</f>
        <v>0</v>
      </c>
      <c r="F65" s="36" t="e">
        <f t="shared" si="8"/>
        <v>#VALUE!</v>
      </c>
      <c r="G65" s="36" t="e">
        <f t="shared" si="9"/>
        <v>#VALUE!</v>
      </c>
      <c r="H65" s="36" t="str">
        <f>'Service providers'!I75</f>
        <v>Указать название точки 20</v>
      </c>
      <c r="I65" s="36" t="str">
        <f>'Service providers'!O75</f>
        <v xml:space="preserve"> </v>
      </c>
      <c r="J65" s="40" t="str">
        <f>'Service providers'!P75</f>
        <v xml:space="preserve"> </v>
      </c>
      <c r="K65" s="36">
        <f>'Non-medical equipment-OST'!CO73</f>
        <v>0</v>
      </c>
      <c r="L65" s="36">
        <f>'Non-medical equipment-OST'!CP73</f>
        <v>0</v>
      </c>
      <c r="M65" s="36" t="e">
        <f t="shared" si="10"/>
        <v>#VALUE!</v>
      </c>
      <c r="N65" s="36" t="e">
        <f t="shared" si="11"/>
        <v>#VALUE!</v>
      </c>
      <c r="O65" s="36">
        <f>'Site overhead- NSP &amp; OST'!L78</f>
        <v>0</v>
      </c>
      <c r="P65" s="36">
        <f>'Site overhead- NSP &amp; OST'!M78</f>
        <v>0</v>
      </c>
      <c r="Q65" s="36" t="e">
        <f t="shared" si="12"/>
        <v>#VALUE!</v>
      </c>
      <c r="R65" s="36" t="e">
        <f t="shared" si="13"/>
        <v>#VALUE!</v>
      </c>
      <c r="S65" s="36">
        <f>'Site overhead- NSP &amp; OST'!L226</f>
        <v>0</v>
      </c>
      <c r="T65" s="36">
        <f>'Site overhead- NSP &amp; OST'!M226</f>
        <v>0</v>
      </c>
      <c r="U65" s="36" t="e">
        <f t="shared" si="14"/>
        <v>#VALUE!</v>
      </c>
      <c r="V65" s="36" t="e">
        <f t="shared" si="15"/>
        <v>#VALUE!</v>
      </c>
    </row>
    <row r="66" spans="1:22" x14ac:dyDescent="0.2">
      <c r="A66" s="36" t="str">
        <f>'Service providers'!A76</f>
        <v>Указать название</v>
      </c>
      <c r="B66" s="36" t="str">
        <f>'Service providers'!G76</f>
        <v/>
      </c>
      <c r="C66" s="36" t="str">
        <f>'Service providers'!H76</f>
        <v/>
      </c>
      <c r="D66" s="36">
        <f>'Non-medical equipment-NSP'!CO75</f>
        <v>0</v>
      </c>
      <c r="E66" s="36">
        <f>'Non-medical equipment-NSP'!CP75</f>
        <v>0</v>
      </c>
      <c r="F66" s="36" t="e">
        <f t="shared" ref="F66:F86" si="16">B66*D66</f>
        <v>#VALUE!</v>
      </c>
      <c r="G66" s="36" t="e">
        <f t="shared" ref="G66:G86" si="17">C66*E66</f>
        <v>#VALUE!</v>
      </c>
      <c r="H66" s="36" t="str">
        <f>'Service providers'!I76</f>
        <v>Указать название</v>
      </c>
      <c r="I66" s="36" t="str">
        <f>'Service providers'!O76</f>
        <v xml:space="preserve"> </v>
      </c>
      <c r="J66" s="40" t="str">
        <f>'Service providers'!P76</f>
        <v xml:space="preserve"> </v>
      </c>
      <c r="K66" s="36">
        <f>'Non-medical equipment-OST'!CO74</f>
        <v>0</v>
      </c>
      <c r="L66" s="36">
        <f>'Non-medical equipment-OST'!CP74</f>
        <v>0</v>
      </c>
      <c r="M66" s="36" t="e">
        <f t="shared" ref="M66:M86" si="18">I66*K66</f>
        <v>#VALUE!</v>
      </c>
      <c r="N66" s="36" t="e">
        <f t="shared" ref="N66:N86" si="19">J66*L66</f>
        <v>#VALUE!</v>
      </c>
      <c r="O66" s="36">
        <f>'Site overhead- NSP &amp; OST'!L79</f>
        <v>0</v>
      </c>
      <c r="P66" s="36">
        <f>'Site overhead- NSP &amp; OST'!M79</f>
        <v>0</v>
      </c>
      <c r="Q66" s="36" t="e">
        <f t="shared" ref="Q66:Q86" si="20">O66*B66</f>
        <v>#VALUE!</v>
      </c>
      <c r="R66" s="36" t="e">
        <f t="shared" ref="R66:R86" si="21">P66*C66</f>
        <v>#VALUE!</v>
      </c>
      <c r="S66" s="36">
        <f>'Site overhead- NSP &amp; OST'!L227</f>
        <v>0</v>
      </c>
      <c r="T66" s="36">
        <f>'Site overhead- NSP &amp; OST'!M227</f>
        <v>0</v>
      </c>
      <c r="U66" s="36" t="e">
        <f t="shared" ref="U66:U86" si="22">S66*I66</f>
        <v>#VALUE!</v>
      </c>
      <c r="V66" s="36" t="e">
        <f t="shared" ref="V66:V86" si="23">T66*J66</f>
        <v>#VALUE!</v>
      </c>
    </row>
    <row r="67" spans="1:22" x14ac:dyDescent="0.2">
      <c r="A67" s="36" t="str">
        <f>'Service providers'!A77</f>
        <v>Указать название точки 1</v>
      </c>
      <c r="B67" s="36" t="str">
        <f>'Service providers'!G77</f>
        <v/>
      </c>
      <c r="C67" s="36" t="str">
        <f>'Service providers'!H77</f>
        <v/>
      </c>
      <c r="D67" s="36">
        <f>'Non-medical equipment-NSP'!CO76</f>
        <v>0</v>
      </c>
      <c r="E67" s="36">
        <f>'Non-medical equipment-NSP'!CP76</f>
        <v>0</v>
      </c>
      <c r="F67" s="36" t="e">
        <f t="shared" si="16"/>
        <v>#VALUE!</v>
      </c>
      <c r="G67" s="36" t="e">
        <f t="shared" si="17"/>
        <v>#VALUE!</v>
      </c>
      <c r="H67" s="36" t="str">
        <f>'Service providers'!I77</f>
        <v>Указать название точки 1</v>
      </c>
      <c r="I67" s="36" t="str">
        <f>'Service providers'!O77</f>
        <v xml:space="preserve"> </v>
      </c>
      <c r="J67" s="40" t="str">
        <f>'Service providers'!P77</f>
        <v xml:space="preserve"> </v>
      </c>
      <c r="K67" s="36">
        <f>'Non-medical equipment-OST'!CO75</f>
        <v>0</v>
      </c>
      <c r="L67" s="36">
        <f>'Non-medical equipment-OST'!CP75</f>
        <v>0</v>
      </c>
      <c r="M67" s="36" t="e">
        <f t="shared" si="18"/>
        <v>#VALUE!</v>
      </c>
      <c r="N67" s="36" t="e">
        <f t="shared" si="19"/>
        <v>#VALUE!</v>
      </c>
      <c r="O67" s="36">
        <f>'Site overhead- NSP &amp; OST'!L80</f>
        <v>0</v>
      </c>
      <c r="P67" s="36">
        <f>'Site overhead- NSP &amp; OST'!M80</f>
        <v>0</v>
      </c>
      <c r="Q67" s="36" t="e">
        <f t="shared" si="20"/>
        <v>#VALUE!</v>
      </c>
      <c r="R67" s="36" t="e">
        <f t="shared" si="21"/>
        <v>#VALUE!</v>
      </c>
      <c r="S67" s="36">
        <f>'Site overhead- NSP &amp; OST'!L228</f>
        <v>0</v>
      </c>
      <c r="T67" s="36">
        <f>'Site overhead- NSP &amp; OST'!M228</f>
        <v>0</v>
      </c>
      <c r="U67" s="36" t="e">
        <f t="shared" si="22"/>
        <v>#VALUE!</v>
      </c>
      <c r="V67" s="36" t="e">
        <f t="shared" si="23"/>
        <v>#VALUE!</v>
      </c>
    </row>
    <row r="68" spans="1:22" x14ac:dyDescent="0.2">
      <c r="A68" s="36" t="str">
        <f>'Service providers'!A78</f>
        <v>Указать название точки 2</v>
      </c>
      <c r="B68" s="36" t="str">
        <f>'Service providers'!G78</f>
        <v/>
      </c>
      <c r="C68" s="36" t="str">
        <f>'Service providers'!H78</f>
        <v/>
      </c>
      <c r="D68" s="36">
        <f>'Non-medical equipment-NSP'!CO77</f>
        <v>0</v>
      </c>
      <c r="E68" s="36">
        <f>'Non-medical equipment-NSP'!CP77</f>
        <v>0</v>
      </c>
      <c r="F68" s="36" t="e">
        <f t="shared" si="16"/>
        <v>#VALUE!</v>
      </c>
      <c r="G68" s="36" t="e">
        <f t="shared" si="17"/>
        <v>#VALUE!</v>
      </c>
      <c r="H68" s="36" t="str">
        <f>'Service providers'!I78</f>
        <v>Указать название точки 2</v>
      </c>
      <c r="I68" s="36" t="str">
        <f>'Service providers'!O78</f>
        <v xml:space="preserve"> </v>
      </c>
      <c r="J68" s="40" t="str">
        <f>'Service providers'!P78</f>
        <v xml:space="preserve"> </v>
      </c>
      <c r="K68" s="36">
        <f>'Non-medical equipment-OST'!CO76</f>
        <v>0</v>
      </c>
      <c r="L68" s="36">
        <f>'Non-medical equipment-OST'!CP76</f>
        <v>0</v>
      </c>
      <c r="M68" s="36" t="e">
        <f t="shared" si="18"/>
        <v>#VALUE!</v>
      </c>
      <c r="N68" s="36" t="e">
        <f t="shared" si="19"/>
        <v>#VALUE!</v>
      </c>
      <c r="O68" s="36">
        <f>'Site overhead- NSP &amp; OST'!L81</f>
        <v>0</v>
      </c>
      <c r="P68" s="36">
        <f>'Site overhead- NSP &amp; OST'!M81</f>
        <v>0</v>
      </c>
      <c r="Q68" s="36" t="e">
        <f t="shared" si="20"/>
        <v>#VALUE!</v>
      </c>
      <c r="R68" s="36" t="e">
        <f t="shared" si="21"/>
        <v>#VALUE!</v>
      </c>
      <c r="S68" s="36">
        <f>'Site overhead- NSP &amp; OST'!L229</f>
        <v>0</v>
      </c>
      <c r="T68" s="36">
        <f>'Site overhead- NSP &amp; OST'!M229</f>
        <v>0</v>
      </c>
      <c r="U68" s="36" t="e">
        <f t="shared" si="22"/>
        <v>#VALUE!</v>
      </c>
      <c r="V68" s="36" t="e">
        <f t="shared" si="23"/>
        <v>#VALUE!</v>
      </c>
    </row>
    <row r="69" spans="1:22" x14ac:dyDescent="0.2">
      <c r="A69" s="36" t="str">
        <f>'Service providers'!A79</f>
        <v>Указать название точки 3</v>
      </c>
      <c r="B69" s="36" t="str">
        <f>'Service providers'!G79</f>
        <v/>
      </c>
      <c r="C69" s="36" t="str">
        <f>'Service providers'!H79</f>
        <v/>
      </c>
      <c r="D69" s="36">
        <f>'Non-medical equipment-NSP'!CO78</f>
        <v>0</v>
      </c>
      <c r="E69" s="36">
        <f>'Non-medical equipment-NSP'!CP78</f>
        <v>0</v>
      </c>
      <c r="F69" s="36" t="e">
        <f t="shared" si="16"/>
        <v>#VALUE!</v>
      </c>
      <c r="G69" s="36" t="e">
        <f t="shared" si="17"/>
        <v>#VALUE!</v>
      </c>
      <c r="H69" s="36" t="str">
        <f>'Service providers'!I79</f>
        <v>Указать название точки 3</v>
      </c>
      <c r="I69" s="36" t="str">
        <f>'Service providers'!O79</f>
        <v xml:space="preserve"> </v>
      </c>
      <c r="J69" s="40" t="str">
        <f>'Service providers'!P79</f>
        <v xml:space="preserve"> </v>
      </c>
      <c r="K69" s="36">
        <f>'Non-medical equipment-OST'!CO77</f>
        <v>0</v>
      </c>
      <c r="L69" s="36">
        <f>'Non-medical equipment-OST'!CP77</f>
        <v>0</v>
      </c>
      <c r="M69" s="36" t="e">
        <f t="shared" si="18"/>
        <v>#VALUE!</v>
      </c>
      <c r="N69" s="36" t="e">
        <f t="shared" si="19"/>
        <v>#VALUE!</v>
      </c>
      <c r="O69" s="36">
        <f>'Site overhead- NSP &amp; OST'!L82</f>
        <v>0</v>
      </c>
      <c r="P69" s="36">
        <f>'Site overhead- NSP &amp; OST'!M82</f>
        <v>0</v>
      </c>
      <c r="Q69" s="36" t="e">
        <f t="shared" si="20"/>
        <v>#VALUE!</v>
      </c>
      <c r="R69" s="36" t="e">
        <f t="shared" si="21"/>
        <v>#VALUE!</v>
      </c>
      <c r="S69" s="36">
        <f>'Site overhead- NSP &amp; OST'!L230</f>
        <v>0</v>
      </c>
      <c r="T69" s="36">
        <f>'Site overhead- NSP &amp; OST'!M230</f>
        <v>0</v>
      </c>
      <c r="U69" s="36" t="e">
        <f t="shared" si="22"/>
        <v>#VALUE!</v>
      </c>
      <c r="V69" s="36" t="e">
        <f t="shared" si="23"/>
        <v>#VALUE!</v>
      </c>
    </row>
    <row r="70" spans="1:22" x14ac:dyDescent="0.2">
      <c r="A70" s="36" t="str">
        <f>'Service providers'!A80</f>
        <v>Указать название точки 4</v>
      </c>
      <c r="B70" s="36" t="str">
        <f>'Service providers'!G80</f>
        <v/>
      </c>
      <c r="C70" s="36" t="str">
        <f>'Service providers'!H80</f>
        <v/>
      </c>
      <c r="D70" s="36">
        <f>'Non-medical equipment-NSP'!CO79</f>
        <v>0</v>
      </c>
      <c r="E70" s="36">
        <f>'Non-medical equipment-NSP'!CP79</f>
        <v>0</v>
      </c>
      <c r="F70" s="36" t="e">
        <f t="shared" si="16"/>
        <v>#VALUE!</v>
      </c>
      <c r="G70" s="36" t="e">
        <f t="shared" si="17"/>
        <v>#VALUE!</v>
      </c>
      <c r="H70" s="36" t="str">
        <f>'Service providers'!I80</f>
        <v>Указать название точки 4</v>
      </c>
      <c r="I70" s="36" t="str">
        <f>'Service providers'!O80</f>
        <v xml:space="preserve"> </v>
      </c>
      <c r="J70" s="40" t="str">
        <f>'Service providers'!P80</f>
        <v xml:space="preserve"> </v>
      </c>
      <c r="K70" s="36">
        <f>'Non-medical equipment-OST'!CO78</f>
        <v>0</v>
      </c>
      <c r="L70" s="36">
        <f>'Non-medical equipment-OST'!CP78</f>
        <v>0</v>
      </c>
      <c r="M70" s="36" t="e">
        <f t="shared" si="18"/>
        <v>#VALUE!</v>
      </c>
      <c r="N70" s="36" t="e">
        <f t="shared" si="19"/>
        <v>#VALUE!</v>
      </c>
      <c r="O70" s="36">
        <f>'Site overhead- NSP &amp; OST'!L83</f>
        <v>0</v>
      </c>
      <c r="P70" s="36">
        <f>'Site overhead- NSP &amp; OST'!M83</f>
        <v>0</v>
      </c>
      <c r="Q70" s="36" t="e">
        <f t="shared" si="20"/>
        <v>#VALUE!</v>
      </c>
      <c r="R70" s="36" t="e">
        <f t="shared" si="21"/>
        <v>#VALUE!</v>
      </c>
      <c r="S70" s="36">
        <f>'Site overhead- NSP &amp; OST'!L231</f>
        <v>0</v>
      </c>
      <c r="T70" s="36">
        <f>'Site overhead- NSP &amp; OST'!M231</f>
        <v>0</v>
      </c>
      <c r="U70" s="36" t="e">
        <f t="shared" si="22"/>
        <v>#VALUE!</v>
      </c>
      <c r="V70" s="36" t="e">
        <f t="shared" si="23"/>
        <v>#VALUE!</v>
      </c>
    </row>
    <row r="71" spans="1:22" x14ac:dyDescent="0.2">
      <c r="A71" s="36" t="str">
        <f>'Service providers'!A81</f>
        <v>Указать название точки 5</v>
      </c>
      <c r="B71" s="36" t="str">
        <f>'Service providers'!G81</f>
        <v/>
      </c>
      <c r="C71" s="36" t="str">
        <f>'Service providers'!H81</f>
        <v/>
      </c>
      <c r="D71" s="36">
        <f>'Non-medical equipment-NSP'!CO80</f>
        <v>0</v>
      </c>
      <c r="E71" s="36">
        <f>'Non-medical equipment-NSP'!CP80</f>
        <v>0</v>
      </c>
      <c r="F71" s="36" t="e">
        <f t="shared" si="16"/>
        <v>#VALUE!</v>
      </c>
      <c r="G71" s="36" t="e">
        <f t="shared" si="17"/>
        <v>#VALUE!</v>
      </c>
      <c r="H71" s="36" t="str">
        <f>'Service providers'!I81</f>
        <v>Указать название точки 5</v>
      </c>
      <c r="I71" s="36" t="str">
        <f>'Service providers'!O81</f>
        <v xml:space="preserve"> </v>
      </c>
      <c r="J71" s="40" t="str">
        <f>'Service providers'!P81</f>
        <v xml:space="preserve"> </v>
      </c>
      <c r="K71" s="36">
        <f>'Non-medical equipment-OST'!CO79</f>
        <v>0</v>
      </c>
      <c r="L71" s="36">
        <f>'Non-medical equipment-OST'!CP79</f>
        <v>0</v>
      </c>
      <c r="M71" s="36" t="e">
        <f t="shared" si="18"/>
        <v>#VALUE!</v>
      </c>
      <c r="N71" s="36" t="e">
        <f t="shared" si="19"/>
        <v>#VALUE!</v>
      </c>
      <c r="O71" s="36">
        <f>'Site overhead- NSP &amp; OST'!L84</f>
        <v>0</v>
      </c>
      <c r="P71" s="36">
        <f>'Site overhead- NSP &amp; OST'!M84</f>
        <v>0</v>
      </c>
      <c r="Q71" s="36" t="e">
        <f t="shared" si="20"/>
        <v>#VALUE!</v>
      </c>
      <c r="R71" s="36" t="e">
        <f t="shared" si="21"/>
        <v>#VALUE!</v>
      </c>
      <c r="S71" s="36">
        <f>'Site overhead- NSP &amp; OST'!L232</f>
        <v>0</v>
      </c>
      <c r="T71" s="36">
        <f>'Site overhead- NSP &amp; OST'!M232</f>
        <v>0</v>
      </c>
      <c r="U71" s="36" t="e">
        <f t="shared" si="22"/>
        <v>#VALUE!</v>
      </c>
      <c r="V71" s="36" t="e">
        <f t="shared" si="23"/>
        <v>#VALUE!</v>
      </c>
    </row>
    <row r="72" spans="1:22" x14ac:dyDescent="0.2">
      <c r="A72" s="36" t="str">
        <f>'Service providers'!A82</f>
        <v>Указать название точки 6</v>
      </c>
      <c r="B72" s="36" t="str">
        <f>'Service providers'!G82</f>
        <v/>
      </c>
      <c r="C72" s="36" t="str">
        <f>'Service providers'!H82</f>
        <v/>
      </c>
      <c r="D72" s="36">
        <f>'Non-medical equipment-NSP'!CO81</f>
        <v>0</v>
      </c>
      <c r="E72" s="36">
        <f>'Non-medical equipment-NSP'!CP81</f>
        <v>0</v>
      </c>
      <c r="F72" s="36" t="e">
        <f t="shared" si="16"/>
        <v>#VALUE!</v>
      </c>
      <c r="G72" s="36" t="e">
        <f t="shared" si="17"/>
        <v>#VALUE!</v>
      </c>
      <c r="H72" s="36" t="str">
        <f>'Service providers'!I82</f>
        <v>Указать название точки 6</v>
      </c>
      <c r="I72" s="36" t="str">
        <f>'Service providers'!O82</f>
        <v xml:space="preserve"> </v>
      </c>
      <c r="J72" s="40" t="str">
        <f>'Service providers'!P82</f>
        <v xml:space="preserve"> </v>
      </c>
      <c r="K72" s="36">
        <f>'Non-medical equipment-OST'!CO80</f>
        <v>0</v>
      </c>
      <c r="L72" s="36">
        <f>'Non-medical equipment-OST'!CP80</f>
        <v>0</v>
      </c>
      <c r="M72" s="36" t="e">
        <f t="shared" si="18"/>
        <v>#VALUE!</v>
      </c>
      <c r="N72" s="36" t="e">
        <f t="shared" si="19"/>
        <v>#VALUE!</v>
      </c>
      <c r="O72" s="36">
        <f>'Site overhead- NSP &amp; OST'!L85</f>
        <v>0</v>
      </c>
      <c r="P72" s="36">
        <f>'Site overhead- NSP &amp; OST'!M85</f>
        <v>0</v>
      </c>
      <c r="Q72" s="36" t="e">
        <f t="shared" si="20"/>
        <v>#VALUE!</v>
      </c>
      <c r="R72" s="36" t="e">
        <f t="shared" si="21"/>
        <v>#VALUE!</v>
      </c>
      <c r="S72" s="36">
        <f>'Site overhead- NSP &amp; OST'!L233</f>
        <v>0</v>
      </c>
      <c r="T72" s="36">
        <f>'Site overhead- NSP &amp; OST'!M233</f>
        <v>0</v>
      </c>
      <c r="U72" s="36" t="e">
        <f t="shared" si="22"/>
        <v>#VALUE!</v>
      </c>
      <c r="V72" s="36" t="e">
        <f t="shared" si="23"/>
        <v>#VALUE!</v>
      </c>
    </row>
    <row r="73" spans="1:22" x14ac:dyDescent="0.2">
      <c r="A73" s="36" t="str">
        <f>'Service providers'!A83</f>
        <v>Указать название точки 7</v>
      </c>
      <c r="B73" s="36" t="str">
        <f>'Service providers'!G83</f>
        <v/>
      </c>
      <c r="C73" s="36" t="str">
        <f>'Service providers'!H83</f>
        <v/>
      </c>
      <c r="D73" s="36">
        <f>'Non-medical equipment-NSP'!CO82</f>
        <v>0</v>
      </c>
      <c r="E73" s="36">
        <f>'Non-medical equipment-NSP'!CP82</f>
        <v>0</v>
      </c>
      <c r="F73" s="36" t="e">
        <f t="shared" si="16"/>
        <v>#VALUE!</v>
      </c>
      <c r="G73" s="36" t="e">
        <f t="shared" si="17"/>
        <v>#VALUE!</v>
      </c>
      <c r="H73" s="36" t="str">
        <f>'Service providers'!I83</f>
        <v>Указать название точки 7</v>
      </c>
      <c r="I73" s="36" t="str">
        <f>'Service providers'!O83</f>
        <v xml:space="preserve"> </v>
      </c>
      <c r="J73" s="40" t="str">
        <f>'Service providers'!P83</f>
        <v xml:space="preserve"> </v>
      </c>
      <c r="K73" s="36">
        <f>'Non-medical equipment-OST'!CO81</f>
        <v>0</v>
      </c>
      <c r="L73" s="36">
        <f>'Non-medical equipment-OST'!CP81</f>
        <v>0</v>
      </c>
      <c r="M73" s="36" t="e">
        <f t="shared" si="18"/>
        <v>#VALUE!</v>
      </c>
      <c r="N73" s="36" t="e">
        <f t="shared" si="19"/>
        <v>#VALUE!</v>
      </c>
      <c r="O73" s="36">
        <f>'Site overhead- NSP &amp; OST'!L86</f>
        <v>0</v>
      </c>
      <c r="P73" s="36">
        <f>'Site overhead- NSP &amp; OST'!M86</f>
        <v>0</v>
      </c>
      <c r="Q73" s="36" t="e">
        <f t="shared" si="20"/>
        <v>#VALUE!</v>
      </c>
      <c r="R73" s="36" t="e">
        <f t="shared" si="21"/>
        <v>#VALUE!</v>
      </c>
      <c r="S73" s="36">
        <f>'Site overhead- NSP &amp; OST'!L234</f>
        <v>0</v>
      </c>
      <c r="T73" s="36">
        <f>'Site overhead- NSP &amp; OST'!M234</f>
        <v>0</v>
      </c>
      <c r="U73" s="36" t="e">
        <f t="shared" si="22"/>
        <v>#VALUE!</v>
      </c>
      <c r="V73" s="36" t="e">
        <f t="shared" si="23"/>
        <v>#VALUE!</v>
      </c>
    </row>
    <row r="74" spans="1:22" x14ac:dyDescent="0.2">
      <c r="A74" s="36" t="str">
        <f>'Service providers'!A84</f>
        <v>Указать название точки 8</v>
      </c>
      <c r="B74" s="36" t="str">
        <f>'Service providers'!G84</f>
        <v/>
      </c>
      <c r="C74" s="36" t="str">
        <f>'Service providers'!H84</f>
        <v/>
      </c>
      <c r="D74" s="36">
        <f>'Non-medical equipment-NSP'!CO83</f>
        <v>0</v>
      </c>
      <c r="E74" s="36">
        <f>'Non-medical equipment-NSP'!CP83</f>
        <v>0</v>
      </c>
      <c r="F74" s="36" t="e">
        <f t="shared" si="16"/>
        <v>#VALUE!</v>
      </c>
      <c r="G74" s="36" t="e">
        <f t="shared" si="17"/>
        <v>#VALUE!</v>
      </c>
      <c r="H74" s="36" t="str">
        <f>'Service providers'!I84</f>
        <v>Указать название точки 8</v>
      </c>
      <c r="I74" s="36" t="str">
        <f>'Service providers'!O84</f>
        <v xml:space="preserve"> </v>
      </c>
      <c r="J74" s="40" t="str">
        <f>'Service providers'!P84</f>
        <v xml:space="preserve"> </v>
      </c>
      <c r="K74" s="36">
        <f>'Non-medical equipment-OST'!CO82</f>
        <v>0</v>
      </c>
      <c r="L74" s="36">
        <f>'Non-medical equipment-OST'!CP82</f>
        <v>0</v>
      </c>
      <c r="M74" s="36" t="e">
        <f t="shared" si="18"/>
        <v>#VALUE!</v>
      </c>
      <c r="N74" s="36" t="e">
        <f t="shared" si="19"/>
        <v>#VALUE!</v>
      </c>
      <c r="O74" s="36">
        <f>'Site overhead- NSP &amp; OST'!L87</f>
        <v>0</v>
      </c>
      <c r="P74" s="36">
        <f>'Site overhead- NSP &amp; OST'!M87</f>
        <v>0</v>
      </c>
      <c r="Q74" s="36" t="e">
        <f t="shared" si="20"/>
        <v>#VALUE!</v>
      </c>
      <c r="R74" s="36" t="e">
        <f t="shared" si="21"/>
        <v>#VALUE!</v>
      </c>
      <c r="S74" s="36">
        <f>'Site overhead- NSP &amp; OST'!L235</f>
        <v>0</v>
      </c>
      <c r="T74" s="36">
        <f>'Site overhead- NSP &amp; OST'!M235</f>
        <v>0</v>
      </c>
      <c r="U74" s="36" t="e">
        <f t="shared" si="22"/>
        <v>#VALUE!</v>
      </c>
      <c r="V74" s="36" t="e">
        <f t="shared" si="23"/>
        <v>#VALUE!</v>
      </c>
    </row>
    <row r="75" spans="1:22" x14ac:dyDescent="0.2">
      <c r="A75" s="36" t="str">
        <f>'Service providers'!A85</f>
        <v>Указать название точки 9</v>
      </c>
      <c r="B75" s="36" t="str">
        <f>'Service providers'!G85</f>
        <v/>
      </c>
      <c r="C75" s="36" t="str">
        <f>'Service providers'!H85</f>
        <v/>
      </c>
      <c r="D75" s="36">
        <f>'Non-medical equipment-NSP'!CO84</f>
        <v>0</v>
      </c>
      <c r="E75" s="36">
        <f>'Non-medical equipment-NSP'!CP84</f>
        <v>0</v>
      </c>
      <c r="F75" s="36" t="e">
        <f t="shared" si="16"/>
        <v>#VALUE!</v>
      </c>
      <c r="G75" s="36" t="e">
        <f t="shared" si="17"/>
        <v>#VALUE!</v>
      </c>
      <c r="H75" s="36" t="str">
        <f>'Service providers'!I85</f>
        <v>Указать название точки 9</v>
      </c>
      <c r="I75" s="36" t="str">
        <f>'Service providers'!O85</f>
        <v xml:space="preserve"> </v>
      </c>
      <c r="J75" s="40" t="str">
        <f>'Service providers'!P85</f>
        <v xml:space="preserve"> </v>
      </c>
      <c r="K75" s="36">
        <f>'Non-medical equipment-OST'!CO83</f>
        <v>0</v>
      </c>
      <c r="L75" s="36">
        <f>'Non-medical equipment-OST'!CP83</f>
        <v>0</v>
      </c>
      <c r="M75" s="36" t="e">
        <f t="shared" si="18"/>
        <v>#VALUE!</v>
      </c>
      <c r="N75" s="36" t="e">
        <f t="shared" si="19"/>
        <v>#VALUE!</v>
      </c>
      <c r="O75" s="36">
        <f>'Site overhead- NSP &amp; OST'!L88</f>
        <v>0</v>
      </c>
      <c r="P75" s="36">
        <f>'Site overhead- NSP &amp; OST'!M88</f>
        <v>0</v>
      </c>
      <c r="Q75" s="36" t="e">
        <f t="shared" si="20"/>
        <v>#VALUE!</v>
      </c>
      <c r="R75" s="36" t="e">
        <f t="shared" si="21"/>
        <v>#VALUE!</v>
      </c>
      <c r="S75" s="36">
        <f>'Site overhead- NSP &amp; OST'!L236</f>
        <v>0</v>
      </c>
      <c r="T75" s="36">
        <f>'Site overhead- NSP &amp; OST'!M236</f>
        <v>0</v>
      </c>
      <c r="U75" s="36" t="e">
        <f t="shared" si="22"/>
        <v>#VALUE!</v>
      </c>
      <c r="V75" s="36" t="e">
        <f t="shared" si="23"/>
        <v>#VALUE!</v>
      </c>
    </row>
    <row r="76" spans="1:22" x14ac:dyDescent="0.2">
      <c r="A76" s="36" t="str">
        <f>'Service providers'!A86</f>
        <v>Указать название точки 10</v>
      </c>
      <c r="B76" s="36" t="str">
        <f>'Service providers'!G86</f>
        <v/>
      </c>
      <c r="C76" s="36" t="str">
        <f>'Service providers'!H86</f>
        <v/>
      </c>
      <c r="D76" s="36">
        <f>'Non-medical equipment-NSP'!CO85</f>
        <v>0</v>
      </c>
      <c r="E76" s="36">
        <f>'Non-medical equipment-NSP'!CP85</f>
        <v>0</v>
      </c>
      <c r="F76" s="36" t="e">
        <f t="shared" si="16"/>
        <v>#VALUE!</v>
      </c>
      <c r="G76" s="36" t="e">
        <f t="shared" si="17"/>
        <v>#VALUE!</v>
      </c>
      <c r="H76" s="36" t="str">
        <f>'Service providers'!I86</f>
        <v>Указать название точки 10</v>
      </c>
      <c r="I76" s="36" t="str">
        <f>'Service providers'!O86</f>
        <v xml:space="preserve"> </v>
      </c>
      <c r="J76" s="40" t="str">
        <f>'Service providers'!P86</f>
        <v xml:space="preserve"> </v>
      </c>
      <c r="K76" s="36">
        <f>'Non-medical equipment-OST'!CO84</f>
        <v>0</v>
      </c>
      <c r="L76" s="36">
        <f>'Non-medical equipment-OST'!CP84</f>
        <v>0</v>
      </c>
      <c r="M76" s="36" t="e">
        <f t="shared" si="18"/>
        <v>#VALUE!</v>
      </c>
      <c r="N76" s="36" t="e">
        <f t="shared" si="19"/>
        <v>#VALUE!</v>
      </c>
      <c r="O76" s="36">
        <f>'Site overhead- NSP &amp; OST'!L89</f>
        <v>0</v>
      </c>
      <c r="P76" s="36">
        <f>'Site overhead- NSP &amp; OST'!M89</f>
        <v>0</v>
      </c>
      <c r="Q76" s="36" t="e">
        <f t="shared" si="20"/>
        <v>#VALUE!</v>
      </c>
      <c r="R76" s="36" t="e">
        <f t="shared" si="21"/>
        <v>#VALUE!</v>
      </c>
      <c r="S76" s="36">
        <f>'Site overhead- NSP &amp; OST'!L237</f>
        <v>0</v>
      </c>
      <c r="T76" s="36">
        <f>'Site overhead- NSP &amp; OST'!M237</f>
        <v>0</v>
      </c>
      <c r="U76" s="36" t="e">
        <f t="shared" si="22"/>
        <v>#VALUE!</v>
      </c>
      <c r="V76" s="36" t="e">
        <f t="shared" si="23"/>
        <v>#VALUE!</v>
      </c>
    </row>
    <row r="77" spans="1:22" x14ac:dyDescent="0.2">
      <c r="A77" s="36" t="str">
        <f>'Service providers'!A87</f>
        <v>Указать название точки 11</v>
      </c>
      <c r="B77" s="36" t="str">
        <f>'Service providers'!G87</f>
        <v/>
      </c>
      <c r="C77" s="36" t="str">
        <f>'Service providers'!H87</f>
        <v/>
      </c>
      <c r="D77" s="36">
        <f>'Non-medical equipment-NSP'!CO86</f>
        <v>0</v>
      </c>
      <c r="E77" s="36">
        <f>'Non-medical equipment-NSP'!CP86</f>
        <v>0</v>
      </c>
      <c r="F77" s="36" t="e">
        <f t="shared" si="16"/>
        <v>#VALUE!</v>
      </c>
      <c r="G77" s="36" t="e">
        <f t="shared" si="17"/>
        <v>#VALUE!</v>
      </c>
      <c r="H77" s="36" t="str">
        <f>'Service providers'!I87</f>
        <v>Указать название точки 11</v>
      </c>
      <c r="I77" s="36" t="str">
        <f>'Service providers'!O87</f>
        <v xml:space="preserve"> </v>
      </c>
      <c r="J77" s="40" t="str">
        <f>'Service providers'!P87</f>
        <v xml:space="preserve"> </v>
      </c>
      <c r="K77" s="36">
        <f>'Non-medical equipment-OST'!CO85</f>
        <v>0</v>
      </c>
      <c r="L77" s="36">
        <f>'Non-medical equipment-OST'!CP85</f>
        <v>0</v>
      </c>
      <c r="M77" s="36" t="e">
        <f t="shared" si="18"/>
        <v>#VALUE!</v>
      </c>
      <c r="N77" s="36" t="e">
        <f t="shared" si="19"/>
        <v>#VALUE!</v>
      </c>
      <c r="O77" s="36">
        <f>'Site overhead- NSP &amp; OST'!L90</f>
        <v>0</v>
      </c>
      <c r="P77" s="36">
        <f>'Site overhead- NSP &amp; OST'!M90</f>
        <v>0</v>
      </c>
      <c r="Q77" s="36" t="e">
        <f t="shared" si="20"/>
        <v>#VALUE!</v>
      </c>
      <c r="R77" s="36" t="e">
        <f t="shared" si="21"/>
        <v>#VALUE!</v>
      </c>
      <c r="S77" s="36">
        <f>'Site overhead- NSP &amp; OST'!L238</f>
        <v>0</v>
      </c>
      <c r="T77" s="36">
        <f>'Site overhead- NSP &amp; OST'!M238</f>
        <v>0</v>
      </c>
      <c r="U77" s="36" t="e">
        <f t="shared" si="22"/>
        <v>#VALUE!</v>
      </c>
      <c r="V77" s="36" t="e">
        <f t="shared" si="23"/>
        <v>#VALUE!</v>
      </c>
    </row>
    <row r="78" spans="1:22" x14ac:dyDescent="0.2">
      <c r="A78" s="36" t="str">
        <f>'Service providers'!A88</f>
        <v>Указать название точки 12</v>
      </c>
      <c r="B78" s="36" t="str">
        <f>'Service providers'!G88</f>
        <v/>
      </c>
      <c r="C78" s="36" t="str">
        <f>'Service providers'!H88</f>
        <v/>
      </c>
      <c r="D78" s="36">
        <f>'Non-medical equipment-NSP'!CO87</f>
        <v>0</v>
      </c>
      <c r="E78" s="36">
        <f>'Non-medical equipment-NSP'!CP87</f>
        <v>0</v>
      </c>
      <c r="F78" s="36" t="e">
        <f t="shared" si="16"/>
        <v>#VALUE!</v>
      </c>
      <c r="G78" s="36" t="e">
        <f t="shared" si="17"/>
        <v>#VALUE!</v>
      </c>
      <c r="H78" s="36" t="str">
        <f>'Service providers'!I88</f>
        <v>Указать название точки 12</v>
      </c>
      <c r="I78" s="36" t="str">
        <f>'Service providers'!O88</f>
        <v xml:space="preserve"> </v>
      </c>
      <c r="J78" s="40" t="str">
        <f>'Service providers'!P88</f>
        <v xml:space="preserve"> </v>
      </c>
      <c r="K78" s="36">
        <f>'Non-medical equipment-OST'!CO86</f>
        <v>0</v>
      </c>
      <c r="L78" s="36">
        <f>'Non-medical equipment-OST'!CP86</f>
        <v>0</v>
      </c>
      <c r="M78" s="36" t="e">
        <f t="shared" si="18"/>
        <v>#VALUE!</v>
      </c>
      <c r="N78" s="36" t="e">
        <f t="shared" si="19"/>
        <v>#VALUE!</v>
      </c>
      <c r="O78" s="36">
        <f>'Site overhead- NSP &amp; OST'!L91</f>
        <v>0</v>
      </c>
      <c r="P78" s="36">
        <f>'Site overhead- NSP &amp; OST'!M91</f>
        <v>0</v>
      </c>
      <c r="Q78" s="36" t="e">
        <f t="shared" si="20"/>
        <v>#VALUE!</v>
      </c>
      <c r="R78" s="36" t="e">
        <f t="shared" si="21"/>
        <v>#VALUE!</v>
      </c>
      <c r="S78" s="36">
        <f>'Site overhead- NSP &amp; OST'!L239</f>
        <v>0</v>
      </c>
      <c r="T78" s="36">
        <f>'Site overhead- NSP &amp; OST'!M239</f>
        <v>0</v>
      </c>
      <c r="U78" s="36" t="e">
        <f t="shared" si="22"/>
        <v>#VALUE!</v>
      </c>
      <c r="V78" s="36" t="e">
        <f t="shared" si="23"/>
        <v>#VALUE!</v>
      </c>
    </row>
    <row r="79" spans="1:22" x14ac:dyDescent="0.2">
      <c r="A79" s="36" t="str">
        <f>'Service providers'!A89</f>
        <v>Указать название точки 13</v>
      </c>
      <c r="B79" s="36" t="str">
        <f>'Service providers'!G89</f>
        <v/>
      </c>
      <c r="C79" s="36" t="str">
        <f>'Service providers'!H89</f>
        <v/>
      </c>
      <c r="D79" s="36">
        <f>'Non-medical equipment-NSP'!CO88</f>
        <v>0</v>
      </c>
      <c r="E79" s="36">
        <f>'Non-medical equipment-NSP'!CP88</f>
        <v>0</v>
      </c>
      <c r="F79" s="36" t="e">
        <f t="shared" si="16"/>
        <v>#VALUE!</v>
      </c>
      <c r="G79" s="36" t="e">
        <f t="shared" si="17"/>
        <v>#VALUE!</v>
      </c>
      <c r="H79" s="36" t="str">
        <f>'Service providers'!I89</f>
        <v>Указать название точки 13</v>
      </c>
      <c r="I79" s="36" t="str">
        <f>'Service providers'!O89</f>
        <v xml:space="preserve"> </v>
      </c>
      <c r="J79" s="40" t="str">
        <f>'Service providers'!P89</f>
        <v xml:space="preserve"> </v>
      </c>
      <c r="K79" s="36">
        <f>'Non-medical equipment-OST'!CO87</f>
        <v>0</v>
      </c>
      <c r="L79" s="36">
        <f>'Non-medical equipment-OST'!CP87</f>
        <v>0</v>
      </c>
      <c r="M79" s="36" t="e">
        <f t="shared" si="18"/>
        <v>#VALUE!</v>
      </c>
      <c r="N79" s="36" t="e">
        <f t="shared" si="19"/>
        <v>#VALUE!</v>
      </c>
      <c r="O79" s="36">
        <f>'Site overhead- NSP &amp; OST'!L92</f>
        <v>0</v>
      </c>
      <c r="P79" s="36">
        <f>'Site overhead- NSP &amp; OST'!M92</f>
        <v>0</v>
      </c>
      <c r="Q79" s="36" t="e">
        <f t="shared" si="20"/>
        <v>#VALUE!</v>
      </c>
      <c r="R79" s="36" t="e">
        <f t="shared" si="21"/>
        <v>#VALUE!</v>
      </c>
      <c r="S79" s="36">
        <f>'Site overhead- NSP &amp; OST'!L240</f>
        <v>0</v>
      </c>
      <c r="T79" s="36">
        <f>'Site overhead- NSP &amp; OST'!M240</f>
        <v>0</v>
      </c>
      <c r="U79" s="36" t="e">
        <f t="shared" si="22"/>
        <v>#VALUE!</v>
      </c>
      <c r="V79" s="36" t="e">
        <f t="shared" si="23"/>
        <v>#VALUE!</v>
      </c>
    </row>
    <row r="80" spans="1:22" x14ac:dyDescent="0.2">
      <c r="A80" s="36" t="str">
        <f>'Service providers'!A90</f>
        <v>Указать название точки 14</v>
      </c>
      <c r="B80" s="36" t="str">
        <f>'Service providers'!G90</f>
        <v/>
      </c>
      <c r="C80" s="36" t="str">
        <f>'Service providers'!H90</f>
        <v/>
      </c>
      <c r="D80" s="36">
        <f>'Non-medical equipment-NSP'!CO89</f>
        <v>0</v>
      </c>
      <c r="E80" s="36">
        <f>'Non-medical equipment-NSP'!CP89</f>
        <v>0</v>
      </c>
      <c r="F80" s="36" t="e">
        <f t="shared" si="16"/>
        <v>#VALUE!</v>
      </c>
      <c r="G80" s="36" t="e">
        <f t="shared" si="17"/>
        <v>#VALUE!</v>
      </c>
      <c r="H80" s="36" t="str">
        <f>'Service providers'!I90</f>
        <v>Указать название точки 14</v>
      </c>
      <c r="I80" s="36" t="str">
        <f>'Service providers'!O90</f>
        <v xml:space="preserve"> </v>
      </c>
      <c r="J80" s="40" t="str">
        <f>'Service providers'!P90</f>
        <v xml:space="preserve"> </v>
      </c>
      <c r="K80" s="36">
        <f>'Non-medical equipment-OST'!CO88</f>
        <v>0</v>
      </c>
      <c r="L80" s="36">
        <f>'Non-medical equipment-OST'!CP88</f>
        <v>0</v>
      </c>
      <c r="M80" s="36" t="e">
        <f t="shared" si="18"/>
        <v>#VALUE!</v>
      </c>
      <c r="N80" s="36" t="e">
        <f t="shared" si="19"/>
        <v>#VALUE!</v>
      </c>
      <c r="O80" s="36">
        <f>'Site overhead- NSP &amp; OST'!L93</f>
        <v>0</v>
      </c>
      <c r="P80" s="36">
        <f>'Site overhead- NSP &amp; OST'!M93</f>
        <v>0</v>
      </c>
      <c r="Q80" s="36" t="e">
        <f t="shared" si="20"/>
        <v>#VALUE!</v>
      </c>
      <c r="R80" s="36" t="e">
        <f t="shared" si="21"/>
        <v>#VALUE!</v>
      </c>
      <c r="S80" s="36">
        <f>'Site overhead- NSP &amp; OST'!L241</f>
        <v>0</v>
      </c>
      <c r="T80" s="36">
        <f>'Site overhead- NSP &amp; OST'!M241</f>
        <v>0</v>
      </c>
      <c r="U80" s="36" t="e">
        <f t="shared" si="22"/>
        <v>#VALUE!</v>
      </c>
      <c r="V80" s="36" t="e">
        <f t="shared" si="23"/>
        <v>#VALUE!</v>
      </c>
    </row>
    <row r="81" spans="1:22" x14ac:dyDescent="0.2">
      <c r="A81" s="36" t="str">
        <f>'Service providers'!A91</f>
        <v>Указать название точки 15</v>
      </c>
      <c r="B81" s="36" t="str">
        <f>'Service providers'!G91</f>
        <v/>
      </c>
      <c r="C81" s="36" t="str">
        <f>'Service providers'!H91</f>
        <v/>
      </c>
      <c r="D81" s="36">
        <f>'Non-medical equipment-NSP'!CO90</f>
        <v>0</v>
      </c>
      <c r="E81" s="36">
        <f>'Non-medical equipment-NSP'!CP90</f>
        <v>0</v>
      </c>
      <c r="F81" s="36" t="e">
        <f t="shared" si="16"/>
        <v>#VALUE!</v>
      </c>
      <c r="G81" s="36" t="e">
        <f t="shared" si="17"/>
        <v>#VALUE!</v>
      </c>
      <c r="H81" s="36" t="str">
        <f>'Service providers'!I91</f>
        <v>Указать название точки 15</v>
      </c>
      <c r="I81" s="36" t="str">
        <f>'Service providers'!O91</f>
        <v xml:space="preserve"> </v>
      </c>
      <c r="J81" s="40" t="str">
        <f>'Service providers'!P91</f>
        <v xml:space="preserve"> </v>
      </c>
      <c r="K81" s="36">
        <f>'Non-medical equipment-OST'!CO89</f>
        <v>0</v>
      </c>
      <c r="L81" s="36">
        <f>'Non-medical equipment-OST'!CP89</f>
        <v>0</v>
      </c>
      <c r="M81" s="36" t="e">
        <f t="shared" si="18"/>
        <v>#VALUE!</v>
      </c>
      <c r="N81" s="36" t="e">
        <f t="shared" si="19"/>
        <v>#VALUE!</v>
      </c>
      <c r="O81" s="36">
        <f>'Site overhead- NSP &amp; OST'!L94</f>
        <v>0</v>
      </c>
      <c r="P81" s="36">
        <f>'Site overhead- NSP &amp; OST'!M94</f>
        <v>0</v>
      </c>
      <c r="Q81" s="36" t="e">
        <f t="shared" si="20"/>
        <v>#VALUE!</v>
      </c>
      <c r="R81" s="36" t="e">
        <f t="shared" si="21"/>
        <v>#VALUE!</v>
      </c>
      <c r="S81" s="36">
        <f>'Site overhead- NSP &amp; OST'!L242</f>
        <v>0</v>
      </c>
      <c r="T81" s="36">
        <f>'Site overhead- NSP &amp; OST'!M242</f>
        <v>0</v>
      </c>
      <c r="U81" s="36" t="e">
        <f t="shared" si="22"/>
        <v>#VALUE!</v>
      </c>
      <c r="V81" s="36" t="e">
        <f t="shared" si="23"/>
        <v>#VALUE!</v>
      </c>
    </row>
    <row r="82" spans="1:22" x14ac:dyDescent="0.2">
      <c r="A82" s="36" t="str">
        <f>'Service providers'!A92</f>
        <v>Указать название точки 16</v>
      </c>
      <c r="B82" s="36" t="str">
        <f>'Service providers'!G92</f>
        <v/>
      </c>
      <c r="C82" s="36" t="str">
        <f>'Service providers'!H92</f>
        <v/>
      </c>
      <c r="D82" s="36">
        <f>'Non-medical equipment-NSP'!CO91</f>
        <v>0</v>
      </c>
      <c r="E82" s="36">
        <f>'Non-medical equipment-NSP'!CP91</f>
        <v>0</v>
      </c>
      <c r="F82" s="36" t="e">
        <f t="shared" si="16"/>
        <v>#VALUE!</v>
      </c>
      <c r="G82" s="36" t="e">
        <f t="shared" si="17"/>
        <v>#VALUE!</v>
      </c>
      <c r="H82" s="36" t="str">
        <f>'Service providers'!I92</f>
        <v>Указать название точки 16</v>
      </c>
      <c r="I82" s="36" t="str">
        <f>'Service providers'!O92</f>
        <v xml:space="preserve"> </v>
      </c>
      <c r="J82" s="40" t="str">
        <f>'Service providers'!P92</f>
        <v xml:space="preserve"> </v>
      </c>
      <c r="K82" s="36">
        <f>'Non-medical equipment-OST'!CO90</f>
        <v>0</v>
      </c>
      <c r="L82" s="36">
        <f>'Non-medical equipment-OST'!CP90</f>
        <v>0</v>
      </c>
      <c r="M82" s="36" t="e">
        <f t="shared" si="18"/>
        <v>#VALUE!</v>
      </c>
      <c r="N82" s="36" t="e">
        <f t="shared" si="19"/>
        <v>#VALUE!</v>
      </c>
      <c r="O82" s="36">
        <f>'Site overhead- NSP &amp; OST'!L95</f>
        <v>0</v>
      </c>
      <c r="P82" s="36">
        <f>'Site overhead- NSP &amp; OST'!M95</f>
        <v>0</v>
      </c>
      <c r="Q82" s="36" t="e">
        <f t="shared" si="20"/>
        <v>#VALUE!</v>
      </c>
      <c r="R82" s="36" t="e">
        <f t="shared" si="21"/>
        <v>#VALUE!</v>
      </c>
      <c r="S82" s="36">
        <f>'Site overhead- NSP &amp; OST'!L243</f>
        <v>0</v>
      </c>
      <c r="T82" s="36">
        <f>'Site overhead- NSP &amp; OST'!M243</f>
        <v>0</v>
      </c>
      <c r="U82" s="36" t="e">
        <f t="shared" si="22"/>
        <v>#VALUE!</v>
      </c>
      <c r="V82" s="36" t="e">
        <f t="shared" si="23"/>
        <v>#VALUE!</v>
      </c>
    </row>
    <row r="83" spans="1:22" x14ac:dyDescent="0.2">
      <c r="A83" s="36" t="str">
        <f>'Service providers'!A93</f>
        <v>Указать название точки 17</v>
      </c>
      <c r="B83" s="36" t="str">
        <f>'Service providers'!G93</f>
        <v/>
      </c>
      <c r="C83" s="36" t="str">
        <f>'Service providers'!H93</f>
        <v/>
      </c>
      <c r="D83" s="36">
        <f>'Non-medical equipment-NSP'!CO92</f>
        <v>0</v>
      </c>
      <c r="E83" s="36">
        <f>'Non-medical equipment-NSP'!CP92</f>
        <v>0</v>
      </c>
      <c r="F83" s="36" t="e">
        <f t="shared" si="16"/>
        <v>#VALUE!</v>
      </c>
      <c r="G83" s="36" t="e">
        <f t="shared" si="17"/>
        <v>#VALUE!</v>
      </c>
      <c r="H83" s="36" t="str">
        <f>'Service providers'!I93</f>
        <v>Указать название точки 17</v>
      </c>
      <c r="I83" s="36" t="str">
        <f>'Service providers'!O93</f>
        <v xml:space="preserve"> </v>
      </c>
      <c r="J83" s="40" t="str">
        <f>'Service providers'!P93</f>
        <v xml:space="preserve"> </v>
      </c>
      <c r="K83" s="36">
        <f>'Non-medical equipment-OST'!CO91</f>
        <v>0</v>
      </c>
      <c r="L83" s="36">
        <f>'Non-medical equipment-OST'!CP91</f>
        <v>0</v>
      </c>
      <c r="M83" s="36" t="e">
        <f t="shared" si="18"/>
        <v>#VALUE!</v>
      </c>
      <c r="N83" s="36" t="e">
        <f t="shared" si="19"/>
        <v>#VALUE!</v>
      </c>
      <c r="O83" s="36">
        <f>'Site overhead- NSP &amp; OST'!L96</f>
        <v>0</v>
      </c>
      <c r="P83" s="36">
        <f>'Site overhead- NSP &amp; OST'!M96</f>
        <v>0</v>
      </c>
      <c r="Q83" s="36" t="e">
        <f t="shared" si="20"/>
        <v>#VALUE!</v>
      </c>
      <c r="R83" s="36" t="e">
        <f t="shared" si="21"/>
        <v>#VALUE!</v>
      </c>
      <c r="S83" s="36">
        <f>'Site overhead- NSP &amp; OST'!L244</f>
        <v>0</v>
      </c>
      <c r="T83" s="36">
        <f>'Site overhead- NSP &amp; OST'!M244</f>
        <v>0</v>
      </c>
      <c r="U83" s="36" t="e">
        <f t="shared" si="22"/>
        <v>#VALUE!</v>
      </c>
      <c r="V83" s="36" t="e">
        <f t="shared" si="23"/>
        <v>#VALUE!</v>
      </c>
    </row>
    <row r="84" spans="1:22" x14ac:dyDescent="0.2">
      <c r="A84" s="36" t="str">
        <f>'Service providers'!A94</f>
        <v>Указать название точки 18</v>
      </c>
      <c r="B84" s="36" t="str">
        <f>'Service providers'!G94</f>
        <v/>
      </c>
      <c r="C84" s="36" t="str">
        <f>'Service providers'!H94</f>
        <v/>
      </c>
      <c r="D84" s="36">
        <f>'Non-medical equipment-NSP'!CO93</f>
        <v>0</v>
      </c>
      <c r="E84" s="36">
        <f>'Non-medical equipment-NSP'!CP93</f>
        <v>0</v>
      </c>
      <c r="F84" s="36" t="e">
        <f t="shared" si="16"/>
        <v>#VALUE!</v>
      </c>
      <c r="G84" s="36" t="e">
        <f t="shared" si="17"/>
        <v>#VALUE!</v>
      </c>
      <c r="H84" s="36" t="str">
        <f>'Service providers'!I94</f>
        <v>Указать название точки 18</v>
      </c>
      <c r="I84" s="36" t="str">
        <f>'Service providers'!O94</f>
        <v xml:space="preserve"> </v>
      </c>
      <c r="J84" s="40" t="str">
        <f>'Service providers'!P94</f>
        <v xml:space="preserve"> </v>
      </c>
      <c r="K84" s="36">
        <f>'Non-medical equipment-OST'!CO92</f>
        <v>0</v>
      </c>
      <c r="L84" s="36">
        <f>'Non-medical equipment-OST'!CP92</f>
        <v>0</v>
      </c>
      <c r="M84" s="36" t="e">
        <f t="shared" si="18"/>
        <v>#VALUE!</v>
      </c>
      <c r="N84" s="36" t="e">
        <f t="shared" si="19"/>
        <v>#VALUE!</v>
      </c>
      <c r="O84" s="36">
        <f>'Site overhead- NSP &amp; OST'!L97</f>
        <v>0</v>
      </c>
      <c r="P84" s="36">
        <f>'Site overhead- NSP &amp; OST'!M97</f>
        <v>0</v>
      </c>
      <c r="Q84" s="36" t="e">
        <f t="shared" si="20"/>
        <v>#VALUE!</v>
      </c>
      <c r="R84" s="36" t="e">
        <f t="shared" si="21"/>
        <v>#VALUE!</v>
      </c>
      <c r="S84" s="36">
        <f>'Site overhead- NSP &amp; OST'!L245</f>
        <v>0</v>
      </c>
      <c r="T84" s="36">
        <f>'Site overhead- NSP &amp; OST'!M245</f>
        <v>0</v>
      </c>
      <c r="U84" s="36" t="e">
        <f t="shared" si="22"/>
        <v>#VALUE!</v>
      </c>
      <c r="V84" s="36" t="e">
        <f t="shared" si="23"/>
        <v>#VALUE!</v>
      </c>
    </row>
    <row r="85" spans="1:22" x14ac:dyDescent="0.2">
      <c r="A85" s="36" t="str">
        <f>'Service providers'!A95</f>
        <v>Указать название точки 19</v>
      </c>
      <c r="B85" s="36" t="str">
        <f>'Service providers'!G95</f>
        <v/>
      </c>
      <c r="C85" s="36" t="str">
        <f>'Service providers'!H95</f>
        <v/>
      </c>
      <c r="D85" s="36">
        <f>'Non-medical equipment-NSP'!CO94</f>
        <v>0</v>
      </c>
      <c r="E85" s="36">
        <f>'Non-medical equipment-NSP'!CP94</f>
        <v>0</v>
      </c>
      <c r="F85" s="36" t="e">
        <f t="shared" si="16"/>
        <v>#VALUE!</v>
      </c>
      <c r="G85" s="36" t="e">
        <f t="shared" si="17"/>
        <v>#VALUE!</v>
      </c>
      <c r="H85" s="36" t="str">
        <f>'Service providers'!I95</f>
        <v>Указать название точки 19</v>
      </c>
      <c r="I85" s="36" t="str">
        <f>'Service providers'!O95</f>
        <v xml:space="preserve"> </v>
      </c>
      <c r="J85" s="40" t="str">
        <f>'Service providers'!P95</f>
        <v xml:space="preserve"> </v>
      </c>
      <c r="K85" s="36">
        <f>'Non-medical equipment-OST'!CO93</f>
        <v>0</v>
      </c>
      <c r="L85" s="36">
        <f>'Non-medical equipment-OST'!CP93</f>
        <v>0</v>
      </c>
      <c r="M85" s="36" t="e">
        <f t="shared" si="18"/>
        <v>#VALUE!</v>
      </c>
      <c r="N85" s="36" t="e">
        <f t="shared" si="19"/>
        <v>#VALUE!</v>
      </c>
      <c r="O85" s="36">
        <f>'Site overhead- NSP &amp; OST'!L98</f>
        <v>0</v>
      </c>
      <c r="P85" s="36">
        <f>'Site overhead- NSP &amp; OST'!M98</f>
        <v>0</v>
      </c>
      <c r="Q85" s="36" t="e">
        <f t="shared" si="20"/>
        <v>#VALUE!</v>
      </c>
      <c r="R85" s="36" t="e">
        <f t="shared" si="21"/>
        <v>#VALUE!</v>
      </c>
      <c r="S85" s="36">
        <f>'Site overhead- NSP &amp; OST'!L246</f>
        <v>0</v>
      </c>
      <c r="T85" s="36">
        <f>'Site overhead- NSP &amp; OST'!M246</f>
        <v>0</v>
      </c>
      <c r="U85" s="36" t="e">
        <f t="shared" si="22"/>
        <v>#VALUE!</v>
      </c>
      <c r="V85" s="36" t="e">
        <f t="shared" si="23"/>
        <v>#VALUE!</v>
      </c>
    </row>
    <row r="86" spans="1:22" x14ac:dyDescent="0.2">
      <c r="A86" s="36" t="str">
        <f>'Service providers'!A96</f>
        <v>Указать название точки 20</v>
      </c>
      <c r="B86" s="36" t="str">
        <f>'Service providers'!G96</f>
        <v/>
      </c>
      <c r="C86" s="36" t="str">
        <f>'Service providers'!H96</f>
        <v/>
      </c>
      <c r="D86" s="36">
        <f>'Non-medical equipment-NSP'!CO95</f>
        <v>0</v>
      </c>
      <c r="E86" s="36">
        <f>'Non-medical equipment-NSP'!CP95</f>
        <v>0</v>
      </c>
      <c r="F86" s="36" t="e">
        <f t="shared" si="16"/>
        <v>#VALUE!</v>
      </c>
      <c r="G86" s="36" t="e">
        <f t="shared" si="17"/>
        <v>#VALUE!</v>
      </c>
      <c r="H86" s="36" t="str">
        <f>'Service providers'!I96</f>
        <v>Указать название точки 20</v>
      </c>
      <c r="I86" s="36" t="str">
        <f>'Service providers'!O96</f>
        <v xml:space="preserve"> </v>
      </c>
      <c r="J86" s="40" t="str">
        <f>'Service providers'!P96</f>
        <v xml:space="preserve"> </v>
      </c>
      <c r="K86" s="36">
        <f>'Non-medical equipment-OST'!CO94</f>
        <v>0</v>
      </c>
      <c r="L86" s="36">
        <f>'Non-medical equipment-OST'!CP94</f>
        <v>0</v>
      </c>
      <c r="M86" s="36" t="e">
        <f t="shared" si="18"/>
        <v>#VALUE!</v>
      </c>
      <c r="N86" s="36" t="e">
        <f t="shared" si="19"/>
        <v>#VALUE!</v>
      </c>
      <c r="O86" s="36">
        <f>'Site overhead- NSP &amp; OST'!L99</f>
        <v>0</v>
      </c>
      <c r="P86" s="36">
        <f>'Site overhead- NSP &amp; OST'!M99</f>
        <v>0</v>
      </c>
      <c r="Q86" s="36" t="e">
        <f t="shared" si="20"/>
        <v>#VALUE!</v>
      </c>
      <c r="R86" s="36" t="e">
        <f t="shared" si="21"/>
        <v>#VALUE!</v>
      </c>
      <c r="S86" s="36">
        <f>'Site overhead- NSP &amp; OST'!L247</f>
        <v>0</v>
      </c>
      <c r="T86" s="36">
        <f>'Site overhead- NSP &amp; OST'!M247</f>
        <v>0</v>
      </c>
      <c r="U86" s="36" t="e">
        <f t="shared" si="22"/>
        <v>#VALUE!</v>
      </c>
      <c r="V86" s="36" t="e">
        <f t="shared" si="23"/>
        <v>#VALUE!</v>
      </c>
    </row>
    <row r="87" spans="1:22" x14ac:dyDescent="0.2">
      <c r="A87" s="36" t="str">
        <f>'Service providers'!A97</f>
        <v>Указать название</v>
      </c>
      <c r="B87" s="36" t="str">
        <f>'Service providers'!G97</f>
        <v/>
      </c>
      <c r="C87" s="36" t="str">
        <f>'Service providers'!H97</f>
        <v/>
      </c>
      <c r="D87" s="36">
        <f>'Non-medical equipment-NSP'!CO96</f>
        <v>0</v>
      </c>
      <c r="E87" s="36">
        <f>'Non-medical equipment-NSP'!CP96</f>
        <v>0</v>
      </c>
      <c r="F87" s="36" t="e">
        <f t="shared" si="0"/>
        <v>#VALUE!</v>
      </c>
      <c r="G87" s="36" t="e">
        <f t="shared" si="1"/>
        <v>#VALUE!</v>
      </c>
      <c r="H87" s="36" t="str">
        <f>'Service providers'!I97</f>
        <v>Указать название</v>
      </c>
      <c r="I87" s="36" t="str">
        <f>'Service providers'!O97</f>
        <v xml:space="preserve"> </v>
      </c>
      <c r="J87" s="40" t="str">
        <f>'Service providers'!P97</f>
        <v xml:space="preserve"> </v>
      </c>
      <c r="K87" s="36">
        <f>'Non-medical equipment-OST'!CO95</f>
        <v>0</v>
      </c>
      <c r="L87" s="36">
        <f>'Non-medical equipment-OST'!CP95</f>
        <v>0</v>
      </c>
      <c r="M87" s="36" t="e">
        <f t="shared" si="2"/>
        <v>#VALUE!</v>
      </c>
      <c r="N87" s="36" t="e">
        <f t="shared" si="3"/>
        <v>#VALUE!</v>
      </c>
      <c r="O87" s="36">
        <f>'Site overhead- NSP &amp; OST'!L100</f>
        <v>0</v>
      </c>
      <c r="P87" s="36">
        <f>'Site overhead- NSP &amp; OST'!M100</f>
        <v>0</v>
      </c>
      <c r="Q87" s="36" t="e">
        <f t="shared" si="4"/>
        <v>#VALUE!</v>
      </c>
      <c r="R87" s="36" t="e">
        <f t="shared" si="5"/>
        <v>#VALUE!</v>
      </c>
      <c r="S87" s="36">
        <f>'Site overhead- NSP &amp; OST'!L248</f>
        <v>0</v>
      </c>
      <c r="T87" s="36">
        <f>'Site overhead- NSP &amp; OST'!M248</f>
        <v>0</v>
      </c>
      <c r="U87" s="36" t="e">
        <f t="shared" si="6"/>
        <v>#VALUE!</v>
      </c>
      <c r="V87" s="36" t="e">
        <f t="shared" si="7"/>
        <v>#VALUE!</v>
      </c>
    </row>
    <row r="88" spans="1:22" x14ac:dyDescent="0.2">
      <c r="A88" s="36" t="str">
        <f>'Service providers'!A98</f>
        <v>Указать название точки 1</v>
      </c>
      <c r="B88" s="36" t="str">
        <f>'Service providers'!G98</f>
        <v/>
      </c>
      <c r="C88" s="36" t="str">
        <f>'Service providers'!H98</f>
        <v/>
      </c>
      <c r="D88" s="36">
        <f>'Non-medical equipment-NSP'!CO97</f>
        <v>0</v>
      </c>
      <c r="E88" s="36">
        <f>'Non-medical equipment-NSP'!CP97</f>
        <v>0</v>
      </c>
      <c r="F88" s="36" t="e">
        <f t="shared" si="0"/>
        <v>#VALUE!</v>
      </c>
      <c r="G88" s="36" t="e">
        <f t="shared" si="1"/>
        <v>#VALUE!</v>
      </c>
      <c r="H88" s="36" t="str">
        <f>'Service providers'!I98</f>
        <v>Указать название точки 1</v>
      </c>
      <c r="I88" s="36" t="str">
        <f>'Service providers'!O98</f>
        <v xml:space="preserve"> </v>
      </c>
      <c r="J88" s="40" t="str">
        <f>'Service providers'!P98</f>
        <v xml:space="preserve"> </v>
      </c>
      <c r="K88" s="36">
        <f>'Non-medical equipment-OST'!CO96</f>
        <v>0</v>
      </c>
      <c r="L88" s="36">
        <f>'Non-medical equipment-OST'!CP96</f>
        <v>0</v>
      </c>
      <c r="M88" s="36" t="e">
        <f t="shared" si="2"/>
        <v>#VALUE!</v>
      </c>
      <c r="N88" s="36" t="e">
        <f t="shared" si="3"/>
        <v>#VALUE!</v>
      </c>
      <c r="O88" s="36">
        <f>'Site overhead- NSP &amp; OST'!L101</f>
        <v>0</v>
      </c>
      <c r="P88" s="36">
        <f>'Site overhead- NSP &amp; OST'!M101</f>
        <v>0</v>
      </c>
      <c r="Q88" s="36" t="e">
        <f t="shared" si="4"/>
        <v>#VALUE!</v>
      </c>
      <c r="R88" s="36" t="e">
        <f t="shared" si="5"/>
        <v>#VALUE!</v>
      </c>
      <c r="S88" s="36">
        <f>'Site overhead- NSP &amp; OST'!L249</f>
        <v>0</v>
      </c>
      <c r="T88" s="36">
        <f>'Site overhead- NSP &amp; OST'!M249</f>
        <v>0</v>
      </c>
      <c r="U88" s="36" t="e">
        <f t="shared" si="6"/>
        <v>#VALUE!</v>
      </c>
      <c r="V88" s="36" t="e">
        <f t="shared" si="7"/>
        <v>#VALUE!</v>
      </c>
    </row>
    <row r="89" spans="1:22" x14ac:dyDescent="0.2">
      <c r="A89" s="36" t="str">
        <f>'Service providers'!A99</f>
        <v>Указать название точки 2</v>
      </c>
      <c r="B89" s="36" t="str">
        <f>'Service providers'!G99</f>
        <v/>
      </c>
      <c r="C89" s="36" t="str">
        <f>'Service providers'!H99</f>
        <v/>
      </c>
      <c r="D89" s="36">
        <f>'Non-medical equipment-NSP'!CO98</f>
        <v>0</v>
      </c>
      <c r="E89" s="36">
        <f>'Non-medical equipment-NSP'!CP98</f>
        <v>0</v>
      </c>
      <c r="F89" s="36" t="e">
        <f t="shared" si="0"/>
        <v>#VALUE!</v>
      </c>
      <c r="G89" s="36" t="e">
        <f t="shared" si="1"/>
        <v>#VALUE!</v>
      </c>
      <c r="H89" s="36" t="str">
        <f>'Service providers'!I99</f>
        <v>Указать название точки 2</v>
      </c>
      <c r="I89" s="36" t="str">
        <f>'Service providers'!O99</f>
        <v xml:space="preserve"> </v>
      </c>
      <c r="J89" s="40" t="str">
        <f>'Service providers'!P99</f>
        <v xml:space="preserve"> </v>
      </c>
      <c r="K89" s="36">
        <f>'Non-medical equipment-OST'!CO97</f>
        <v>0</v>
      </c>
      <c r="L89" s="36">
        <f>'Non-medical equipment-OST'!CP97</f>
        <v>0</v>
      </c>
      <c r="M89" s="36" t="e">
        <f t="shared" si="2"/>
        <v>#VALUE!</v>
      </c>
      <c r="N89" s="36" t="e">
        <f t="shared" si="3"/>
        <v>#VALUE!</v>
      </c>
      <c r="O89" s="36">
        <f>'Site overhead- NSP &amp; OST'!L102</f>
        <v>0</v>
      </c>
      <c r="P89" s="36">
        <f>'Site overhead- NSP &amp; OST'!M102</f>
        <v>0</v>
      </c>
      <c r="Q89" s="36" t="e">
        <f t="shared" si="4"/>
        <v>#VALUE!</v>
      </c>
      <c r="R89" s="36" t="e">
        <f t="shared" si="5"/>
        <v>#VALUE!</v>
      </c>
      <c r="S89" s="36">
        <f>'Site overhead- NSP &amp; OST'!L250</f>
        <v>0</v>
      </c>
      <c r="T89" s="36">
        <f>'Site overhead- NSP &amp; OST'!M250</f>
        <v>0</v>
      </c>
      <c r="U89" s="36" t="e">
        <f t="shared" si="6"/>
        <v>#VALUE!</v>
      </c>
      <c r="V89" s="36" t="e">
        <f t="shared" si="7"/>
        <v>#VALUE!</v>
      </c>
    </row>
    <row r="90" spans="1:22" x14ac:dyDescent="0.2">
      <c r="A90" s="36" t="str">
        <f>'Service providers'!A100</f>
        <v>Указать название точки 3</v>
      </c>
      <c r="B90" s="36" t="str">
        <f>'Service providers'!G100</f>
        <v/>
      </c>
      <c r="C90" s="36" t="str">
        <f>'Service providers'!H100</f>
        <v/>
      </c>
      <c r="D90" s="36">
        <f>'Non-medical equipment-NSP'!CO99</f>
        <v>0</v>
      </c>
      <c r="E90" s="36">
        <f>'Non-medical equipment-NSP'!CP99</f>
        <v>0</v>
      </c>
      <c r="F90" s="36" t="e">
        <f t="shared" si="0"/>
        <v>#VALUE!</v>
      </c>
      <c r="G90" s="36" t="e">
        <f t="shared" si="1"/>
        <v>#VALUE!</v>
      </c>
      <c r="H90" s="36" t="str">
        <f>'Service providers'!I100</f>
        <v>Указать название точки 3</v>
      </c>
      <c r="I90" s="36" t="str">
        <f>'Service providers'!O100</f>
        <v xml:space="preserve"> </v>
      </c>
      <c r="J90" s="40" t="str">
        <f>'Service providers'!P100</f>
        <v xml:space="preserve"> </v>
      </c>
      <c r="K90" s="36">
        <f>'Non-medical equipment-OST'!CO98</f>
        <v>0</v>
      </c>
      <c r="L90" s="36">
        <f>'Non-medical equipment-OST'!CP98</f>
        <v>0</v>
      </c>
      <c r="M90" s="36" t="e">
        <f t="shared" si="2"/>
        <v>#VALUE!</v>
      </c>
      <c r="N90" s="36" t="e">
        <f t="shared" si="3"/>
        <v>#VALUE!</v>
      </c>
      <c r="O90" s="36">
        <f>'Site overhead- NSP &amp; OST'!L103</f>
        <v>0</v>
      </c>
      <c r="P90" s="36">
        <f>'Site overhead- NSP &amp; OST'!M103</f>
        <v>0</v>
      </c>
      <c r="Q90" s="36" t="e">
        <f t="shared" si="4"/>
        <v>#VALUE!</v>
      </c>
      <c r="R90" s="36" t="e">
        <f t="shared" si="5"/>
        <v>#VALUE!</v>
      </c>
      <c r="S90" s="36">
        <f>'Site overhead- NSP &amp; OST'!L251</f>
        <v>0</v>
      </c>
      <c r="T90" s="36">
        <f>'Site overhead- NSP &amp; OST'!M251</f>
        <v>0</v>
      </c>
      <c r="U90" s="36" t="e">
        <f t="shared" si="6"/>
        <v>#VALUE!</v>
      </c>
      <c r="V90" s="36" t="e">
        <f t="shared" si="7"/>
        <v>#VALUE!</v>
      </c>
    </row>
    <row r="91" spans="1:22" x14ac:dyDescent="0.2">
      <c r="A91" s="36" t="str">
        <f>'Service providers'!A101</f>
        <v>Указать название точки 4</v>
      </c>
      <c r="B91" s="36" t="str">
        <f>'Service providers'!G101</f>
        <v/>
      </c>
      <c r="C91" s="36" t="str">
        <f>'Service providers'!H101</f>
        <v/>
      </c>
      <c r="D91" s="36">
        <f>'Non-medical equipment-NSP'!CO100</f>
        <v>0</v>
      </c>
      <c r="E91" s="36">
        <f>'Non-medical equipment-NSP'!CP100</f>
        <v>0</v>
      </c>
      <c r="F91" s="36" t="e">
        <f t="shared" si="0"/>
        <v>#VALUE!</v>
      </c>
      <c r="G91" s="36" t="e">
        <f t="shared" si="1"/>
        <v>#VALUE!</v>
      </c>
      <c r="H91" s="36" t="str">
        <f>'Service providers'!I101</f>
        <v>Указать название точки 4</v>
      </c>
      <c r="I91" s="36" t="str">
        <f>'Service providers'!O101</f>
        <v xml:space="preserve"> </v>
      </c>
      <c r="J91" s="40" t="str">
        <f>'Service providers'!P101</f>
        <v xml:space="preserve"> </v>
      </c>
      <c r="K91" s="36">
        <f>'Non-medical equipment-OST'!CO99</f>
        <v>0</v>
      </c>
      <c r="L91" s="36">
        <f>'Non-medical equipment-OST'!CP99</f>
        <v>0</v>
      </c>
      <c r="M91" s="36" t="e">
        <f t="shared" si="2"/>
        <v>#VALUE!</v>
      </c>
      <c r="N91" s="36" t="e">
        <f t="shared" si="3"/>
        <v>#VALUE!</v>
      </c>
      <c r="O91" s="36">
        <f>'Site overhead- NSP &amp; OST'!L104</f>
        <v>0</v>
      </c>
      <c r="P91" s="36">
        <f>'Site overhead- NSP &amp; OST'!M104</f>
        <v>0</v>
      </c>
      <c r="Q91" s="36" t="e">
        <f t="shared" si="4"/>
        <v>#VALUE!</v>
      </c>
      <c r="R91" s="36" t="e">
        <f t="shared" si="5"/>
        <v>#VALUE!</v>
      </c>
      <c r="S91" s="36">
        <f>'Site overhead- NSP &amp; OST'!L252</f>
        <v>0</v>
      </c>
      <c r="T91" s="36">
        <f>'Site overhead- NSP &amp; OST'!M252</f>
        <v>0</v>
      </c>
      <c r="U91" s="36" t="e">
        <f t="shared" si="6"/>
        <v>#VALUE!</v>
      </c>
      <c r="V91" s="36" t="e">
        <f t="shared" si="7"/>
        <v>#VALUE!</v>
      </c>
    </row>
    <row r="92" spans="1:22" x14ac:dyDescent="0.2">
      <c r="A92" s="36" t="str">
        <f>'Service providers'!A102</f>
        <v>Указать название точки 5</v>
      </c>
      <c r="B92" s="36" t="str">
        <f>'Service providers'!G102</f>
        <v/>
      </c>
      <c r="C92" s="36" t="str">
        <f>'Service providers'!H102</f>
        <v/>
      </c>
      <c r="D92" s="36">
        <f>'Non-medical equipment-NSP'!CO101</f>
        <v>0</v>
      </c>
      <c r="E92" s="36">
        <f>'Non-medical equipment-NSP'!CP101</f>
        <v>0</v>
      </c>
      <c r="F92" s="36" t="e">
        <f t="shared" si="0"/>
        <v>#VALUE!</v>
      </c>
      <c r="G92" s="36" t="e">
        <f t="shared" si="1"/>
        <v>#VALUE!</v>
      </c>
      <c r="H92" s="36" t="str">
        <f>'Service providers'!I102</f>
        <v>Указать название точки 5</v>
      </c>
      <c r="I92" s="36" t="str">
        <f>'Service providers'!O102</f>
        <v xml:space="preserve"> </v>
      </c>
      <c r="J92" s="40" t="str">
        <f>'Service providers'!P102</f>
        <v xml:space="preserve"> </v>
      </c>
      <c r="K92" s="36">
        <f>'Non-medical equipment-OST'!CO100</f>
        <v>0</v>
      </c>
      <c r="L92" s="36">
        <f>'Non-medical equipment-OST'!CP100</f>
        <v>0</v>
      </c>
      <c r="M92" s="36" t="e">
        <f t="shared" si="2"/>
        <v>#VALUE!</v>
      </c>
      <c r="N92" s="36" t="e">
        <f t="shared" si="3"/>
        <v>#VALUE!</v>
      </c>
      <c r="O92" s="36">
        <f>'Site overhead- NSP &amp; OST'!L105</f>
        <v>0</v>
      </c>
      <c r="P92" s="36">
        <f>'Site overhead- NSP &amp; OST'!M105</f>
        <v>0</v>
      </c>
      <c r="Q92" s="36" t="e">
        <f t="shared" si="4"/>
        <v>#VALUE!</v>
      </c>
      <c r="R92" s="36" t="e">
        <f t="shared" si="5"/>
        <v>#VALUE!</v>
      </c>
      <c r="S92" s="36">
        <f>'Site overhead- NSP &amp; OST'!L253</f>
        <v>0</v>
      </c>
      <c r="T92" s="36">
        <f>'Site overhead- NSP &amp; OST'!M253</f>
        <v>0</v>
      </c>
      <c r="U92" s="36" t="e">
        <f t="shared" si="6"/>
        <v>#VALUE!</v>
      </c>
      <c r="V92" s="36" t="e">
        <f t="shared" si="7"/>
        <v>#VALUE!</v>
      </c>
    </row>
    <row r="93" spans="1:22" x14ac:dyDescent="0.2">
      <c r="A93" s="36" t="str">
        <f>'Service providers'!A103</f>
        <v>Указать название точки 6</v>
      </c>
      <c r="B93" s="36" t="str">
        <f>'Service providers'!G103</f>
        <v/>
      </c>
      <c r="C93" s="36" t="str">
        <f>'Service providers'!H103</f>
        <v/>
      </c>
      <c r="D93" s="36">
        <f>'Non-medical equipment-NSP'!CO102</f>
        <v>0</v>
      </c>
      <c r="E93" s="36">
        <f>'Non-medical equipment-NSP'!CP102</f>
        <v>0</v>
      </c>
      <c r="F93" s="36" t="e">
        <f t="shared" si="0"/>
        <v>#VALUE!</v>
      </c>
      <c r="G93" s="36" t="e">
        <f t="shared" si="1"/>
        <v>#VALUE!</v>
      </c>
      <c r="H93" s="36" t="str">
        <f>'Service providers'!I103</f>
        <v>Указать название точки 6</v>
      </c>
      <c r="I93" s="36" t="str">
        <f>'Service providers'!O103</f>
        <v xml:space="preserve"> </v>
      </c>
      <c r="J93" s="40" t="str">
        <f>'Service providers'!P103</f>
        <v xml:space="preserve"> </v>
      </c>
      <c r="K93" s="36">
        <f>'Non-medical equipment-OST'!CO101</f>
        <v>0</v>
      </c>
      <c r="L93" s="36">
        <f>'Non-medical equipment-OST'!CP101</f>
        <v>0</v>
      </c>
      <c r="M93" s="36" t="e">
        <f t="shared" si="2"/>
        <v>#VALUE!</v>
      </c>
      <c r="N93" s="36" t="e">
        <f t="shared" si="3"/>
        <v>#VALUE!</v>
      </c>
      <c r="O93" s="36">
        <f>'Site overhead- NSP &amp; OST'!L106</f>
        <v>0</v>
      </c>
      <c r="P93" s="36">
        <f>'Site overhead- NSP &amp; OST'!M106</f>
        <v>0</v>
      </c>
      <c r="Q93" s="36" t="e">
        <f t="shared" si="4"/>
        <v>#VALUE!</v>
      </c>
      <c r="R93" s="36" t="e">
        <f t="shared" si="5"/>
        <v>#VALUE!</v>
      </c>
      <c r="S93" s="36">
        <f>'Site overhead- NSP &amp; OST'!L254</f>
        <v>0</v>
      </c>
      <c r="T93" s="36">
        <f>'Site overhead- NSP &amp; OST'!M254</f>
        <v>0</v>
      </c>
      <c r="U93" s="36" t="e">
        <f t="shared" si="6"/>
        <v>#VALUE!</v>
      </c>
      <c r="V93" s="36" t="e">
        <f t="shared" si="7"/>
        <v>#VALUE!</v>
      </c>
    </row>
    <row r="94" spans="1:22" x14ac:dyDescent="0.2">
      <c r="A94" s="36" t="str">
        <f>'Service providers'!A104</f>
        <v>Указать название точки 7</v>
      </c>
      <c r="B94" s="36" t="str">
        <f>'Service providers'!G104</f>
        <v/>
      </c>
      <c r="C94" s="36" t="str">
        <f>'Service providers'!H104</f>
        <v/>
      </c>
      <c r="D94" s="36">
        <f>'Non-medical equipment-NSP'!CO103</f>
        <v>0</v>
      </c>
      <c r="E94" s="36">
        <f>'Non-medical equipment-NSP'!CP103</f>
        <v>0</v>
      </c>
      <c r="F94" s="36" t="e">
        <f t="shared" si="0"/>
        <v>#VALUE!</v>
      </c>
      <c r="G94" s="36" t="e">
        <f t="shared" si="1"/>
        <v>#VALUE!</v>
      </c>
      <c r="H94" s="36" t="str">
        <f>'Service providers'!I104</f>
        <v>Указать название точки 7</v>
      </c>
      <c r="I94" s="36" t="str">
        <f>'Service providers'!O104</f>
        <v xml:space="preserve"> </v>
      </c>
      <c r="J94" s="40" t="str">
        <f>'Service providers'!P104</f>
        <v xml:space="preserve"> </v>
      </c>
      <c r="K94" s="36">
        <f>'Non-medical equipment-OST'!CO102</f>
        <v>0</v>
      </c>
      <c r="L94" s="36">
        <f>'Non-medical equipment-OST'!CP102</f>
        <v>0</v>
      </c>
      <c r="M94" s="36" t="e">
        <f t="shared" si="2"/>
        <v>#VALUE!</v>
      </c>
      <c r="N94" s="36" t="e">
        <f t="shared" si="3"/>
        <v>#VALUE!</v>
      </c>
      <c r="O94" s="36">
        <f>'Site overhead- NSP &amp; OST'!L107</f>
        <v>0</v>
      </c>
      <c r="P94" s="36">
        <f>'Site overhead- NSP &amp; OST'!M107</f>
        <v>0</v>
      </c>
      <c r="Q94" s="36" t="e">
        <f t="shared" si="4"/>
        <v>#VALUE!</v>
      </c>
      <c r="R94" s="36" t="e">
        <f t="shared" si="5"/>
        <v>#VALUE!</v>
      </c>
      <c r="S94" s="36">
        <f>'Site overhead- NSP &amp; OST'!L255</f>
        <v>0</v>
      </c>
      <c r="T94" s="36">
        <f>'Site overhead- NSP &amp; OST'!M255</f>
        <v>0</v>
      </c>
      <c r="U94" s="36" t="e">
        <f t="shared" si="6"/>
        <v>#VALUE!</v>
      </c>
      <c r="V94" s="36" t="e">
        <f t="shared" si="7"/>
        <v>#VALUE!</v>
      </c>
    </row>
    <row r="95" spans="1:22" x14ac:dyDescent="0.2">
      <c r="A95" s="36" t="str">
        <f>'Service providers'!A105</f>
        <v>Указать название точки 8</v>
      </c>
      <c r="B95" s="36" t="str">
        <f>'Service providers'!G105</f>
        <v/>
      </c>
      <c r="C95" s="36" t="str">
        <f>'Service providers'!H105</f>
        <v/>
      </c>
      <c r="D95" s="36">
        <f>'Non-medical equipment-NSP'!CO104</f>
        <v>0</v>
      </c>
      <c r="E95" s="36">
        <f>'Non-medical equipment-NSP'!CP104</f>
        <v>0</v>
      </c>
      <c r="F95" s="36" t="e">
        <f t="shared" si="0"/>
        <v>#VALUE!</v>
      </c>
      <c r="G95" s="36" t="e">
        <f t="shared" si="1"/>
        <v>#VALUE!</v>
      </c>
      <c r="H95" s="36" t="str">
        <f>'Service providers'!I105</f>
        <v>Указать название точки 8</v>
      </c>
      <c r="I95" s="36" t="str">
        <f>'Service providers'!O105</f>
        <v xml:space="preserve"> </v>
      </c>
      <c r="J95" s="40" t="str">
        <f>'Service providers'!P105</f>
        <v xml:space="preserve"> </v>
      </c>
      <c r="K95" s="36">
        <f>'Non-medical equipment-OST'!CO103</f>
        <v>0</v>
      </c>
      <c r="L95" s="36">
        <f>'Non-medical equipment-OST'!CP103</f>
        <v>0</v>
      </c>
      <c r="M95" s="36" t="e">
        <f t="shared" si="2"/>
        <v>#VALUE!</v>
      </c>
      <c r="N95" s="36" t="e">
        <f t="shared" si="3"/>
        <v>#VALUE!</v>
      </c>
      <c r="O95" s="36">
        <f>'Site overhead- NSP &amp; OST'!L108</f>
        <v>0</v>
      </c>
      <c r="P95" s="36">
        <f>'Site overhead- NSP &amp; OST'!M108</f>
        <v>0</v>
      </c>
      <c r="Q95" s="36" t="e">
        <f t="shared" si="4"/>
        <v>#VALUE!</v>
      </c>
      <c r="R95" s="36" t="e">
        <f t="shared" si="5"/>
        <v>#VALUE!</v>
      </c>
      <c r="S95" s="36">
        <f>'Site overhead- NSP &amp; OST'!L256</f>
        <v>0</v>
      </c>
      <c r="T95" s="36">
        <f>'Site overhead- NSP &amp; OST'!M256</f>
        <v>0</v>
      </c>
      <c r="U95" s="36" t="e">
        <f t="shared" si="6"/>
        <v>#VALUE!</v>
      </c>
      <c r="V95" s="36" t="e">
        <f t="shared" si="7"/>
        <v>#VALUE!</v>
      </c>
    </row>
    <row r="96" spans="1:22" x14ac:dyDescent="0.2">
      <c r="A96" s="36" t="str">
        <f>'Service providers'!A106</f>
        <v>Указать название точки 9</v>
      </c>
      <c r="B96" s="36" t="str">
        <f>'Service providers'!G106</f>
        <v/>
      </c>
      <c r="C96" s="36" t="str">
        <f>'Service providers'!H106</f>
        <v/>
      </c>
      <c r="D96" s="36">
        <f>'Non-medical equipment-NSP'!CO105</f>
        <v>0</v>
      </c>
      <c r="E96" s="36">
        <f>'Non-medical equipment-NSP'!CP105</f>
        <v>0</v>
      </c>
      <c r="F96" s="36" t="e">
        <f t="shared" si="0"/>
        <v>#VALUE!</v>
      </c>
      <c r="G96" s="36" t="e">
        <f t="shared" si="1"/>
        <v>#VALUE!</v>
      </c>
      <c r="H96" s="36" t="str">
        <f>'Service providers'!I106</f>
        <v>Указать название точки 9</v>
      </c>
      <c r="I96" s="36" t="str">
        <f>'Service providers'!O106</f>
        <v xml:space="preserve"> </v>
      </c>
      <c r="J96" s="40" t="str">
        <f>'Service providers'!P106</f>
        <v xml:space="preserve"> </v>
      </c>
      <c r="K96" s="36">
        <f>'Non-medical equipment-OST'!CO104</f>
        <v>0</v>
      </c>
      <c r="L96" s="36">
        <f>'Non-medical equipment-OST'!CP104</f>
        <v>0</v>
      </c>
      <c r="M96" s="36" t="e">
        <f t="shared" si="2"/>
        <v>#VALUE!</v>
      </c>
      <c r="N96" s="36" t="e">
        <f t="shared" si="3"/>
        <v>#VALUE!</v>
      </c>
      <c r="O96" s="36">
        <f>'Site overhead- NSP &amp; OST'!L109</f>
        <v>0</v>
      </c>
      <c r="P96" s="36">
        <f>'Site overhead- NSP &amp; OST'!M109</f>
        <v>0</v>
      </c>
      <c r="Q96" s="36" t="e">
        <f t="shared" si="4"/>
        <v>#VALUE!</v>
      </c>
      <c r="R96" s="36" t="e">
        <f t="shared" si="5"/>
        <v>#VALUE!</v>
      </c>
      <c r="S96" s="36">
        <f>'Site overhead- NSP &amp; OST'!L257</f>
        <v>0</v>
      </c>
      <c r="T96" s="36">
        <f>'Site overhead- NSP &amp; OST'!M257</f>
        <v>0</v>
      </c>
      <c r="U96" s="36" t="e">
        <f t="shared" si="6"/>
        <v>#VALUE!</v>
      </c>
      <c r="V96" s="36" t="e">
        <f t="shared" si="7"/>
        <v>#VALUE!</v>
      </c>
    </row>
    <row r="97" spans="1:22" x14ac:dyDescent="0.2">
      <c r="A97" s="36" t="str">
        <f>'Service providers'!A107</f>
        <v>Указать название точки 10</v>
      </c>
      <c r="B97" s="36" t="str">
        <f>'Service providers'!G107</f>
        <v/>
      </c>
      <c r="C97" s="36" t="str">
        <f>'Service providers'!H107</f>
        <v/>
      </c>
      <c r="D97" s="36">
        <f>'Non-medical equipment-NSP'!CO106</f>
        <v>0</v>
      </c>
      <c r="E97" s="36">
        <f>'Non-medical equipment-NSP'!CP106</f>
        <v>0</v>
      </c>
      <c r="F97" s="36" t="e">
        <f t="shared" si="0"/>
        <v>#VALUE!</v>
      </c>
      <c r="G97" s="36" t="e">
        <f t="shared" si="1"/>
        <v>#VALUE!</v>
      </c>
      <c r="H97" s="36" t="str">
        <f>'Service providers'!I107</f>
        <v>Указать название точки 10</v>
      </c>
      <c r="I97" s="36" t="str">
        <f>'Service providers'!O107</f>
        <v xml:space="preserve"> </v>
      </c>
      <c r="J97" s="40" t="str">
        <f>'Service providers'!P107</f>
        <v xml:space="preserve"> </v>
      </c>
      <c r="K97" s="36">
        <f>'Non-medical equipment-OST'!CO105</f>
        <v>0</v>
      </c>
      <c r="L97" s="36">
        <f>'Non-medical equipment-OST'!CP105</f>
        <v>0</v>
      </c>
      <c r="M97" s="36" t="e">
        <f t="shared" si="2"/>
        <v>#VALUE!</v>
      </c>
      <c r="N97" s="36" t="e">
        <f t="shared" si="3"/>
        <v>#VALUE!</v>
      </c>
      <c r="O97" s="36">
        <f>'Site overhead- NSP &amp; OST'!L110</f>
        <v>0</v>
      </c>
      <c r="P97" s="36">
        <f>'Site overhead- NSP &amp; OST'!M110</f>
        <v>0</v>
      </c>
      <c r="Q97" s="36" t="e">
        <f t="shared" si="4"/>
        <v>#VALUE!</v>
      </c>
      <c r="R97" s="36" t="e">
        <f t="shared" si="5"/>
        <v>#VALUE!</v>
      </c>
      <c r="S97" s="36">
        <f>'Site overhead- NSP &amp; OST'!L258</f>
        <v>0</v>
      </c>
      <c r="T97" s="36">
        <f>'Site overhead- NSP &amp; OST'!M258</f>
        <v>0</v>
      </c>
      <c r="U97" s="36" t="e">
        <f t="shared" si="6"/>
        <v>#VALUE!</v>
      </c>
      <c r="V97" s="36" t="e">
        <f t="shared" si="7"/>
        <v>#VALUE!</v>
      </c>
    </row>
    <row r="98" spans="1:22" x14ac:dyDescent="0.2">
      <c r="A98" s="36" t="str">
        <f>'Service providers'!A108</f>
        <v>Указать название точки 11</v>
      </c>
      <c r="B98" s="36" t="str">
        <f>'Service providers'!G108</f>
        <v/>
      </c>
      <c r="C98" s="36" t="str">
        <f>'Service providers'!H108</f>
        <v/>
      </c>
      <c r="D98" s="36">
        <f>'Non-medical equipment-NSP'!CO107</f>
        <v>0</v>
      </c>
      <c r="E98" s="36">
        <f>'Non-medical equipment-NSP'!CP107</f>
        <v>0</v>
      </c>
      <c r="F98" s="36" t="e">
        <f t="shared" si="0"/>
        <v>#VALUE!</v>
      </c>
      <c r="G98" s="36" t="e">
        <f t="shared" si="1"/>
        <v>#VALUE!</v>
      </c>
      <c r="H98" s="36" t="str">
        <f>'Service providers'!I108</f>
        <v>Указать название точки 11</v>
      </c>
      <c r="I98" s="36" t="str">
        <f>'Service providers'!O108</f>
        <v xml:space="preserve"> </v>
      </c>
      <c r="J98" s="40" t="str">
        <f>'Service providers'!P108</f>
        <v xml:space="preserve"> </v>
      </c>
      <c r="K98" s="36">
        <f>'Non-medical equipment-OST'!CO106</f>
        <v>0</v>
      </c>
      <c r="L98" s="36">
        <f>'Non-medical equipment-OST'!CP106</f>
        <v>0</v>
      </c>
      <c r="M98" s="36" t="e">
        <f t="shared" si="2"/>
        <v>#VALUE!</v>
      </c>
      <c r="N98" s="36" t="e">
        <f t="shared" si="3"/>
        <v>#VALUE!</v>
      </c>
      <c r="O98" s="36">
        <f>'Site overhead- NSP &amp; OST'!L111</f>
        <v>0</v>
      </c>
      <c r="P98" s="36">
        <f>'Site overhead- NSP &amp; OST'!M111</f>
        <v>0</v>
      </c>
      <c r="Q98" s="36" t="e">
        <f t="shared" si="4"/>
        <v>#VALUE!</v>
      </c>
      <c r="R98" s="36" t="e">
        <f t="shared" si="5"/>
        <v>#VALUE!</v>
      </c>
      <c r="S98" s="36">
        <f>'Site overhead- NSP &amp; OST'!L259</f>
        <v>0</v>
      </c>
      <c r="T98" s="36">
        <f>'Site overhead- NSP &amp; OST'!M259</f>
        <v>0</v>
      </c>
      <c r="U98" s="36" t="e">
        <f t="shared" si="6"/>
        <v>#VALUE!</v>
      </c>
      <c r="V98" s="36" t="e">
        <f t="shared" si="7"/>
        <v>#VALUE!</v>
      </c>
    </row>
    <row r="99" spans="1:22" x14ac:dyDescent="0.2">
      <c r="A99" s="36" t="str">
        <f>'Service providers'!A109</f>
        <v>Указать название точки 12</v>
      </c>
      <c r="B99" s="36" t="str">
        <f>'Service providers'!G109</f>
        <v/>
      </c>
      <c r="C99" s="36" t="str">
        <f>'Service providers'!H109</f>
        <v/>
      </c>
      <c r="D99" s="36">
        <f>'Non-medical equipment-NSP'!CO108</f>
        <v>0</v>
      </c>
      <c r="E99" s="36">
        <f>'Non-medical equipment-NSP'!CP108</f>
        <v>0</v>
      </c>
      <c r="F99" s="36" t="e">
        <f t="shared" si="0"/>
        <v>#VALUE!</v>
      </c>
      <c r="G99" s="36" t="e">
        <f t="shared" si="1"/>
        <v>#VALUE!</v>
      </c>
      <c r="H99" s="36" t="str">
        <f>'Service providers'!I109</f>
        <v>Указать название точки 12</v>
      </c>
      <c r="I99" s="36" t="str">
        <f>'Service providers'!O109</f>
        <v xml:space="preserve"> </v>
      </c>
      <c r="J99" s="40" t="str">
        <f>'Service providers'!P109</f>
        <v xml:space="preserve"> </v>
      </c>
      <c r="K99" s="36">
        <f>'Non-medical equipment-OST'!CO107</f>
        <v>0</v>
      </c>
      <c r="L99" s="36">
        <f>'Non-medical equipment-OST'!CP107</f>
        <v>0</v>
      </c>
      <c r="M99" s="36" t="e">
        <f t="shared" si="2"/>
        <v>#VALUE!</v>
      </c>
      <c r="N99" s="36" t="e">
        <f t="shared" si="3"/>
        <v>#VALUE!</v>
      </c>
      <c r="O99" s="36">
        <f>'Site overhead- NSP &amp; OST'!L112</f>
        <v>0</v>
      </c>
      <c r="P99" s="36">
        <f>'Site overhead- NSP &amp; OST'!M112</f>
        <v>0</v>
      </c>
      <c r="Q99" s="36" t="e">
        <f t="shared" si="4"/>
        <v>#VALUE!</v>
      </c>
      <c r="R99" s="36" t="e">
        <f t="shared" si="5"/>
        <v>#VALUE!</v>
      </c>
      <c r="S99" s="36">
        <f>'Site overhead- NSP &amp; OST'!L260</f>
        <v>0</v>
      </c>
      <c r="T99" s="36">
        <f>'Site overhead- NSP &amp; OST'!M260</f>
        <v>0</v>
      </c>
      <c r="U99" s="36" t="e">
        <f t="shared" si="6"/>
        <v>#VALUE!</v>
      </c>
      <c r="V99" s="36" t="e">
        <f t="shared" si="7"/>
        <v>#VALUE!</v>
      </c>
    </row>
    <row r="100" spans="1:22" x14ac:dyDescent="0.2">
      <c r="A100" s="36" t="str">
        <f>'Service providers'!A110</f>
        <v>Указать название точки 13</v>
      </c>
      <c r="B100" s="36" t="str">
        <f>'Service providers'!G110</f>
        <v/>
      </c>
      <c r="C100" s="36" t="str">
        <f>'Service providers'!H110</f>
        <v/>
      </c>
      <c r="D100" s="36">
        <f>'Non-medical equipment-NSP'!CO109</f>
        <v>0</v>
      </c>
      <c r="E100" s="36">
        <f>'Non-medical equipment-NSP'!CP109</f>
        <v>0</v>
      </c>
      <c r="F100" s="36" t="e">
        <f t="shared" si="0"/>
        <v>#VALUE!</v>
      </c>
      <c r="G100" s="36" t="e">
        <f t="shared" si="1"/>
        <v>#VALUE!</v>
      </c>
      <c r="H100" s="36" t="str">
        <f>'Service providers'!I110</f>
        <v>Указать название точки 13</v>
      </c>
      <c r="I100" s="36" t="str">
        <f>'Service providers'!O110</f>
        <v xml:space="preserve"> </v>
      </c>
      <c r="J100" s="40" t="str">
        <f>'Service providers'!P110</f>
        <v xml:space="preserve"> </v>
      </c>
      <c r="K100" s="36">
        <f>'Non-medical equipment-OST'!CO108</f>
        <v>0</v>
      </c>
      <c r="L100" s="36">
        <f>'Non-medical equipment-OST'!CP108</f>
        <v>0</v>
      </c>
      <c r="M100" s="36" t="e">
        <f t="shared" si="2"/>
        <v>#VALUE!</v>
      </c>
      <c r="N100" s="36" t="e">
        <f t="shared" si="3"/>
        <v>#VALUE!</v>
      </c>
      <c r="O100" s="36">
        <f>'Site overhead- NSP &amp; OST'!L113</f>
        <v>0</v>
      </c>
      <c r="P100" s="36">
        <f>'Site overhead- NSP &amp; OST'!M113</f>
        <v>0</v>
      </c>
      <c r="Q100" s="36" t="e">
        <f t="shared" si="4"/>
        <v>#VALUE!</v>
      </c>
      <c r="R100" s="36" t="e">
        <f t="shared" si="5"/>
        <v>#VALUE!</v>
      </c>
      <c r="S100" s="36">
        <f>'Site overhead- NSP &amp; OST'!L261</f>
        <v>0</v>
      </c>
      <c r="T100" s="36">
        <f>'Site overhead- NSP &amp; OST'!M261</f>
        <v>0</v>
      </c>
      <c r="U100" s="36" t="e">
        <f t="shared" si="6"/>
        <v>#VALUE!</v>
      </c>
      <c r="V100" s="36" t="e">
        <f t="shared" si="7"/>
        <v>#VALUE!</v>
      </c>
    </row>
    <row r="101" spans="1:22" x14ac:dyDescent="0.2">
      <c r="A101" s="36" t="str">
        <f>'Service providers'!A111</f>
        <v>Указать название точки 14</v>
      </c>
      <c r="B101" s="36" t="str">
        <f>'Service providers'!G111</f>
        <v/>
      </c>
      <c r="C101" s="36" t="str">
        <f>'Service providers'!H111</f>
        <v/>
      </c>
      <c r="D101" s="36">
        <f>'Non-medical equipment-NSP'!CO110</f>
        <v>0</v>
      </c>
      <c r="E101" s="36">
        <f>'Non-medical equipment-NSP'!CP110</f>
        <v>0</v>
      </c>
      <c r="F101" s="36" t="e">
        <f t="shared" si="0"/>
        <v>#VALUE!</v>
      </c>
      <c r="G101" s="36" t="e">
        <f t="shared" si="1"/>
        <v>#VALUE!</v>
      </c>
      <c r="H101" s="36" t="str">
        <f>'Service providers'!I111</f>
        <v>Указать название точки 14</v>
      </c>
      <c r="I101" s="36" t="str">
        <f>'Service providers'!O111</f>
        <v xml:space="preserve"> </v>
      </c>
      <c r="J101" s="40" t="str">
        <f>'Service providers'!P111</f>
        <v xml:space="preserve"> </v>
      </c>
      <c r="K101" s="36">
        <f>'Non-medical equipment-OST'!CO109</f>
        <v>0</v>
      </c>
      <c r="L101" s="36">
        <f>'Non-medical equipment-OST'!CP109</f>
        <v>0</v>
      </c>
      <c r="M101" s="36" t="e">
        <f t="shared" si="2"/>
        <v>#VALUE!</v>
      </c>
      <c r="N101" s="36" t="e">
        <f t="shared" si="3"/>
        <v>#VALUE!</v>
      </c>
      <c r="O101" s="36">
        <f>'Site overhead- NSP &amp; OST'!L114</f>
        <v>0</v>
      </c>
      <c r="P101" s="36">
        <f>'Site overhead- NSP &amp; OST'!M114</f>
        <v>0</v>
      </c>
      <c r="Q101" s="36" t="e">
        <f t="shared" si="4"/>
        <v>#VALUE!</v>
      </c>
      <c r="R101" s="36" t="e">
        <f t="shared" si="5"/>
        <v>#VALUE!</v>
      </c>
      <c r="S101" s="36">
        <f>'Site overhead- NSP &amp; OST'!L262</f>
        <v>0</v>
      </c>
      <c r="T101" s="36">
        <f>'Site overhead- NSP &amp; OST'!M262</f>
        <v>0</v>
      </c>
      <c r="U101" s="36" t="e">
        <f t="shared" si="6"/>
        <v>#VALUE!</v>
      </c>
      <c r="V101" s="36" t="e">
        <f t="shared" si="7"/>
        <v>#VALUE!</v>
      </c>
    </row>
    <row r="102" spans="1:22" x14ac:dyDescent="0.2">
      <c r="A102" s="36" t="str">
        <f>'Service providers'!A112</f>
        <v>Указать название точки 15</v>
      </c>
      <c r="B102" s="36" t="str">
        <f>'Service providers'!G112</f>
        <v/>
      </c>
      <c r="C102" s="36" t="str">
        <f>'Service providers'!H112</f>
        <v/>
      </c>
      <c r="D102" s="36">
        <f>'Non-medical equipment-NSP'!CO111</f>
        <v>0</v>
      </c>
      <c r="E102" s="36">
        <f>'Non-medical equipment-NSP'!CP111</f>
        <v>0</v>
      </c>
      <c r="F102" s="36" t="e">
        <f t="shared" si="0"/>
        <v>#VALUE!</v>
      </c>
      <c r="G102" s="36" t="e">
        <f t="shared" si="1"/>
        <v>#VALUE!</v>
      </c>
      <c r="H102" s="36" t="str">
        <f>'Service providers'!I112</f>
        <v>Указать название точки 15</v>
      </c>
      <c r="I102" s="36" t="str">
        <f>'Service providers'!O112</f>
        <v xml:space="preserve"> </v>
      </c>
      <c r="J102" s="40" t="str">
        <f>'Service providers'!P112</f>
        <v xml:space="preserve"> </v>
      </c>
      <c r="K102" s="36">
        <f>'Non-medical equipment-OST'!CO110</f>
        <v>0</v>
      </c>
      <c r="L102" s="36">
        <f>'Non-medical equipment-OST'!CP110</f>
        <v>0</v>
      </c>
      <c r="M102" s="36" t="e">
        <f t="shared" si="2"/>
        <v>#VALUE!</v>
      </c>
      <c r="N102" s="36" t="e">
        <f t="shared" si="3"/>
        <v>#VALUE!</v>
      </c>
      <c r="O102" s="36">
        <f>'Site overhead- NSP &amp; OST'!L115</f>
        <v>0</v>
      </c>
      <c r="P102" s="36">
        <f>'Site overhead- NSP &amp; OST'!M115</f>
        <v>0</v>
      </c>
      <c r="Q102" s="36" t="e">
        <f t="shared" si="4"/>
        <v>#VALUE!</v>
      </c>
      <c r="R102" s="36" t="e">
        <f t="shared" si="5"/>
        <v>#VALUE!</v>
      </c>
      <c r="S102" s="36">
        <f>'Site overhead- NSP &amp; OST'!L263</f>
        <v>0</v>
      </c>
      <c r="T102" s="36">
        <f>'Site overhead- NSP &amp; OST'!M263</f>
        <v>0</v>
      </c>
      <c r="U102" s="36" t="e">
        <f t="shared" si="6"/>
        <v>#VALUE!</v>
      </c>
      <c r="V102" s="36" t="e">
        <f t="shared" si="7"/>
        <v>#VALUE!</v>
      </c>
    </row>
    <row r="103" spans="1:22" x14ac:dyDescent="0.2">
      <c r="A103" s="36" t="str">
        <f>'Service providers'!A113</f>
        <v>Указать название точки 16</v>
      </c>
      <c r="B103" s="36" t="str">
        <f>'Service providers'!G113</f>
        <v/>
      </c>
      <c r="C103" s="36" t="str">
        <f>'Service providers'!H113</f>
        <v/>
      </c>
      <c r="D103" s="36">
        <f>'Non-medical equipment-NSP'!CO112</f>
        <v>0</v>
      </c>
      <c r="E103" s="36">
        <f>'Non-medical equipment-NSP'!CP112</f>
        <v>0</v>
      </c>
      <c r="F103" s="36" t="e">
        <f t="shared" si="0"/>
        <v>#VALUE!</v>
      </c>
      <c r="G103" s="36" t="e">
        <f t="shared" si="1"/>
        <v>#VALUE!</v>
      </c>
      <c r="H103" s="36" t="str">
        <f>'Service providers'!I113</f>
        <v>Указать название точки 16</v>
      </c>
      <c r="I103" s="36" t="str">
        <f>'Service providers'!O113</f>
        <v xml:space="preserve"> </v>
      </c>
      <c r="J103" s="40" t="str">
        <f>'Service providers'!P113</f>
        <v xml:space="preserve"> </v>
      </c>
      <c r="K103" s="36">
        <f>'Non-medical equipment-OST'!CO111</f>
        <v>0</v>
      </c>
      <c r="L103" s="36">
        <f>'Non-medical equipment-OST'!CP111</f>
        <v>0</v>
      </c>
      <c r="M103" s="36" t="e">
        <f t="shared" si="2"/>
        <v>#VALUE!</v>
      </c>
      <c r="N103" s="36" t="e">
        <f t="shared" si="3"/>
        <v>#VALUE!</v>
      </c>
      <c r="O103" s="36">
        <f>'Site overhead- NSP &amp; OST'!L116</f>
        <v>0</v>
      </c>
      <c r="P103" s="36">
        <f>'Site overhead- NSP &amp; OST'!M116</f>
        <v>0</v>
      </c>
      <c r="Q103" s="36" t="e">
        <f t="shared" si="4"/>
        <v>#VALUE!</v>
      </c>
      <c r="R103" s="36" t="e">
        <f t="shared" si="5"/>
        <v>#VALUE!</v>
      </c>
      <c r="S103" s="36">
        <f>'Site overhead- NSP &amp; OST'!L264</f>
        <v>0</v>
      </c>
      <c r="T103" s="36">
        <f>'Site overhead- NSP &amp; OST'!M264</f>
        <v>0</v>
      </c>
      <c r="U103" s="36" t="e">
        <f t="shared" si="6"/>
        <v>#VALUE!</v>
      </c>
      <c r="V103" s="36" t="e">
        <f t="shared" si="7"/>
        <v>#VALUE!</v>
      </c>
    </row>
    <row r="104" spans="1:22" x14ac:dyDescent="0.2">
      <c r="A104" s="36" t="str">
        <f>'Service providers'!A114</f>
        <v>Указать название точки 17</v>
      </c>
      <c r="B104" s="36" t="str">
        <f>'Service providers'!G114</f>
        <v/>
      </c>
      <c r="C104" s="36" t="str">
        <f>'Service providers'!H114</f>
        <v/>
      </c>
      <c r="D104" s="36">
        <f>'Non-medical equipment-NSP'!CO113</f>
        <v>0</v>
      </c>
      <c r="E104" s="36">
        <f>'Non-medical equipment-NSP'!CP113</f>
        <v>0</v>
      </c>
      <c r="F104" s="36" t="e">
        <f t="shared" si="0"/>
        <v>#VALUE!</v>
      </c>
      <c r="G104" s="36" t="e">
        <f t="shared" si="1"/>
        <v>#VALUE!</v>
      </c>
      <c r="H104" s="36" t="str">
        <f>'Service providers'!I114</f>
        <v>Указать название точки 17</v>
      </c>
      <c r="I104" s="36" t="str">
        <f>'Service providers'!O114</f>
        <v xml:space="preserve"> </v>
      </c>
      <c r="J104" s="40" t="str">
        <f>'Service providers'!P114</f>
        <v xml:space="preserve"> </v>
      </c>
      <c r="K104" s="36">
        <f>'Non-medical equipment-OST'!CO112</f>
        <v>0</v>
      </c>
      <c r="L104" s="36">
        <f>'Non-medical equipment-OST'!CP112</f>
        <v>0</v>
      </c>
      <c r="M104" s="36" t="e">
        <f t="shared" si="2"/>
        <v>#VALUE!</v>
      </c>
      <c r="N104" s="36" t="e">
        <f t="shared" si="3"/>
        <v>#VALUE!</v>
      </c>
      <c r="O104" s="36">
        <f>'Site overhead- NSP &amp; OST'!L117</f>
        <v>0</v>
      </c>
      <c r="P104" s="36">
        <f>'Site overhead- NSP &amp; OST'!M117</f>
        <v>0</v>
      </c>
      <c r="Q104" s="36" t="e">
        <f t="shared" si="4"/>
        <v>#VALUE!</v>
      </c>
      <c r="R104" s="36" t="e">
        <f t="shared" si="5"/>
        <v>#VALUE!</v>
      </c>
      <c r="S104" s="36">
        <f>'Site overhead- NSP &amp; OST'!L265</f>
        <v>0</v>
      </c>
      <c r="T104" s="36">
        <f>'Site overhead- NSP &amp; OST'!M265</f>
        <v>0</v>
      </c>
      <c r="U104" s="36" t="e">
        <f t="shared" si="6"/>
        <v>#VALUE!</v>
      </c>
      <c r="V104" s="36" t="e">
        <f t="shared" si="7"/>
        <v>#VALUE!</v>
      </c>
    </row>
    <row r="105" spans="1:22" x14ac:dyDescent="0.2">
      <c r="A105" s="36" t="str">
        <f>'Service providers'!A115</f>
        <v>Указать название точки 18</v>
      </c>
      <c r="B105" s="36" t="str">
        <f>'Service providers'!G115</f>
        <v/>
      </c>
      <c r="C105" s="36" t="str">
        <f>'Service providers'!H115</f>
        <v/>
      </c>
      <c r="D105" s="36">
        <f>'Non-medical equipment-NSP'!CO114</f>
        <v>0</v>
      </c>
      <c r="E105" s="36">
        <f>'Non-medical equipment-NSP'!CP114</f>
        <v>0</v>
      </c>
      <c r="F105" s="36" t="e">
        <f t="shared" si="0"/>
        <v>#VALUE!</v>
      </c>
      <c r="G105" s="36" t="e">
        <f t="shared" si="1"/>
        <v>#VALUE!</v>
      </c>
      <c r="H105" s="36" t="str">
        <f>'Service providers'!I115</f>
        <v>Указать название точки 18</v>
      </c>
      <c r="I105" s="36" t="str">
        <f>'Service providers'!O115</f>
        <v xml:space="preserve"> </v>
      </c>
      <c r="J105" s="40" t="str">
        <f>'Service providers'!P115</f>
        <v xml:space="preserve"> </v>
      </c>
      <c r="K105" s="36">
        <f>'Non-medical equipment-OST'!CO113</f>
        <v>0</v>
      </c>
      <c r="L105" s="36">
        <f>'Non-medical equipment-OST'!CP113</f>
        <v>0</v>
      </c>
      <c r="M105" s="36" t="e">
        <f t="shared" si="2"/>
        <v>#VALUE!</v>
      </c>
      <c r="N105" s="36" t="e">
        <f t="shared" si="3"/>
        <v>#VALUE!</v>
      </c>
      <c r="O105" s="36">
        <f>'Site overhead- NSP &amp; OST'!L118</f>
        <v>0</v>
      </c>
      <c r="P105" s="36">
        <f>'Site overhead- NSP &amp; OST'!M118</f>
        <v>0</v>
      </c>
      <c r="Q105" s="36" t="e">
        <f t="shared" si="4"/>
        <v>#VALUE!</v>
      </c>
      <c r="R105" s="36" t="e">
        <f t="shared" si="5"/>
        <v>#VALUE!</v>
      </c>
      <c r="S105" s="36">
        <f>'Site overhead- NSP &amp; OST'!L266</f>
        <v>0</v>
      </c>
      <c r="T105" s="36">
        <f>'Site overhead- NSP &amp; OST'!M266</f>
        <v>0</v>
      </c>
      <c r="U105" s="36" t="e">
        <f t="shared" si="6"/>
        <v>#VALUE!</v>
      </c>
      <c r="V105" s="36" t="e">
        <f t="shared" si="7"/>
        <v>#VALUE!</v>
      </c>
    </row>
    <row r="106" spans="1:22" x14ac:dyDescent="0.2">
      <c r="A106" s="36" t="str">
        <f>'Service providers'!A116</f>
        <v>Указать название точки 19</v>
      </c>
      <c r="B106" s="36" t="str">
        <f>'Service providers'!G116</f>
        <v/>
      </c>
      <c r="C106" s="36" t="str">
        <f>'Service providers'!H116</f>
        <v/>
      </c>
      <c r="D106" s="36">
        <f>'Non-medical equipment-NSP'!CO115</f>
        <v>0</v>
      </c>
      <c r="E106" s="36">
        <f>'Non-medical equipment-NSP'!CP115</f>
        <v>0</v>
      </c>
      <c r="F106" s="36" t="e">
        <f t="shared" si="0"/>
        <v>#VALUE!</v>
      </c>
      <c r="G106" s="36" t="e">
        <f t="shared" si="1"/>
        <v>#VALUE!</v>
      </c>
      <c r="H106" s="36" t="str">
        <f>'Service providers'!I116</f>
        <v>Указать название точки 19</v>
      </c>
      <c r="I106" s="36" t="str">
        <f>'Service providers'!O116</f>
        <v xml:space="preserve"> </v>
      </c>
      <c r="J106" s="40" t="str">
        <f>'Service providers'!P116</f>
        <v xml:space="preserve"> </v>
      </c>
      <c r="K106" s="36">
        <f>'Non-medical equipment-OST'!CO114</f>
        <v>0</v>
      </c>
      <c r="L106" s="36">
        <f>'Non-medical equipment-OST'!CP114</f>
        <v>0</v>
      </c>
      <c r="M106" s="36" t="e">
        <f t="shared" si="2"/>
        <v>#VALUE!</v>
      </c>
      <c r="N106" s="36" t="e">
        <f t="shared" si="3"/>
        <v>#VALUE!</v>
      </c>
      <c r="O106" s="36">
        <f>'Site overhead- NSP &amp; OST'!L119</f>
        <v>0</v>
      </c>
      <c r="P106" s="36">
        <f>'Site overhead- NSP &amp; OST'!M119</f>
        <v>0</v>
      </c>
      <c r="Q106" s="36" t="e">
        <f t="shared" si="4"/>
        <v>#VALUE!</v>
      </c>
      <c r="R106" s="36" t="e">
        <f t="shared" si="5"/>
        <v>#VALUE!</v>
      </c>
      <c r="S106" s="36">
        <f>'Site overhead- NSP &amp; OST'!L267</f>
        <v>0</v>
      </c>
      <c r="T106" s="36">
        <f>'Site overhead- NSP &amp; OST'!M267</f>
        <v>0</v>
      </c>
      <c r="U106" s="36" t="e">
        <f t="shared" si="6"/>
        <v>#VALUE!</v>
      </c>
      <c r="V106" s="36" t="e">
        <f t="shared" si="7"/>
        <v>#VALUE!</v>
      </c>
    </row>
    <row r="107" spans="1:22" x14ac:dyDescent="0.2">
      <c r="A107" s="36" t="str">
        <f>'Service providers'!A117</f>
        <v>Указать название точки 20</v>
      </c>
      <c r="B107" s="36" t="str">
        <f>'Service providers'!G117</f>
        <v/>
      </c>
      <c r="C107" s="36" t="str">
        <f>'Service providers'!H117</f>
        <v/>
      </c>
      <c r="D107" s="36">
        <f>'Non-medical equipment-NSP'!CO116</f>
        <v>0</v>
      </c>
      <c r="E107" s="36">
        <f>'Non-medical equipment-NSP'!CP116</f>
        <v>0</v>
      </c>
      <c r="F107" s="36" t="e">
        <f t="shared" ref="F107:F149" si="24">B107*D107</f>
        <v>#VALUE!</v>
      </c>
      <c r="G107" s="36" t="e">
        <f t="shared" ref="G107:G149" si="25">C107*E107</f>
        <v>#VALUE!</v>
      </c>
      <c r="H107" s="36" t="str">
        <f>'Service providers'!I117</f>
        <v>Указать название точки 20</v>
      </c>
      <c r="I107" s="36" t="str">
        <f>'Service providers'!O117</f>
        <v xml:space="preserve"> </v>
      </c>
      <c r="J107" s="40" t="str">
        <f>'Service providers'!P117</f>
        <v xml:space="preserve"> </v>
      </c>
      <c r="K107" s="36">
        <f>'Non-medical equipment-OST'!CO115</f>
        <v>0</v>
      </c>
      <c r="L107" s="36">
        <f>'Non-medical equipment-OST'!CP115</f>
        <v>0</v>
      </c>
      <c r="M107" s="36" t="e">
        <f t="shared" ref="M107:M149" si="26">I107*K107</f>
        <v>#VALUE!</v>
      </c>
      <c r="N107" s="36" t="e">
        <f t="shared" ref="N107:N149" si="27">J107*L107</f>
        <v>#VALUE!</v>
      </c>
      <c r="O107" s="36">
        <f>'Site overhead- NSP &amp; OST'!L120</f>
        <v>0</v>
      </c>
      <c r="P107" s="36">
        <f>'Site overhead- NSP &amp; OST'!M120</f>
        <v>0</v>
      </c>
      <c r="Q107" s="36" t="e">
        <f t="shared" ref="Q107:Q149" si="28">O107*B107</f>
        <v>#VALUE!</v>
      </c>
      <c r="R107" s="36" t="e">
        <f t="shared" ref="R107:R149" si="29">P107*C107</f>
        <v>#VALUE!</v>
      </c>
      <c r="S107" s="36">
        <f>'Site overhead- NSP &amp; OST'!L268</f>
        <v>0</v>
      </c>
      <c r="T107" s="36">
        <f>'Site overhead- NSP &amp; OST'!M268</f>
        <v>0</v>
      </c>
      <c r="U107" s="36" t="e">
        <f t="shared" ref="U107:U149" si="30">S107*I107</f>
        <v>#VALUE!</v>
      </c>
      <c r="V107" s="36" t="e">
        <f t="shared" ref="V107:V149" si="31">T107*J107</f>
        <v>#VALUE!</v>
      </c>
    </row>
    <row r="108" spans="1:22" x14ac:dyDescent="0.2">
      <c r="A108" s="36" t="str">
        <f>'Service providers'!A118</f>
        <v>Указать название</v>
      </c>
      <c r="B108" s="36" t="str">
        <f>'Service providers'!G118</f>
        <v/>
      </c>
      <c r="C108" s="36" t="str">
        <f>'Service providers'!H118</f>
        <v/>
      </c>
      <c r="D108" s="36">
        <f>'Non-medical equipment-NSP'!CO117</f>
        <v>0</v>
      </c>
      <c r="E108" s="36">
        <f>'Non-medical equipment-NSP'!CP117</f>
        <v>0</v>
      </c>
      <c r="F108" s="36" t="e">
        <f t="shared" si="24"/>
        <v>#VALUE!</v>
      </c>
      <c r="G108" s="36" t="e">
        <f t="shared" si="25"/>
        <v>#VALUE!</v>
      </c>
      <c r="H108" s="36" t="str">
        <f>'Service providers'!I118</f>
        <v>Указать название</v>
      </c>
      <c r="I108" s="36" t="str">
        <f>'Service providers'!O118</f>
        <v xml:space="preserve"> </v>
      </c>
      <c r="J108" s="40" t="str">
        <f>'Service providers'!P118</f>
        <v xml:space="preserve"> </v>
      </c>
      <c r="K108" s="36">
        <f>'Non-medical equipment-OST'!CO116</f>
        <v>0</v>
      </c>
      <c r="L108" s="36">
        <f>'Non-medical equipment-OST'!CP116</f>
        <v>0</v>
      </c>
      <c r="M108" s="36" t="e">
        <f t="shared" si="26"/>
        <v>#VALUE!</v>
      </c>
      <c r="N108" s="36" t="e">
        <f t="shared" si="27"/>
        <v>#VALUE!</v>
      </c>
      <c r="O108" s="36">
        <f>'Site overhead- NSP &amp; OST'!L121</f>
        <v>0</v>
      </c>
      <c r="P108" s="36">
        <f>'Site overhead- NSP &amp; OST'!M121</f>
        <v>0</v>
      </c>
      <c r="Q108" s="36" t="e">
        <f t="shared" si="28"/>
        <v>#VALUE!</v>
      </c>
      <c r="R108" s="36" t="e">
        <f t="shared" si="29"/>
        <v>#VALUE!</v>
      </c>
      <c r="S108" s="36">
        <f>'Site overhead- NSP &amp; OST'!L269</f>
        <v>0</v>
      </c>
      <c r="T108" s="36">
        <f>'Site overhead- NSP &amp; OST'!M269</f>
        <v>0</v>
      </c>
      <c r="U108" s="36" t="e">
        <f t="shared" si="30"/>
        <v>#VALUE!</v>
      </c>
      <c r="V108" s="36" t="e">
        <f t="shared" si="31"/>
        <v>#VALUE!</v>
      </c>
    </row>
    <row r="109" spans="1:22" x14ac:dyDescent="0.2">
      <c r="A109" s="36" t="str">
        <f>'Service providers'!A119</f>
        <v>Указать название точки 1</v>
      </c>
      <c r="B109" s="36" t="str">
        <f>'Service providers'!G119</f>
        <v/>
      </c>
      <c r="C109" s="36" t="str">
        <f>'Service providers'!H119</f>
        <v/>
      </c>
      <c r="D109" s="36">
        <f>'Non-medical equipment-NSP'!CO118</f>
        <v>0</v>
      </c>
      <c r="E109" s="36">
        <f>'Non-medical equipment-NSP'!CP118</f>
        <v>0</v>
      </c>
      <c r="F109" s="36" t="e">
        <f t="shared" si="24"/>
        <v>#VALUE!</v>
      </c>
      <c r="G109" s="36" t="e">
        <f t="shared" si="25"/>
        <v>#VALUE!</v>
      </c>
      <c r="H109" s="36" t="str">
        <f>'Service providers'!I119</f>
        <v>Указать название точки 1</v>
      </c>
      <c r="I109" s="36" t="str">
        <f>'Service providers'!O119</f>
        <v xml:space="preserve"> </v>
      </c>
      <c r="J109" s="40" t="str">
        <f>'Service providers'!P119</f>
        <v xml:space="preserve"> </v>
      </c>
      <c r="K109" s="36">
        <f>'Non-medical equipment-OST'!CO117</f>
        <v>0</v>
      </c>
      <c r="L109" s="36">
        <f>'Non-medical equipment-OST'!CP117</f>
        <v>0</v>
      </c>
      <c r="M109" s="36" t="e">
        <f t="shared" si="26"/>
        <v>#VALUE!</v>
      </c>
      <c r="N109" s="36" t="e">
        <f t="shared" si="27"/>
        <v>#VALUE!</v>
      </c>
      <c r="O109" s="36">
        <f>'Site overhead- NSP &amp; OST'!L122</f>
        <v>0</v>
      </c>
      <c r="P109" s="36">
        <f>'Site overhead- NSP &amp; OST'!M122</f>
        <v>0</v>
      </c>
      <c r="Q109" s="36" t="e">
        <f t="shared" si="28"/>
        <v>#VALUE!</v>
      </c>
      <c r="R109" s="36" t="e">
        <f t="shared" si="29"/>
        <v>#VALUE!</v>
      </c>
      <c r="S109" s="36">
        <f>'Site overhead- NSP &amp; OST'!L270</f>
        <v>0</v>
      </c>
      <c r="T109" s="36">
        <f>'Site overhead- NSP &amp; OST'!M270</f>
        <v>0</v>
      </c>
      <c r="U109" s="36" t="e">
        <f t="shared" si="30"/>
        <v>#VALUE!</v>
      </c>
      <c r="V109" s="36" t="e">
        <f t="shared" si="31"/>
        <v>#VALUE!</v>
      </c>
    </row>
    <row r="110" spans="1:22" x14ac:dyDescent="0.2">
      <c r="A110" s="36" t="str">
        <f>'Service providers'!A120</f>
        <v>Указать название точки 2</v>
      </c>
      <c r="B110" s="36" t="str">
        <f>'Service providers'!G120</f>
        <v/>
      </c>
      <c r="C110" s="36" t="str">
        <f>'Service providers'!H120</f>
        <v/>
      </c>
      <c r="D110" s="36">
        <f>'Non-medical equipment-NSP'!CO119</f>
        <v>0</v>
      </c>
      <c r="E110" s="36">
        <f>'Non-medical equipment-NSP'!CP119</f>
        <v>0</v>
      </c>
      <c r="F110" s="36" t="e">
        <f t="shared" si="24"/>
        <v>#VALUE!</v>
      </c>
      <c r="G110" s="36" t="e">
        <f t="shared" si="25"/>
        <v>#VALUE!</v>
      </c>
      <c r="H110" s="36" t="str">
        <f>'Service providers'!I120</f>
        <v>Указать название точки 2</v>
      </c>
      <c r="I110" s="36" t="str">
        <f>'Service providers'!O120</f>
        <v xml:space="preserve"> </v>
      </c>
      <c r="J110" s="40" t="str">
        <f>'Service providers'!P120</f>
        <v xml:space="preserve"> </v>
      </c>
      <c r="K110" s="36">
        <f>'Non-medical equipment-OST'!CO118</f>
        <v>0</v>
      </c>
      <c r="L110" s="36">
        <f>'Non-medical equipment-OST'!CP118</f>
        <v>0</v>
      </c>
      <c r="M110" s="36" t="e">
        <f t="shared" si="26"/>
        <v>#VALUE!</v>
      </c>
      <c r="N110" s="36" t="e">
        <f t="shared" si="27"/>
        <v>#VALUE!</v>
      </c>
      <c r="O110" s="36">
        <f>'Site overhead- NSP &amp; OST'!L123</f>
        <v>0</v>
      </c>
      <c r="P110" s="36">
        <f>'Site overhead- NSP &amp; OST'!M123</f>
        <v>0</v>
      </c>
      <c r="Q110" s="36" t="e">
        <f t="shared" si="28"/>
        <v>#VALUE!</v>
      </c>
      <c r="R110" s="36" t="e">
        <f t="shared" si="29"/>
        <v>#VALUE!</v>
      </c>
      <c r="S110" s="36">
        <f>'Site overhead- NSP &amp; OST'!L271</f>
        <v>0</v>
      </c>
      <c r="T110" s="36">
        <f>'Site overhead- NSP &amp; OST'!M271</f>
        <v>0</v>
      </c>
      <c r="U110" s="36" t="e">
        <f t="shared" si="30"/>
        <v>#VALUE!</v>
      </c>
      <c r="V110" s="36" t="e">
        <f t="shared" si="31"/>
        <v>#VALUE!</v>
      </c>
    </row>
    <row r="111" spans="1:22" x14ac:dyDescent="0.2">
      <c r="A111" s="36" t="str">
        <f>'Service providers'!A121</f>
        <v>Указать название точки 3</v>
      </c>
      <c r="B111" s="36" t="str">
        <f>'Service providers'!G121</f>
        <v/>
      </c>
      <c r="C111" s="36" t="str">
        <f>'Service providers'!H121</f>
        <v/>
      </c>
      <c r="D111" s="36">
        <f>'Non-medical equipment-NSP'!CO120</f>
        <v>0</v>
      </c>
      <c r="E111" s="36">
        <f>'Non-medical equipment-NSP'!CP120</f>
        <v>0</v>
      </c>
      <c r="F111" s="36" t="e">
        <f t="shared" si="24"/>
        <v>#VALUE!</v>
      </c>
      <c r="G111" s="36" t="e">
        <f t="shared" si="25"/>
        <v>#VALUE!</v>
      </c>
      <c r="H111" s="36" t="str">
        <f>'Service providers'!I121</f>
        <v>Указать название точки 3</v>
      </c>
      <c r="I111" s="36" t="str">
        <f>'Service providers'!O121</f>
        <v xml:space="preserve"> </v>
      </c>
      <c r="J111" s="40" t="str">
        <f>'Service providers'!P121</f>
        <v xml:space="preserve"> </v>
      </c>
      <c r="K111" s="36">
        <f>'Non-medical equipment-OST'!CO119</f>
        <v>0</v>
      </c>
      <c r="L111" s="36">
        <f>'Non-medical equipment-OST'!CP119</f>
        <v>0</v>
      </c>
      <c r="M111" s="36" t="e">
        <f t="shared" si="26"/>
        <v>#VALUE!</v>
      </c>
      <c r="N111" s="36" t="e">
        <f t="shared" si="27"/>
        <v>#VALUE!</v>
      </c>
      <c r="O111" s="36">
        <f>'Site overhead- NSP &amp; OST'!L124</f>
        <v>0</v>
      </c>
      <c r="P111" s="36">
        <f>'Site overhead- NSP &amp; OST'!M124</f>
        <v>0</v>
      </c>
      <c r="Q111" s="36" t="e">
        <f t="shared" si="28"/>
        <v>#VALUE!</v>
      </c>
      <c r="R111" s="36" t="e">
        <f t="shared" si="29"/>
        <v>#VALUE!</v>
      </c>
      <c r="S111" s="36">
        <f>'Site overhead- NSP &amp; OST'!L272</f>
        <v>0</v>
      </c>
      <c r="T111" s="36">
        <f>'Site overhead- NSP &amp; OST'!M272</f>
        <v>0</v>
      </c>
      <c r="U111" s="36" t="e">
        <f t="shared" si="30"/>
        <v>#VALUE!</v>
      </c>
      <c r="V111" s="36" t="e">
        <f t="shared" si="31"/>
        <v>#VALUE!</v>
      </c>
    </row>
    <row r="112" spans="1:22" x14ac:dyDescent="0.2">
      <c r="A112" s="36" t="str">
        <f>'Service providers'!A122</f>
        <v>Указать название точки 4</v>
      </c>
      <c r="B112" s="36" t="str">
        <f>'Service providers'!G122</f>
        <v/>
      </c>
      <c r="C112" s="36" t="str">
        <f>'Service providers'!H122</f>
        <v/>
      </c>
      <c r="D112" s="36">
        <f>'Non-medical equipment-NSP'!CO121</f>
        <v>0</v>
      </c>
      <c r="E112" s="36">
        <f>'Non-medical equipment-NSP'!CP121</f>
        <v>0</v>
      </c>
      <c r="F112" s="36" t="e">
        <f t="shared" si="24"/>
        <v>#VALUE!</v>
      </c>
      <c r="G112" s="36" t="e">
        <f t="shared" si="25"/>
        <v>#VALUE!</v>
      </c>
      <c r="H112" s="36" t="str">
        <f>'Service providers'!I122</f>
        <v>Указать название точки 4</v>
      </c>
      <c r="I112" s="36" t="str">
        <f>'Service providers'!O122</f>
        <v xml:space="preserve"> </v>
      </c>
      <c r="J112" s="40" t="str">
        <f>'Service providers'!P122</f>
        <v xml:space="preserve"> </v>
      </c>
      <c r="K112" s="36">
        <f>'Non-medical equipment-OST'!CO120</f>
        <v>0</v>
      </c>
      <c r="L112" s="36">
        <f>'Non-medical equipment-OST'!CP120</f>
        <v>0</v>
      </c>
      <c r="M112" s="36" t="e">
        <f t="shared" si="26"/>
        <v>#VALUE!</v>
      </c>
      <c r="N112" s="36" t="e">
        <f t="shared" si="27"/>
        <v>#VALUE!</v>
      </c>
      <c r="O112" s="36">
        <f>'Site overhead- NSP &amp; OST'!L125</f>
        <v>0</v>
      </c>
      <c r="P112" s="36">
        <f>'Site overhead- NSP &amp; OST'!M125</f>
        <v>0</v>
      </c>
      <c r="Q112" s="36" t="e">
        <f t="shared" si="28"/>
        <v>#VALUE!</v>
      </c>
      <c r="R112" s="36" t="e">
        <f t="shared" si="29"/>
        <v>#VALUE!</v>
      </c>
      <c r="S112" s="36">
        <f>'Site overhead- NSP &amp; OST'!L273</f>
        <v>0</v>
      </c>
      <c r="T112" s="36">
        <f>'Site overhead- NSP &amp; OST'!M273</f>
        <v>0</v>
      </c>
      <c r="U112" s="36" t="e">
        <f t="shared" si="30"/>
        <v>#VALUE!</v>
      </c>
      <c r="V112" s="36" t="e">
        <f t="shared" si="31"/>
        <v>#VALUE!</v>
      </c>
    </row>
    <row r="113" spans="1:22" x14ac:dyDescent="0.2">
      <c r="A113" s="36" t="str">
        <f>'Service providers'!A123</f>
        <v>Указать название точки 5</v>
      </c>
      <c r="B113" s="36" t="str">
        <f>'Service providers'!G123</f>
        <v/>
      </c>
      <c r="C113" s="36" t="str">
        <f>'Service providers'!H123</f>
        <v/>
      </c>
      <c r="D113" s="36">
        <f>'Non-medical equipment-NSP'!CO122</f>
        <v>0</v>
      </c>
      <c r="E113" s="36">
        <f>'Non-medical equipment-NSP'!CP122</f>
        <v>0</v>
      </c>
      <c r="F113" s="36" t="e">
        <f t="shared" si="24"/>
        <v>#VALUE!</v>
      </c>
      <c r="G113" s="36" t="e">
        <f t="shared" si="25"/>
        <v>#VALUE!</v>
      </c>
      <c r="H113" s="36" t="str">
        <f>'Service providers'!I123</f>
        <v>Указать название точки 5</v>
      </c>
      <c r="I113" s="36" t="str">
        <f>'Service providers'!O123</f>
        <v xml:space="preserve"> </v>
      </c>
      <c r="J113" s="40" t="str">
        <f>'Service providers'!P123</f>
        <v xml:space="preserve"> </v>
      </c>
      <c r="K113" s="36">
        <f>'Non-medical equipment-OST'!CO121</f>
        <v>0</v>
      </c>
      <c r="L113" s="36">
        <f>'Non-medical equipment-OST'!CP121</f>
        <v>0</v>
      </c>
      <c r="M113" s="36" t="e">
        <f t="shared" si="26"/>
        <v>#VALUE!</v>
      </c>
      <c r="N113" s="36" t="e">
        <f t="shared" si="27"/>
        <v>#VALUE!</v>
      </c>
      <c r="O113" s="36">
        <f>'Site overhead- NSP &amp; OST'!L126</f>
        <v>0</v>
      </c>
      <c r="P113" s="36">
        <f>'Site overhead- NSP &amp; OST'!M126</f>
        <v>0</v>
      </c>
      <c r="Q113" s="36" t="e">
        <f t="shared" si="28"/>
        <v>#VALUE!</v>
      </c>
      <c r="R113" s="36" t="e">
        <f t="shared" si="29"/>
        <v>#VALUE!</v>
      </c>
      <c r="S113" s="36">
        <f>'Site overhead- NSP &amp; OST'!L274</f>
        <v>0</v>
      </c>
      <c r="T113" s="36">
        <f>'Site overhead- NSP &amp; OST'!M274</f>
        <v>0</v>
      </c>
      <c r="U113" s="36" t="e">
        <f t="shared" si="30"/>
        <v>#VALUE!</v>
      </c>
      <c r="V113" s="36" t="e">
        <f t="shared" si="31"/>
        <v>#VALUE!</v>
      </c>
    </row>
    <row r="114" spans="1:22" x14ac:dyDescent="0.2">
      <c r="A114" s="36" t="str">
        <f>'Service providers'!A124</f>
        <v>Указать название точки 6</v>
      </c>
      <c r="B114" s="36" t="str">
        <f>'Service providers'!G124</f>
        <v/>
      </c>
      <c r="C114" s="36" t="str">
        <f>'Service providers'!H124</f>
        <v/>
      </c>
      <c r="D114" s="36">
        <f>'Non-medical equipment-NSP'!CO123</f>
        <v>0</v>
      </c>
      <c r="E114" s="36">
        <f>'Non-medical equipment-NSP'!CP123</f>
        <v>0</v>
      </c>
      <c r="F114" s="36" t="e">
        <f t="shared" si="24"/>
        <v>#VALUE!</v>
      </c>
      <c r="G114" s="36" t="e">
        <f t="shared" si="25"/>
        <v>#VALUE!</v>
      </c>
      <c r="H114" s="36" t="str">
        <f>'Service providers'!I124</f>
        <v>Указать название точки 6</v>
      </c>
      <c r="I114" s="36" t="str">
        <f>'Service providers'!O124</f>
        <v xml:space="preserve"> </v>
      </c>
      <c r="J114" s="40" t="str">
        <f>'Service providers'!P124</f>
        <v xml:space="preserve"> </v>
      </c>
      <c r="K114" s="36">
        <f>'Non-medical equipment-OST'!CO122</f>
        <v>0</v>
      </c>
      <c r="L114" s="36">
        <f>'Non-medical equipment-OST'!CP122</f>
        <v>0</v>
      </c>
      <c r="M114" s="36" t="e">
        <f t="shared" si="26"/>
        <v>#VALUE!</v>
      </c>
      <c r="N114" s="36" t="e">
        <f t="shared" si="27"/>
        <v>#VALUE!</v>
      </c>
      <c r="O114" s="36">
        <f>'Site overhead- NSP &amp; OST'!L127</f>
        <v>0</v>
      </c>
      <c r="P114" s="36">
        <f>'Site overhead- NSP &amp; OST'!M127</f>
        <v>0</v>
      </c>
      <c r="Q114" s="36" t="e">
        <f t="shared" si="28"/>
        <v>#VALUE!</v>
      </c>
      <c r="R114" s="36" t="e">
        <f t="shared" si="29"/>
        <v>#VALUE!</v>
      </c>
      <c r="S114" s="36">
        <f>'Site overhead- NSP &amp; OST'!L275</f>
        <v>0</v>
      </c>
      <c r="T114" s="36">
        <f>'Site overhead- NSP &amp; OST'!M275</f>
        <v>0</v>
      </c>
      <c r="U114" s="36" t="e">
        <f t="shared" si="30"/>
        <v>#VALUE!</v>
      </c>
      <c r="V114" s="36" t="e">
        <f t="shared" si="31"/>
        <v>#VALUE!</v>
      </c>
    </row>
    <row r="115" spans="1:22" x14ac:dyDescent="0.2">
      <c r="A115" s="36" t="str">
        <f>'Service providers'!A125</f>
        <v>Указать название точки 7</v>
      </c>
      <c r="B115" s="36" t="str">
        <f>'Service providers'!G125</f>
        <v/>
      </c>
      <c r="C115" s="36" t="str">
        <f>'Service providers'!H125</f>
        <v/>
      </c>
      <c r="D115" s="36">
        <f>'Non-medical equipment-NSP'!CO124</f>
        <v>0</v>
      </c>
      <c r="E115" s="36">
        <f>'Non-medical equipment-NSP'!CP124</f>
        <v>0</v>
      </c>
      <c r="F115" s="36" t="e">
        <f t="shared" si="24"/>
        <v>#VALUE!</v>
      </c>
      <c r="G115" s="36" t="e">
        <f t="shared" si="25"/>
        <v>#VALUE!</v>
      </c>
      <c r="H115" s="36" t="str">
        <f>'Service providers'!I125</f>
        <v>Указать название точки 7</v>
      </c>
      <c r="I115" s="36" t="str">
        <f>'Service providers'!O125</f>
        <v xml:space="preserve"> </v>
      </c>
      <c r="J115" s="40" t="str">
        <f>'Service providers'!P125</f>
        <v xml:space="preserve"> </v>
      </c>
      <c r="K115" s="36">
        <f>'Non-medical equipment-OST'!CO123</f>
        <v>0</v>
      </c>
      <c r="L115" s="36">
        <f>'Non-medical equipment-OST'!CP123</f>
        <v>0</v>
      </c>
      <c r="M115" s="36" t="e">
        <f t="shared" si="26"/>
        <v>#VALUE!</v>
      </c>
      <c r="N115" s="36" t="e">
        <f t="shared" si="27"/>
        <v>#VALUE!</v>
      </c>
      <c r="O115" s="36">
        <f>'Site overhead- NSP &amp; OST'!L128</f>
        <v>0</v>
      </c>
      <c r="P115" s="36">
        <f>'Site overhead- NSP &amp; OST'!M128</f>
        <v>0</v>
      </c>
      <c r="Q115" s="36" t="e">
        <f t="shared" si="28"/>
        <v>#VALUE!</v>
      </c>
      <c r="R115" s="36" t="e">
        <f t="shared" si="29"/>
        <v>#VALUE!</v>
      </c>
      <c r="S115" s="36">
        <f>'Site overhead- NSP &amp; OST'!L276</f>
        <v>0</v>
      </c>
      <c r="T115" s="36">
        <f>'Site overhead- NSP &amp; OST'!M276</f>
        <v>0</v>
      </c>
      <c r="U115" s="36" t="e">
        <f t="shared" si="30"/>
        <v>#VALUE!</v>
      </c>
      <c r="V115" s="36" t="e">
        <f t="shared" si="31"/>
        <v>#VALUE!</v>
      </c>
    </row>
    <row r="116" spans="1:22" x14ac:dyDescent="0.2">
      <c r="A116" s="36" t="str">
        <f>'Service providers'!A126</f>
        <v>Указать название точки 8</v>
      </c>
      <c r="B116" s="36" t="str">
        <f>'Service providers'!G126</f>
        <v/>
      </c>
      <c r="C116" s="36" t="str">
        <f>'Service providers'!H126</f>
        <v/>
      </c>
      <c r="D116" s="36">
        <f>'Non-medical equipment-NSP'!CO125</f>
        <v>0</v>
      </c>
      <c r="E116" s="36">
        <f>'Non-medical equipment-NSP'!CP125</f>
        <v>0</v>
      </c>
      <c r="F116" s="36" t="e">
        <f t="shared" si="24"/>
        <v>#VALUE!</v>
      </c>
      <c r="G116" s="36" t="e">
        <f t="shared" si="25"/>
        <v>#VALUE!</v>
      </c>
      <c r="H116" s="36" t="str">
        <f>'Service providers'!I126</f>
        <v>Указать название точки 8</v>
      </c>
      <c r="I116" s="36" t="str">
        <f>'Service providers'!O126</f>
        <v xml:space="preserve"> </v>
      </c>
      <c r="J116" s="40" t="str">
        <f>'Service providers'!P126</f>
        <v xml:space="preserve"> </v>
      </c>
      <c r="K116" s="36">
        <f>'Non-medical equipment-OST'!CO124</f>
        <v>0</v>
      </c>
      <c r="L116" s="36">
        <f>'Non-medical equipment-OST'!CP124</f>
        <v>0</v>
      </c>
      <c r="M116" s="36" t="e">
        <f t="shared" si="26"/>
        <v>#VALUE!</v>
      </c>
      <c r="N116" s="36" t="e">
        <f t="shared" si="27"/>
        <v>#VALUE!</v>
      </c>
      <c r="O116" s="36">
        <f>'Site overhead- NSP &amp; OST'!L129</f>
        <v>0</v>
      </c>
      <c r="P116" s="36">
        <f>'Site overhead- NSP &amp; OST'!M129</f>
        <v>0</v>
      </c>
      <c r="Q116" s="36" t="e">
        <f t="shared" si="28"/>
        <v>#VALUE!</v>
      </c>
      <c r="R116" s="36" t="e">
        <f t="shared" si="29"/>
        <v>#VALUE!</v>
      </c>
      <c r="S116" s="36">
        <f>'Site overhead- NSP &amp; OST'!L277</f>
        <v>0</v>
      </c>
      <c r="T116" s="36">
        <f>'Site overhead- NSP &amp; OST'!M277</f>
        <v>0</v>
      </c>
      <c r="U116" s="36" t="e">
        <f t="shared" si="30"/>
        <v>#VALUE!</v>
      </c>
      <c r="V116" s="36" t="e">
        <f t="shared" si="31"/>
        <v>#VALUE!</v>
      </c>
    </row>
    <row r="117" spans="1:22" x14ac:dyDescent="0.2">
      <c r="A117" s="36" t="str">
        <f>'Service providers'!A127</f>
        <v>Указать название точки 9</v>
      </c>
      <c r="B117" s="36" t="str">
        <f>'Service providers'!G127</f>
        <v/>
      </c>
      <c r="C117" s="36" t="str">
        <f>'Service providers'!H127</f>
        <v/>
      </c>
      <c r="D117" s="36">
        <f>'Non-medical equipment-NSP'!CO126</f>
        <v>0</v>
      </c>
      <c r="E117" s="36">
        <f>'Non-medical equipment-NSP'!CP126</f>
        <v>0</v>
      </c>
      <c r="F117" s="36" t="e">
        <f t="shared" si="24"/>
        <v>#VALUE!</v>
      </c>
      <c r="G117" s="36" t="e">
        <f t="shared" si="25"/>
        <v>#VALUE!</v>
      </c>
      <c r="H117" s="36" t="str">
        <f>'Service providers'!I127</f>
        <v>Указать название точки 9</v>
      </c>
      <c r="I117" s="36" t="str">
        <f>'Service providers'!O127</f>
        <v xml:space="preserve"> </v>
      </c>
      <c r="J117" s="40" t="str">
        <f>'Service providers'!P127</f>
        <v xml:space="preserve"> </v>
      </c>
      <c r="K117" s="36">
        <f>'Non-medical equipment-OST'!CO125</f>
        <v>0</v>
      </c>
      <c r="L117" s="36">
        <f>'Non-medical equipment-OST'!CP125</f>
        <v>0</v>
      </c>
      <c r="M117" s="36" t="e">
        <f t="shared" si="26"/>
        <v>#VALUE!</v>
      </c>
      <c r="N117" s="36" t="e">
        <f t="shared" si="27"/>
        <v>#VALUE!</v>
      </c>
      <c r="O117" s="36">
        <f>'Site overhead- NSP &amp; OST'!L130</f>
        <v>0</v>
      </c>
      <c r="P117" s="36">
        <f>'Site overhead- NSP &amp; OST'!M130</f>
        <v>0</v>
      </c>
      <c r="Q117" s="36" t="e">
        <f t="shared" si="28"/>
        <v>#VALUE!</v>
      </c>
      <c r="R117" s="36" t="e">
        <f t="shared" si="29"/>
        <v>#VALUE!</v>
      </c>
      <c r="S117" s="36">
        <f>'Site overhead- NSP &amp; OST'!L278</f>
        <v>0</v>
      </c>
      <c r="T117" s="36">
        <f>'Site overhead- NSP &amp; OST'!M278</f>
        <v>0</v>
      </c>
      <c r="U117" s="36" t="e">
        <f t="shared" si="30"/>
        <v>#VALUE!</v>
      </c>
      <c r="V117" s="36" t="e">
        <f t="shared" si="31"/>
        <v>#VALUE!</v>
      </c>
    </row>
    <row r="118" spans="1:22" x14ac:dyDescent="0.2">
      <c r="A118" s="36" t="str">
        <f>'Service providers'!A128</f>
        <v>Указать название точки 10</v>
      </c>
      <c r="B118" s="36" t="str">
        <f>'Service providers'!G128</f>
        <v/>
      </c>
      <c r="C118" s="36" t="str">
        <f>'Service providers'!H128</f>
        <v/>
      </c>
      <c r="D118" s="36">
        <f>'Non-medical equipment-NSP'!CO127</f>
        <v>0</v>
      </c>
      <c r="E118" s="36">
        <f>'Non-medical equipment-NSP'!CP127</f>
        <v>0</v>
      </c>
      <c r="F118" s="36" t="e">
        <f t="shared" si="24"/>
        <v>#VALUE!</v>
      </c>
      <c r="G118" s="36" t="e">
        <f t="shared" si="25"/>
        <v>#VALUE!</v>
      </c>
      <c r="H118" s="36" t="str">
        <f>'Service providers'!I128</f>
        <v>Указать название точки 10</v>
      </c>
      <c r="I118" s="36" t="str">
        <f>'Service providers'!O128</f>
        <v xml:space="preserve"> </v>
      </c>
      <c r="J118" s="40" t="str">
        <f>'Service providers'!P128</f>
        <v xml:space="preserve"> </v>
      </c>
      <c r="K118" s="36">
        <f>'Non-medical equipment-OST'!CO126</f>
        <v>0</v>
      </c>
      <c r="L118" s="36">
        <f>'Non-medical equipment-OST'!CP126</f>
        <v>0</v>
      </c>
      <c r="M118" s="36" t="e">
        <f t="shared" si="26"/>
        <v>#VALUE!</v>
      </c>
      <c r="N118" s="36" t="e">
        <f t="shared" si="27"/>
        <v>#VALUE!</v>
      </c>
      <c r="O118" s="36">
        <f>'Site overhead- NSP &amp; OST'!L131</f>
        <v>0</v>
      </c>
      <c r="P118" s="36">
        <f>'Site overhead- NSP &amp; OST'!M131</f>
        <v>0</v>
      </c>
      <c r="Q118" s="36" t="e">
        <f t="shared" si="28"/>
        <v>#VALUE!</v>
      </c>
      <c r="R118" s="36" t="e">
        <f t="shared" si="29"/>
        <v>#VALUE!</v>
      </c>
      <c r="S118" s="36">
        <f>'Site overhead- NSP &amp; OST'!L279</f>
        <v>0</v>
      </c>
      <c r="T118" s="36">
        <f>'Site overhead- NSP &amp; OST'!M279</f>
        <v>0</v>
      </c>
      <c r="U118" s="36" t="e">
        <f t="shared" si="30"/>
        <v>#VALUE!</v>
      </c>
      <c r="V118" s="36" t="e">
        <f t="shared" si="31"/>
        <v>#VALUE!</v>
      </c>
    </row>
    <row r="119" spans="1:22" x14ac:dyDescent="0.2">
      <c r="A119" s="36" t="str">
        <f>'Service providers'!A129</f>
        <v>Указать название точки 11</v>
      </c>
      <c r="B119" s="36" t="str">
        <f>'Service providers'!G129</f>
        <v/>
      </c>
      <c r="C119" s="36" t="str">
        <f>'Service providers'!H129</f>
        <v/>
      </c>
      <c r="D119" s="36">
        <f>'Non-medical equipment-NSP'!CO128</f>
        <v>0</v>
      </c>
      <c r="E119" s="36">
        <f>'Non-medical equipment-NSP'!CP128</f>
        <v>0</v>
      </c>
      <c r="F119" s="36" t="e">
        <f t="shared" si="24"/>
        <v>#VALUE!</v>
      </c>
      <c r="G119" s="36" t="e">
        <f t="shared" si="25"/>
        <v>#VALUE!</v>
      </c>
      <c r="H119" s="36" t="str">
        <f>'Service providers'!I129</f>
        <v>Указать название точки 11</v>
      </c>
      <c r="I119" s="36" t="str">
        <f>'Service providers'!O129</f>
        <v xml:space="preserve"> </v>
      </c>
      <c r="J119" s="40" t="str">
        <f>'Service providers'!P129</f>
        <v xml:space="preserve"> </v>
      </c>
      <c r="K119" s="36">
        <f>'Non-medical equipment-OST'!CO127</f>
        <v>0</v>
      </c>
      <c r="L119" s="36">
        <f>'Non-medical equipment-OST'!CP127</f>
        <v>0</v>
      </c>
      <c r="M119" s="36" t="e">
        <f t="shared" si="26"/>
        <v>#VALUE!</v>
      </c>
      <c r="N119" s="36" t="e">
        <f t="shared" si="27"/>
        <v>#VALUE!</v>
      </c>
      <c r="O119" s="36">
        <f>'Site overhead- NSP &amp; OST'!L132</f>
        <v>0</v>
      </c>
      <c r="P119" s="36">
        <f>'Site overhead- NSP &amp; OST'!M132</f>
        <v>0</v>
      </c>
      <c r="Q119" s="36" t="e">
        <f t="shared" si="28"/>
        <v>#VALUE!</v>
      </c>
      <c r="R119" s="36" t="e">
        <f t="shared" si="29"/>
        <v>#VALUE!</v>
      </c>
      <c r="S119" s="36">
        <f>'Site overhead- NSP &amp; OST'!L280</f>
        <v>0</v>
      </c>
      <c r="T119" s="36">
        <f>'Site overhead- NSP &amp; OST'!M280</f>
        <v>0</v>
      </c>
      <c r="U119" s="36" t="e">
        <f t="shared" si="30"/>
        <v>#VALUE!</v>
      </c>
      <c r="V119" s="36" t="e">
        <f t="shared" si="31"/>
        <v>#VALUE!</v>
      </c>
    </row>
    <row r="120" spans="1:22" x14ac:dyDescent="0.2">
      <c r="A120" s="36" t="str">
        <f>'Service providers'!A130</f>
        <v>Указать название точки 12</v>
      </c>
      <c r="B120" s="36" t="str">
        <f>'Service providers'!G130</f>
        <v/>
      </c>
      <c r="C120" s="36" t="str">
        <f>'Service providers'!H130</f>
        <v/>
      </c>
      <c r="D120" s="36">
        <f>'Non-medical equipment-NSP'!CO129</f>
        <v>0</v>
      </c>
      <c r="E120" s="36">
        <f>'Non-medical equipment-NSP'!CP129</f>
        <v>0</v>
      </c>
      <c r="F120" s="36" t="e">
        <f t="shared" si="24"/>
        <v>#VALUE!</v>
      </c>
      <c r="G120" s="36" t="e">
        <f t="shared" si="25"/>
        <v>#VALUE!</v>
      </c>
      <c r="H120" s="36" t="str">
        <f>'Service providers'!I130</f>
        <v>Указать название точки 12</v>
      </c>
      <c r="I120" s="36" t="str">
        <f>'Service providers'!O130</f>
        <v xml:space="preserve"> </v>
      </c>
      <c r="J120" s="40" t="str">
        <f>'Service providers'!P130</f>
        <v xml:space="preserve"> </v>
      </c>
      <c r="K120" s="36">
        <f>'Non-medical equipment-OST'!CO128</f>
        <v>0</v>
      </c>
      <c r="L120" s="36">
        <f>'Non-medical equipment-OST'!CP128</f>
        <v>0</v>
      </c>
      <c r="M120" s="36" t="e">
        <f t="shared" si="26"/>
        <v>#VALUE!</v>
      </c>
      <c r="N120" s="36" t="e">
        <f t="shared" si="27"/>
        <v>#VALUE!</v>
      </c>
      <c r="O120" s="36">
        <f>'Site overhead- NSP &amp; OST'!L133</f>
        <v>0</v>
      </c>
      <c r="P120" s="36">
        <f>'Site overhead- NSP &amp; OST'!M133</f>
        <v>0</v>
      </c>
      <c r="Q120" s="36" t="e">
        <f t="shared" si="28"/>
        <v>#VALUE!</v>
      </c>
      <c r="R120" s="36" t="e">
        <f t="shared" si="29"/>
        <v>#VALUE!</v>
      </c>
      <c r="S120" s="36">
        <f>'Site overhead- NSP &amp; OST'!L281</f>
        <v>0</v>
      </c>
      <c r="T120" s="36">
        <f>'Site overhead- NSP &amp; OST'!M281</f>
        <v>0</v>
      </c>
      <c r="U120" s="36" t="e">
        <f t="shared" si="30"/>
        <v>#VALUE!</v>
      </c>
      <c r="V120" s="36" t="e">
        <f t="shared" si="31"/>
        <v>#VALUE!</v>
      </c>
    </row>
    <row r="121" spans="1:22" x14ac:dyDescent="0.2">
      <c r="A121" s="36" t="str">
        <f>'Service providers'!A131</f>
        <v>Указать название точки 13</v>
      </c>
      <c r="B121" s="36" t="str">
        <f>'Service providers'!G131</f>
        <v/>
      </c>
      <c r="C121" s="36" t="str">
        <f>'Service providers'!H131</f>
        <v/>
      </c>
      <c r="D121" s="36">
        <f>'Non-medical equipment-NSP'!CO130</f>
        <v>0</v>
      </c>
      <c r="E121" s="36">
        <f>'Non-medical equipment-NSP'!CP130</f>
        <v>0</v>
      </c>
      <c r="F121" s="36" t="e">
        <f t="shared" si="24"/>
        <v>#VALUE!</v>
      </c>
      <c r="G121" s="36" t="e">
        <f t="shared" si="25"/>
        <v>#VALUE!</v>
      </c>
      <c r="H121" s="36" t="str">
        <f>'Service providers'!I131</f>
        <v>Указать название точки 13</v>
      </c>
      <c r="I121" s="36" t="str">
        <f>'Service providers'!O131</f>
        <v xml:space="preserve"> </v>
      </c>
      <c r="J121" s="40" t="str">
        <f>'Service providers'!P131</f>
        <v xml:space="preserve"> </v>
      </c>
      <c r="K121" s="36">
        <f>'Non-medical equipment-OST'!CO129</f>
        <v>0</v>
      </c>
      <c r="L121" s="36">
        <f>'Non-medical equipment-OST'!CP129</f>
        <v>0</v>
      </c>
      <c r="M121" s="36" t="e">
        <f t="shared" si="26"/>
        <v>#VALUE!</v>
      </c>
      <c r="N121" s="36" t="e">
        <f t="shared" si="27"/>
        <v>#VALUE!</v>
      </c>
      <c r="O121" s="36">
        <f>'Site overhead- NSP &amp; OST'!L134</f>
        <v>0</v>
      </c>
      <c r="P121" s="36">
        <f>'Site overhead- NSP &amp; OST'!M134</f>
        <v>0</v>
      </c>
      <c r="Q121" s="36" t="e">
        <f t="shared" si="28"/>
        <v>#VALUE!</v>
      </c>
      <c r="R121" s="36" t="e">
        <f t="shared" si="29"/>
        <v>#VALUE!</v>
      </c>
      <c r="S121" s="36">
        <f>'Site overhead- NSP &amp; OST'!L282</f>
        <v>0</v>
      </c>
      <c r="T121" s="36">
        <f>'Site overhead- NSP &amp; OST'!M282</f>
        <v>0</v>
      </c>
      <c r="U121" s="36" t="e">
        <f t="shared" si="30"/>
        <v>#VALUE!</v>
      </c>
      <c r="V121" s="36" t="e">
        <f t="shared" si="31"/>
        <v>#VALUE!</v>
      </c>
    </row>
    <row r="122" spans="1:22" x14ac:dyDescent="0.2">
      <c r="A122" s="36" t="str">
        <f>'Service providers'!A132</f>
        <v>Указать название точки 14</v>
      </c>
      <c r="B122" s="36" t="str">
        <f>'Service providers'!G132</f>
        <v/>
      </c>
      <c r="C122" s="36" t="str">
        <f>'Service providers'!H132</f>
        <v/>
      </c>
      <c r="D122" s="36">
        <f>'Non-medical equipment-NSP'!CO131</f>
        <v>0</v>
      </c>
      <c r="E122" s="36">
        <f>'Non-medical equipment-NSP'!CP131</f>
        <v>0</v>
      </c>
      <c r="F122" s="36" t="e">
        <f t="shared" si="24"/>
        <v>#VALUE!</v>
      </c>
      <c r="G122" s="36" t="e">
        <f t="shared" si="25"/>
        <v>#VALUE!</v>
      </c>
      <c r="H122" s="36" t="str">
        <f>'Service providers'!I132</f>
        <v>Указать название точки 14</v>
      </c>
      <c r="I122" s="36" t="str">
        <f>'Service providers'!O132</f>
        <v xml:space="preserve"> </v>
      </c>
      <c r="J122" s="40" t="str">
        <f>'Service providers'!P132</f>
        <v xml:space="preserve"> </v>
      </c>
      <c r="K122" s="36">
        <f>'Non-medical equipment-OST'!CO130</f>
        <v>0</v>
      </c>
      <c r="L122" s="36">
        <f>'Non-medical equipment-OST'!CP130</f>
        <v>0</v>
      </c>
      <c r="M122" s="36" t="e">
        <f t="shared" si="26"/>
        <v>#VALUE!</v>
      </c>
      <c r="N122" s="36" t="e">
        <f t="shared" si="27"/>
        <v>#VALUE!</v>
      </c>
      <c r="O122" s="36">
        <f>'Site overhead- NSP &amp; OST'!L135</f>
        <v>0</v>
      </c>
      <c r="P122" s="36">
        <f>'Site overhead- NSP &amp; OST'!M135</f>
        <v>0</v>
      </c>
      <c r="Q122" s="36" t="e">
        <f t="shared" si="28"/>
        <v>#VALUE!</v>
      </c>
      <c r="R122" s="36" t="e">
        <f t="shared" si="29"/>
        <v>#VALUE!</v>
      </c>
      <c r="S122" s="36">
        <f>'Site overhead- NSP &amp; OST'!L283</f>
        <v>0</v>
      </c>
      <c r="T122" s="36">
        <f>'Site overhead- NSP &amp; OST'!M283</f>
        <v>0</v>
      </c>
      <c r="U122" s="36" t="e">
        <f t="shared" si="30"/>
        <v>#VALUE!</v>
      </c>
      <c r="V122" s="36" t="e">
        <f t="shared" si="31"/>
        <v>#VALUE!</v>
      </c>
    </row>
    <row r="123" spans="1:22" x14ac:dyDescent="0.2">
      <c r="A123" s="36" t="str">
        <f>'Service providers'!A133</f>
        <v>Указать название точки 15</v>
      </c>
      <c r="B123" s="36" t="str">
        <f>'Service providers'!G133</f>
        <v/>
      </c>
      <c r="C123" s="36" t="str">
        <f>'Service providers'!H133</f>
        <v/>
      </c>
      <c r="D123" s="36">
        <f>'Non-medical equipment-NSP'!CO132</f>
        <v>0</v>
      </c>
      <c r="E123" s="36">
        <f>'Non-medical equipment-NSP'!CP132</f>
        <v>0</v>
      </c>
      <c r="F123" s="36" t="e">
        <f t="shared" si="24"/>
        <v>#VALUE!</v>
      </c>
      <c r="G123" s="36" t="e">
        <f t="shared" si="25"/>
        <v>#VALUE!</v>
      </c>
      <c r="H123" s="36" t="str">
        <f>'Service providers'!I133</f>
        <v>Указать название точки 15</v>
      </c>
      <c r="I123" s="36" t="str">
        <f>'Service providers'!O133</f>
        <v xml:space="preserve"> </v>
      </c>
      <c r="J123" s="40" t="str">
        <f>'Service providers'!P133</f>
        <v xml:space="preserve"> </v>
      </c>
      <c r="K123" s="36">
        <f>'Non-medical equipment-OST'!CO131</f>
        <v>0</v>
      </c>
      <c r="L123" s="36">
        <f>'Non-medical equipment-OST'!CP131</f>
        <v>0</v>
      </c>
      <c r="M123" s="36" t="e">
        <f t="shared" si="26"/>
        <v>#VALUE!</v>
      </c>
      <c r="N123" s="36" t="e">
        <f t="shared" si="27"/>
        <v>#VALUE!</v>
      </c>
      <c r="O123" s="36">
        <f>'Site overhead- NSP &amp; OST'!L136</f>
        <v>0</v>
      </c>
      <c r="P123" s="36">
        <f>'Site overhead- NSP &amp; OST'!M136</f>
        <v>0</v>
      </c>
      <c r="Q123" s="36" t="e">
        <f t="shared" si="28"/>
        <v>#VALUE!</v>
      </c>
      <c r="R123" s="36" t="e">
        <f t="shared" si="29"/>
        <v>#VALUE!</v>
      </c>
      <c r="S123" s="36">
        <f>'Site overhead- NSP &amp; OST'!L284</f>
        <v>0</v>
      </c>
      <c r="T123" s="36">
        <f>'Site overhead- NSP &amp; OST'!M284</f>
        <v>0</v>
      </c>
      <c r="U123" s="36" t="e">
        <f t="shared" si="30"/>
        <v>#VALUE!</v>
      </c>
      <c r="V123" s="36" t="e">
        <f t="shared" si="31"/>
        <v>#VALUE!</v>
      </c>
    </row>
    <row r="124" spans="1:22" x14ac:dyDescent="0.2">
      <c r="A124" s="36" t="str">
        <f>'Service providers'!A134</f>
        <v>Указать название точки 16</v>
      </c>
      <c r="B124" s="36" t="str">
        <f>'Service providers'!G134</f>
        <v/>
      </c>
      <c r="C124" s="36" t="str">
        <f>'Service providers'!H134</f>
        <v/>
      </c>
      <c r="D124" s="36">
        <f>'Non-medical equipment-NSP'!CO133</f>
        <v>0</v>
      </c>
      <c r="E124" s="36">
        <f>'Non-medical equipment-NSP'!CP133</f>
        <v>0</v>
      </c>
      <c r="F124" s="36" t="e">
        <f t="shared" si="24"/>
        <v>#VALUE!</v>
      </c>
      <c r="G124" s="36" t="e">
        <f t="shared" si="25"/>
        <v>#VALUE!</v>
      </c>
      <c r="H124" s="36" t="str">
        <f>'Service providers'!I134</f>
        <v>Указать название точки 16</v>
      </c>
      <c r="I124" s="36" t="str">
        <f>'Service providers'!O134</f>
        <v xml:space="preserve"> </v>
      </c>
      <c r="J124" s="40" t="str">
        <f>'Service providers'!P134</f>
        <v xml:space="preserve"> </v>
      </c>
      <c r="K124" s="36">
        <f>'Non-medical equipment-OST'!CO132</f>
        <v>0</v>
      </c>
      <c r="L124" s="36">
        <f>'Non-medical equipment-OST'!CP132</f>
        <v>0</v>
      </c>
      <c r="M124" s="36" t="e">
        <f t="shared" si="26"/>
        <v>#VALUE!</v>
      </c>
      <c r="N124" s="36" t="e">
        <f t="shared" si="27"/>
        <v>#VALUE!</v>
      </c>
      <c r="O124" s="36">
        <f>'Site overhead- NSP &amp; OST'!L137</f>
        <v>0</v>
      </c>
      <c r="P124" s="36">
        <f>'Site overhead- NSP &amp; OST'!M137</f>
        <v>0</v>
      </c>
      <c r="Q124" s="36" t="e">
        <f t="shared" si="28"/>
        <v>#VALUE!</v>
      </c>
      <c r="R124" s="36" t="e">
        <f t="shared" si="29"/>
        <v>#VALUE!</v>
      </c>
      <c r="S124" s="36">
        <f>'Site overhead- NSP &amp; OST'!L285</f>
        <v>0</v>
      </c>
      <c r="T124" s="36">
        <f>'Site overhead- NSP &amp; OST'!M285</f>
        <v>0</v>
      </c>
      <c r="U124" s="36" t="e">
        <f t="shared" si="30"/>
        <v>#VALUE!</v>
      </c>
      <c r="V124" s="36" t="e">
        <f t="shared" si="31"/>
        <v>#VALUE!</v>
      </c>
    </row>
    <row r="125" spans="1:22" x14ac:dyDescent="0.2">
      <c r="A125" s="36" t="str">
        <f>'Service providers'!A135</f>
        <v>Указать название точки 17</v>
      </c>
      <c r="B125" s="36" t="str">
        <f>'Service providers'!G135</f>
        <v/>
      </c>
      <c r="C125" s="36" t="str">
        <f>'Service providers'!H135</f>
        <v/>
      </c>
      <c r="D125" s="36">
        <f>'Non-medical equipment-NSP'!CO134</f>
        <v>0</v>
      </c>
      <c r="E125" s="36">
        <f>'Non-medical equipment-NSP'!CP134</f>
        <v>0</v>
      </c>
      <c r="F125" s="36" t="e">
        <f t="shared" si="24"/>
        <v>#VALUE!</v>
      </c>
      <c r="G125" s="36" t="e">
        <f t="shared" si="25"/>
        <v>#VALUE!</v>
      </c>
      <c r="H125" s="36" t="str">
        <f>'Service providers'!I135</f>
        <v>Указать название точки 17</v>
      </c>
      <c r="I125" s="36" t="str">
        <f>'Service providers'!O135</f>
        <v xml:space="preserve"> </v>
      </c>
      <c r="J125" s="40" t="str">
        <f>'Service providers'!P135</f>
        <v xml:space="preserve"> </v>
      </c>
      <c r="K125" s="36">
        <f>'Non-medical equipment-OST'!CO133</f>
        <v>0</v>
      </c>
      <c r="L125" s="36">
        <f>'Non-medical equipment-OST'!CP133</f>
        <v>0</v>
      </c>
      <c r="M125" s="36" t="e">
        <f t="shared" si="26"/>
        <v>#VALUE!</v>
      </c>
      <c r="N125" s="36" t="e">
        <f t="shared" si="27"/>
        <v>#VALUE!</v>
      </c>
      <c r="O125" s="36">
        <f>'Site overhead- NSP &amp; OST'!L138</f>
        <v>0</v>
      </c>
      <c r="P125" s="36">
        <f>'Site overhead- NSP &amp; OST'!M138</f>
        <v>0</v>
      </c>
      <c r="Q125" s="36" t="e">
        <f t="shared" si="28"/>
        <v>#VALUE!</v>
      </c>
      <c r="R125" s="36" t="e">
        <f t="shared" si="29"/>
        <v>#VALUE!</v>
      </c>
      <c r="S125" s="36">
        <f>'Site overhead- NSP &amp; OST'!L286</f>
        <v>0</v>
      </c>
      <c r="T125" s="36">
        <f>'Site overhead- NSP &amp; OST'!M286</f>
        <v>0</v>
      </c>
      <c r="U125" s="36" t="e">
        <f t="shared" si="30"/>
        <v>#VALUE!</v>
      </c>
      <c r="V125" s="36" t="e">
        <f t="shared" si="31"/>
        <v>#VALUE!</v>
      </c>
    </row>
    <row r="126" spans="1:22" x14ac:dyDescent="0.2">
      <c r="A126" s="36" t="str">
        <f>'Service providers'!A136</f>
        <v>Указать название точки 18</v>
      </c>
      <c r="B126" s="36" t="str">
        <f>'Service providers'!G136</f>
        <v/>
      </c>
      <c r="C126" s="36" t="str">
        <f>'Service providers'!H136</f>
        <v/>
      </c>
      <c r="D126" s="36">
        <f>'Non-medical equipment-NSP'!CO135</f>
        <v>0</v>
      </c>
      <c r="E126" s="36">
        <f>'Non-medical equipment-NSP'!CP135</f>
        <v>0</v>
      </c>
      <c r="F126" s="36" t="e">
        <f t="shared" si="24"/>
        <v>#VALUE!</v>
      </c>
      <c r="G126" s="36" t="e">
        <f t="shared" si="25"/>
        <v>#VALUE!</v>
      </c>
      <c r="H126" s="36" t="str">
        <f>'Service providers'!I136</f>
        <v>Указать название точки 18</v>
      </c>
      <c r="I126" s="36" t="str">
        <f>'Service providers'!O136</f>
        <v xml:space="preserve"> </v>
      </c>
      <c r="J126" s="40" t="str">
        <f>'Service providers'!P136</f>
        <v xml:space="preserve"> </v>
      </c>
      <c r="K126" s="36">
        <f>'Non-medical equipment-OST'!CO134</f>
        <v>0</v>
      </c>
      <c r="L126" s="36">
        <f>'Non-medical equipment-OST'!CP134</f>
        <v>0</v>
      </c>
      <c r="M126" s="36" t="e">
        <f t="shared" si="26"/>
        <v>#VALUE!</v>
      </c>
      <c r="N126" s="36" t="e">
        <f t="shared" si="27"/>
        <v>#VALUE!</v>
      </c>
      <c r="O126" s="36">
        <f>'Site overhead- NSP &amp; OST'!L139</f>
        <v>0</v>
      </c>
      <c r="P126" s="36">
        <f>'Site overhead- NSP &amp; OST'!M139</f>
        <v>0</v>
      </c>
      <c r="Q126" s="36" t="e">
        <f t="shared" si="28"/>
        <v>#VALUE!</v>
      </c>
      <c r="R126" s="36" t="e">
        <f t="shared" si="29"/>
        <v>#VALUE!</v>
      </c>
      <c r="S126" s="36">
        <f>'Site overhead- NSP &amp; OST'!L287</f>
        <v>0</v>
      </c>
      <c r="T126" s="36">
        <f>'Site overhead- NSP &amp; OST'!M287</f>
        <v>0</v>
      </c>
      <c r="U126" s="36" t="e">
        <f t="shared" si="30"/>
        <v>#VALUE!</v>
      </c>
      <c r="V126" s="36" t="e">
        <f t="shared" si="31"/>
        <v>#VALUE!</v>
      </c>
    </row>
    <row r="127" spans="1:22" x14ac:dyDescent="0.2">
      <c r="A127" s="36" t="str">
        <f>'Service providers'!A137</f>
        <v>Указать название точки 19</v>
      </c>
      <c r="B127" s="36" t="str">
        <f>'Service providers'!G137</f>
        <v/>
      </c>
      <c r="C127" s="36" t="str">
        <f>'Service providers'!H137</f>
        <v/>
      </c>
      <c r="D127" s="36">
        <f>'Non-medical equipment-NSP'!CO136</f>
        <v>0</v>
      </c>
      <c r="E127" s="36">
        <f>'Non-medical equipment-NSP'!CP136</f>
        <v>0</v>
      </c>
      <c r="F127" s="36" t="e">
        <f t="shared" si="24"/>
        <v>#VALUE!</v>
      </c>
      <c r="G127" s="36" t="e">
        <f t="shared" si="25"/>
        <v>#VALUE!</v>
      </c>
      <c r="H127" s="36" t="str">
        <f>'Service providers'!I137</f>
        <v>Указать название точки 19</v>
      </c>
      <c r="I127" s="36" t="str">
        <f>'Service providers'!O137</f>
        <v xml:space="preserve"> </v>
      </c>
      <c r="J127" s="40" t="str">
        <f>'Service providers'!P137</f>
        <v xml:space="preserve"> </v>
      </c>
      <c r="K127" s="36">
        <f>'Non-medical equipment-OST'!CO135</f>
        <v>0</v>
      </c>
      <c r="L127" s="36">
        <f>'Non-medical equipment-OST'!CP135</f>
        <v>0</v>
      </c>
      <c r="M127" s="36" t="e">
        <f t="shared" si="26"/>
        <v>#VALUE!</v>
      </c>
      <c r="N127" s="36" t="e">
        <f t="shared" si="27"/>
        <v>#VALUE!</v>
      </c>
      <c r="O127" s="36">
        <f>'Site overhead- NSP &amp; OST'!L140</f>
        <v>0</v>
      </c>
      <c r="P127" s="36">
        <f>'Site overhead- NSP &amp; OST'!M140</f>
        <v>0</v>
      </c>
      <c r="Q127" s="36" t="e">
        <f t="shared" si="28"/>
        <v>#VALUE!</v>
      </c>
      <c r="R127" s="36" t="e">
        <f t="shared" si="29"/>
        <v>#VALUE!</v>
      </c>
      <c r="S127" s="36">
        <f>'Site overhead- NSP &amp; OST'!L288</f>
        <v>0</v>
      </c>
      <c r="T127" s="36">
        <f>'Site overhead- NSP &amp; OST'!M288</f>
        <v>0</v>
      </c>
      <c r="U127" s="36" t="e">
        <f t="shared" si="30"/>
        <v>#VALUE!</v>
      </c>
      <c r="V127" s="36" t="e">
        <f t="shared" si="31"/>
        <v>#VALUE!</v>
      </c>
    </row>
    <row r="128" spans="1:22" x14ac:dyDescent="0.2">
      <c r="A128" s="36" t="str">
        <f>'Service providers'!A138</f>
        <v>Указать название точки 20</v>
      </c>
      <c r="B128" s="36" t="str">
        <f>'Service providers'!G138</f>
        <v/>
      </c>
      <c r="C128" s="36" t="str">
        <f>'Service providers'!H138</f>
        <v/>
      </c>
      <c r="D128" s="36">
        <f>'Non-medical equipment-NSP'!CO137</f>
        <v>0</v>
      </c>
      <c r="E128" s="36">
        <f>'Non-medical equipment-NSP'!CP137</f>
        <v>0</v>
      </c>
      <c r="F128" s="36" t="e">
        <f t="shared" si="24"/>
        <v>#VALUE!</v>
      </c>
      <c r="G128" s="36" t="e">
        <f t="shared" si="25"/>
        <v>#VALUE!</v>
      </c>
      <c r="H128" s="36" t="str">
        <f>'Service providers'!I138</f>
        <v>Указать название точки 20</v>
      </c>
      <c r="I128" s="36" t="str">
        <f>'Service providers'!O138</f>
        <v xml:space="preserve"> </v>
      </c>
      <c r="J128" s="40" t="str">
        <f>'Service providers'!P138</f>
        <v xml:space="preserve"> </v>
      </c>
      <c r="K128" s="36">
        <f>'Non-medical equipment-OST'!CO136</f>
        <v>0</v>
      </c>
      <c r="L128" s="36">
        <f>'Non-medical equipment-OST'!CP136</f>
        <v>0</v>
      </c>
      <c r="M128" s="36" t="e">
        <f t="shared" si="26"/>
        <v>#VALUE!</v>
      </c>
      <c r="N128" s="36" t="e">
        <f t="shared" si="27"/>
        <v>#VALUE!</v>
      </c>
      <c r="O128" s="36">
        <f>'Site overhead- NSP &amp; OST'!L141</f>
        <v>0</v>
      </c>
      <c r="P128" s="36">
        <f>'Site overhead- NSP &amp; OST'!M141</f>
        <v>0</v>
      </c>
      <c r="Q128" s="36" t="e">
        <f t="shared" si="28"/>
        <v>#VALUE!</v>
      </c>
      <c r="R128" s="36" t="e">
        <f t="shared" si="29"/>
        <v>#VALUE!</v>
      </c>
      <c r="S128" s="36">
        <f>'Site overhead- NSP &amp; OST'!L289</f>
        <v>0</v>
      </c>
      <c r="T128" s="36">
        <f>'Site overhead- NSP &amp; OST'!M289</f>
        <v>0</v>
      </c>
      <c r="U128" s="36" t="e">
        <f t="shared" si="30"/>
        <v>#VALUE!</v>
      </c>
      <c r="V128" s="36" t="e">
        <f t="shared" si="31"/>
        <v>#VALUE!</v>
      </c>
    </row>
    <row r="129" spans="1:22" x14ac:dyDescent="0.2">
      <c r="A129" s="36" t="str">
        <f>'Service providers'!A139</f>
        <v>Указать название</v>
      </c>
      <c r="B129" s="36" t="str">
        <f>'Service providers'!G139</f>
        <v/>
      </c>
      <c r="C129" s="36" t="str">
        <f>'Service providers'!H139</f>
        <v/>
      </c>
      <c r="D129" s="36">
        <f>'Non-medical equipment-NSP'!CO138</f>
        <v>0</v>
      </c>
      <c r="E129" s="36">
        <f>'Non-medical equipment-NSP'!CP138</f>
        <v>0</v>
      </c>
      <c r="F129" s="36" t="e">
        <f t="shared" si="24"/>
        <v>#VALUE!</v>
      </c>
      <c r="G129" s="36" t="e">
        <f t="shared" si="25"/>
        <v>#VALUE!</v>
      </c>
      <c r="H129" s="36" t="str">
        <f>'Service providers'!I139</f>
        <v>Указать название</v>
      </c>
      <c r="I129" s="36" t="str">
        <f>'Service providers'!O139</f>
        <v xml:space="preserve"> </v>
      </c>
      <c r="J129" s="40" t="str">
        <f>'Service providers'!P139</f>
        <v xml:space="preserve"> </v>
      </c>
      <c r="K129" s="36">
        <f>'Non-medical equipment-OST'!CO137</f>
        <v>0</v>
      </c>
      <c r="L129" s="36">
        <f>'Non-medical equipment-OST'!CP137</f>
        <v>0</v>
      </c>
      <c r="M129" s="36" t="e">
        <f t="shared" si="26"/>
        <v>#VALUE!</v>
      </c>
      <c r="N129" s="36" t="e">
        <f t="shared" si="27"/>
        <v>#VALUE!</v>
      </c>
      <c r="O129" s="36">
        <f>'Site overhead- NSP &amp; OST'!L142</f>
        <v>0</v>
      </c>
      <c r="P129" s="36">
        <f>'Site overhead- NSP &amp; OST'!M142</f>
        <v>0</v>
      </c>
      <c r="Q129" s="36" t="e">
        <f t="shared" si="28"/>
        <v>#VALUE!</v>
      </c>
      <c r="R129" s="36" t="e">
        <f t="shared" si="29"/>
        <v>#VALUE!</v>
      </c>
      <c r="S129" s="36">
        <f>'Site overhead- NSP &amp; OST'!L290</f>
        <v>0</v>
      </c>
      <c r="T129" s="36">
        <f>'Site overhead- NSP &amp; OST'!M290</f>
        <v>0</v>
      </c>
      <c r="U129" s="36" t="e">
        <f t="shared" si="30"/>
        <v>#VALUE!</v>
      </c>
      <c r="V129" s="36" t="e">
        <f t="shared" si="31"/>
        <v>#VALUE!</v>
      </c>
    </row>
    <row r="130" spans="1:22" x14ac:dyDescent="0.2">
      <c r="A130" s="36" t="str">
        <f>'Service providers'!A140</f>
        <v>Указать название точки 1</v>
      </c>
      <c r="B130" s="36" t="str">
        <f>'Service providers'!G140</f>
        <v/>
      </c>
      <c r="C130" s="36" t="str">
        <f>'Service providers'!H140</f>
        <v/>
      </c>
      <c r="D130" s="36">
        <f>'Non-medical equipment-NSP'!CO139</f>
        <v>0</v>
      </c>
      <c r="E130" s="36">
        <f>'Non-medical equipment-NSP'!CP139</f>
        <v>0</v>
      </c>
      <c r="F130" s="36" t="e">
        <f t="shared" si="24"/>
        <v>#VALUE!</v>
      </c>
      <c r="G130" s="36" t="e">
        <f t="shared" si="25"/>
        <v>#VALUE!</v>
      </c>
      <c r="H130" s="36" t="str">
        <f>'Service providers'!I140</f>
        <v>Указать название точки 1</v>
      </c>
      <c r="I130" s="36" t="str">
        <f>'Service providers'!O140</f>
        <v xml:space="preserve"> </v>
      </c>
      <c r="J130" s="40" t="str">
        <f>'Service providers'!P140</f>
        <v xml:space="preserve"> </v>
      </c>
      <c r="K130" s="36">
        <f>'Non-medical equipment-OST'!CO138</f>
        <v>0</v>
      </c>
      <c r="L130" s="36">
        <f>'Non-medical equipment-OST'!CP138</f>
        <v>0</v>
      </c>
      <c r="M130" s="36" t="e">
        <f t="shared" si="26"/>
        <v>#VALUE!</v>
      </c>
      <c r="N130" s="36" t="e">
        <f t="shared" si="27"/>
        <v>#VALUE!</v>
      </c>
      <c r="O130" s="36">
        <f>'Site overhead- NSP &amp; OST'!L143</f>
        <v>0</v>
      </c>
      <c r="P130" s="36">
        <f>'Site overhead- NSP &amp; OST'!M143</f>
        <v>0</v>
      </c>
      <c r="Q130" s="36" t="e">
        <f t="shared" si="28"/>
        <v>#VALUE!</v>
      </c>
      <c r="R130" s="36" t="e">
        <f t="shared" si="29"/>
        <v>#VALUE!</v>
      </c>
      <c r="S130" s="36">
        <f>'Site overhead- NSP &amp; OST'!L291</f>
        <v>0</v>
      </c>
      <c r="T130" s="36">
        <f>'Site overhead- NSP &amp; OST'!M291</f>
        <v>0</v>
      </c>
      <c r="U130" s="36" t="e">
        <f t="shared" si="30"/>
        <v>#VALUE!</v>
      </c>
      <c r="V130" s="36" t="e">
        <f t="shared" si="31"/>
        <v>#VALUE!</v>
      </c>
    </row>
    <row r="131" spans="1:22" x14ac:dyDescent="0.2">
      <c r="A131" s="36" t="str">
        <f>'Service providers'!A141</f>
        <v>Указать название точки 2</v>
      </c>
      <c r="B131" s="36" t="str">
        <f>'Service providers'!G141</f>
        <v/>
      </c>
      <c r="C131" s="36" t="str">
        <f>'Service providers'!H141</f>
        <v/>
      </c>
      <c r="D131" s="36">
        <f>'Non-medical equipment-NSP'!CO140</f>
        <v>0</v>
      </c>
      <c r="E131" s="36">
        <f>'Non-medical equipment-NSP'!CP140</f>
        <v>0</v>
      </c>
      <c r="F131" s="36" t="e">
        <f t="shared" si="24"/>
        <v>#VALUE!</v>
      </c>
      <c r="G131" s="36" t="e">
        <f t="shared" si="25"/>
        <v>#VALUE!</v>
      </c>
      <c r="H131" s="36" t="str">
        <f>'Service providers'!I141</f>
        <v>Указать название точки 2</v>
      </c>
      <c r="I131" s="36" t="str">
        <f>'Service providers'!O141</f>
        <v xml:space="preserve"> </v>
      </c>
      <c r="J131" s="40" t="str">
        <f>'Service providers'!P141</f>
        <v xml:space="preserve"> </v>
      </c>
      <c r="K131" s="36">
        <f>'Non-medical equipment-OST'!CO139</f>
        <v>0</v>
      </c>
      <c r="L131" s="36">
        <f>'Non-medical equipment-OST'!CP139</f>
        <v>0</v>
      </c>
      <c r="M131" s="36" t="e">
        <f t="shared" si="26"/>
        <v>#VALUE!</v>
      </c>
      <c r="N131" s="36" t="e">
        <f t="shared" si="27"/>
        <v>#VALUE!</v>
      </c>
      <c r="O131" s="36">
        <f>'Site overhead- NSP &amp; OST'!L144</f>
        <v>0</v>
      </c>
      <c r="P131" s="36">
        <f>'Site overhead- NSP &amp; OST'!M144</f>
        <v>0</v>
      </c>
      <c r="Q131" s="36" t="e">
        <f t="shared" si="28"/>
        <v>#VALUE!</v>
      </c>
      <c r="R131" s="36" t="e">
        <f t="shared" si="29"/>
        <v>#VALUE!</v>
      </c>
      <c r="S131" s="36">
        <f>'Site overhead- NSP &amp; OST'!L292</f>
        <v>0</v>
      </c>
      <c r="T131" s="36">
        <f>'Site overhead- NSP &amp; OST'!M292</f>
        <v>0</v>
      </c>
      <c r="U131" s="36" t="e">
        <f t="shared" si="30"/>
        <v>#VALUE!</v>
      </c>
      <c r="V131" s="36" t="e">
        <f t="shared" si="31"/>
        <v>#VALUE!</v>
      </c>
    </row>
    <row r="132" spans="1:22" x14ac:dyDescent="0.2">
      <c r="A132" s="36" t="str">
        <f>'Service providers'!A142</f>
        <v>Указать название точки 3</v>
      </c>
      <c r="B132" s="36" t="str">
        <f>'Service providers'!G142</f>
        <v/>
      </c>
      <c r="C132" s="36" t="str">
        <f>'Service providers'!H142</f>
        <v/>
      </c>
      <c r="D132" s="36">
        <f>'Non-medical equipment-NSP'!CO141</f>
        <v>0</v>
      </c>
      <c r="E132" s="36">
        <f>'Non-medical equipment-NSP'!CP141</f>
        <v>0</v>
      </c>
      <c r="F132" s="36" t="e">
        <f t="shared" si="24"/>
        <v>#VALUE!</v>
      </c>
      <c r="G132" s="36" t="e">
        <f t="shared" si="25"/>
        <v>#VALUE!</v>
      </c>
      <c r="H132" s="36" t="str">
        <f>'Service providers'!I142</f>
        <v>Указать название точки 3</v>
      </c>
      <c r="I132" s="36" t="str">
        <f>'Service providers'!O142</f>
        <v xml:space="preserve"> </v>
      </c>
      <c r="J132" s="40" t="str">
        <f>'Service providers'!P142</f>
        <v xml:space="preserve"> </v>
      </c>
      <c r="K132" s="36">
        <f>'Non-medical equipment-OST'!CO140</f>
        <v>0</v>
      </c>
      <c r="L132" s="36">
        <f>'Non-medical equipment-OST'!CP140</f>
        <v>0</v>
      </c>
      <c r="M132" s="36" t="e">
        <f t="shared" si="26"/>
        <v>#VALUE!</v>
      </c>
      <c r="N132" s="36" t="e">
        <f t="shared" si="27"/>
        <v>#VALUE!</v>
      </c>
      <c r="O132" s="36">
        <f>'Site overhead- NSP &amp; OST'!L145</f>
        <v>0</v>
      </c>
      <c r="P132" s="36">
        <f>'Site overhead- NSP &amp; OST'!M145</f>
        <v>0</v>
      </c>
      <c r="Q132" s="36" t="e">
        <f t="shared" si="28"/>
        <v>#VALUE!</v>
      </c>
      <c r="R132" s="36" t="e">
        <f t="shared" si="29"/>
        <v>#VALUE!</v>
      </c>
      <c r="S132" s="36">
        <f>'Site overhead- NSP &amp; OST'!L293</f>
        <v>0</v>
      </c>
      <c r="T132" s="36">
        <f>'Site overhead- NSP &amp; OST'!M293</f>
        <v>0</v>
      </c>
      <c r="U132" s="36" t="e">
        <f t="shared" si="30"/>
        <v>#VALUE!</v>
      </c>
      <c r="V132" s="36" t="e">
        <f t="shared" si="31"/>
        <v>#VALUE!</v>
      </c>
    </row>
    <row r="133" spans="1:22" x14ac:dyDescent="0.2">
      <c r="A133" s="36" t="str">
        <f>'Service providers'!A143</f>
        <v>Указать название точки 4</v>
      </c>
      <c r="B133" s="36" t="str">
        <f>'Service providers'!G143</f>
        <v/>
      </c>
      <c r="C133" s="36" t="str">
        <f>'Service providers'!H143</f>
        <v/>
      </c>
      <c r="D133" s="36">
        <f>'Non-medical equipment-NSP'!CO142</f>
        <v>0</v>
      </c>
      <c r="E133" s="36">
        <f>'Non-medical equipment-NSP'!CP142</f>
        <v>0</v>
      </c>
      <c r="F133" s="36" t="e">
        <f t="shared" si="24"/>
        <v>#VALUE!</v>
      </c>
      <c r="G133" s="36" t="e">
        <f t="shared" si="25"/>
        <v>#VALUE!</v>
      </c>
      <c r="H133" s="36" t="str">
        <f>'Service providers'!I143</f>
        <v>Указать название точки 4</v>
      </c>
      <c r="I133" s="36" t="str">
        <f>'Service providers'!O143</f>
        <v xml:space="preserve"> </v>
      </c>
      <c r="J133" s="40" t="str">
        <f>'Service providers'!P143</f>
        <v xml:space="preserve"> </v>
      </c>
      <c r="K133" s="36">
        <f>'Non-medical equipment-OST'!CO141</f>
        <v>0</v>
      </c>
      <c r="L133" s="36">
        <f>'Non-medical equipment-OST'!CP141</f>
        <v>0</v>
      </c>
      <c r="M133" s="36" t="e">
        <f t="shared" si="26"/>
        <v>#VALUE!</v>
      </c>
      <c r="N133" s="36" t="e">
        <f t="shared" si="27"/>
        <v>#VALUE!</v>
      </c>
      <c r="O133" s="36">
        <f>'Site overhead- NSP &amp; OST'!L146</f>
        <v>0</v>
      </c>
      <c r="P133" s="36">
        <f>'Site overhead- NSP &amp; OST'!M146</f>
        <v>0</v>
      </c>
      <c r="Q133" s="36" t="e">
        <f t="shared" si="28"/>
        <v>#VALUE!</v>
      </c>
      <c r="R133" s="36" t="e">
        <f t="shared" si="29"/>
        <v>#VALUE!</v>
      </c>
      <c r="S133" s="36">
        <f>'Site overhead- NSP &amp; OST'!L294</f>
        <v>0</v>
      </c>
      <c r="T133" s="36">
        <f>'Site overhead- NSP &amp; OST'!M294</f>
        <v>0</v>
      </c>
      <c r="U133" s="36" t="e">
        <f t="shared" si="30"/>
        <v>#VALUE!</v>
      </c>
      <c r="V133" s="36" t="e">
        <f t="shared" si="31"/>
        <v>#VALUE!</v>
      </c>
    </row>
    <row r="134" spans="1:22" x14ac:dyDescent="0.2">
      <c r="A134" s="36" t="str">
        <f>'Service providers'!A144</f>
        <v>Указать название точки 5</v>
      </c>
      <c r="B134" s="36" t="str">
        <f>'Service providers'!G144</f>
        <v/>
      </c>
      <c r="C134" s="36" t="str">
        <f>'Service providers'!H144</f>
        <v/>
      </c>
      <c r="D134" s="36">
        <f>'Non-medical equipment-NSP'!CO143</f>
        <v>0</v>
      </c>
      <c r="E134" s="36">
        <f>'Non-medical equipment-NSP'!CP143</f>
        <v>0</v>
      </c>
      <c r="F134" s="36" t="e">
        <f t="shared" si="24"/>
        <v>#VALUE!</v>
      </c>
      <c r="G134" s="36" t="e">
        <f t="shared" si="25"/>
        <v>#VALUE!</v>
      </c>
      <c r="H134" s="36" t="str">
        <f>'Service providers'!I144</f>
        <v>Указать название точки 5</v>
      </c>
      <c r="I134" s="36" t="str">
        <f>'Service providers'!O144</f>
        <v xml:space="preserve"> </v>
      </c>
      <c r="J134" s="40" t="str">
        <f>'Service providers'!P144</f>
        <v xml:space="preserve"> </v>
      </c>
      <c r="K134" s="36">
        <f>'Non-medical equipment-OST'!CO142</f>
        <v>0</v>
      </c>
      <c r="L134" s="36">
        <f>'Non-medical equipment-OST'!CP142</f>
        <v>0</v>
      </c>
      <c r="M134" s="36" t="e">
        <f t="shared" si="26"/>
        <v>#VALUE!</v>
      </c>
      <c r="N134" s="36" t="e">
        <f t="shared" si="27"/>
        <v>#VALUE!</v>
      </c>
      <c r="O134" s="36">
        <f>'Site overhead- NSP &amp; OST'!L147</f>
        <v>0</v>
      </c>
      <c r="P134" s="36">
        <f>'Site overhead- NSP &amp; OST'!M147</f>
        <v>0</v>
      </c>
      <c r="Q134" s="36" t="e">
        <f t="shared" si="28"/>
        <v>#VALUE!</v>
      </c>
      <c r="R134" s="36" t="e">
        <f t="shared" si="29"/>
        <v>#VALUE!</v>
      </c>
      <c r="S134" s="36">
        <f>'Site overhead- NSP &amp; OST'!L295</f>
        <v>0</v>
      </c>
      <c r="T134" s="36">
        <f>'Site overhead- NSP &amp; OST'!M295</f>
        <v>0</v>
      </c>
      <c r="U134" s="36" t="e">
        <f t="shared" si="30"/>
        <v>#VALUE!</v>
      </c>
      <c r="V134" s="36" t="e">
        <f t="shared" si="31"/>
        <v>#VALUE!</v>
      </c>
    </row>
    <row r="135" spans="1:22" x14ac:dyDescent="0.2">
      <c r="A135" s="36" t="str">
        <f>'Service providers'!A145</f>
        <v>Указать название точки 6</v>
      </c>
      <c r="B135" s="36" t="str">
        <f>'Service providers'!G145</f>
        <v/>
      </c>
      <c r="C135" s="36" t="str">
        <f>'Service providers'!H145</f>
        <v/>
      </c>
      <c r="D135" s="36">
        <f>'Non-medical equipment-NSP'!CO144</f>
        <v>0</v>
      </c>
      <c r="E135" s="36">
        <f>'Non-medical equipment-NSP'!CP144</f>
        <v>0</v>
      </c>
      <c r="F135" s="36" t="e">
        <f t="shared" si="24"/>
        <v>#VALUE!</v>
      </c>
      <c r="G135" s="36" t="e">
        <f t="shared" si="25"/>
        <v>#VALUE!</v>
      </c>
      <c r="H135" s="36" t="str">
        <f>'Service providers'!I145</f>
        <v>Указать название точки 6</v>
      </c>
      <c r="I135" s="36" t="str">
        <f>'Service providers'!O145</f>
        <v xml:space="preserve"> </v>
      </c>
      <c r="J135" s="40" t="str">
        <f>'Service providers'!P145</f>
        <v xml:space="preserve"> </v>
      </c>
      <c r="K135" s="36">
        <f>'Non-medical equipment-OST'!CO143</f>
        <v>0</v>
      </c>
      <c r="L135" s="36">
        <f>'Non-medical equipment-OST'!CP143</f>
        <v>0</v>
      </c>
      <c r="M135" s="36" t="e">
        <f t="shared" si="26"/>
        <v>#VALUE!</v>
      </c>
      <c r="N135" s="36" t="e">
        <f t="shared" si="27"/>
        <v>#VALUE!</v>
      </c>
      <c r="O135" s="36">
        <f>'Site overhead- NSP &amp; OST'!L148</f>
        <v>0</v>
      </c>
      <c r="P135" s="36">
        <f>'Site overhead- NSP &amp; OST'!M148</f>
        <v>0</v>
      </c>
      <c r="Q135" s="36" t="e">
        <f t="shared" si="28"/>
        <v>#VALUE!</v>
      </c>
      <c r="R135" s="36" t="e">
        <f t="shared" si="29"/>
        <v>#VALUE!</v>
      </c>
      <c r="S135" s="36">
        <f>'Site overhead- NSP &amp; OST'!L296</f>
        <v>0</v>
      </c>
      <c r="T135" s="36">
        <f>'Site overhead- NSP &amp; OST'!M296</f>
        <v>0</v>
      </c>
      <c r="U135" s="36" t="e">
        <f t="shared" si="30"/>
        <v>#VALUE!</v>
      </c>
      <c r="V135" s="36" t="e">
        <f t="shared" si="31"/>
        <v>#VALUE!</v>
      </c>
    </row>
    <row r="136" spans="1:22" x14ac:dyDescent="0.2">
      <c r="A136" s="36" t="str">
        <f>'Service providers'!A146</f>
        <v>Указать название точки 7</v>
      </c>
      <c r="B136" s="36" t="str">
        <f>'Service providers'!G146</f>
        <v/>
      </c>
      <c r="C136" s="36" t="str">
        <f>'Service providers'!H146</f>
        <v/>
      </c>
      <c r="D136" s="36">
        <f>'Non-medical equipment-NSP'!CO145</f>
        <v>0</v>
      </c>
      <c r="E136" s="36">
        <f>'Non-medical equipment-NSP'!CP145</f>
        <v>0</v>
      </c>
      <c r="F136" s="36" t="e">
        <f t="shared" si="24"/>
        <v>#VALUE!</v>
      </c>
      <c r="G136" s="36" t="e">
        <f t="shared" si="25"/>
        <v>#VALUE!</v>
      </c>
      <c r="H136" s="36" t="str">
        <f>'Service providers'!I146</f>
        <v>Указать название точки 7</v>
      </c>
      <c r="I136" s="36" t="str">
        <f>'Service providers'!O146</f>
        <v xml:space="preserve"> </v>
      </c>
      <c r="J136" s="40" t="str">
        <f>'Service providers'!P146</f>
        <v xml:space="preserve"> </v>
      </c>
      <c r="K136" s="36">
        <f>'Non-medical equipment-OST'!CO144</f>
        <v>0</v>
      </c>
      <c r="L136" s="36">
        <f>'Non-medical equipment-OST'!CP144</f>
        <v>0</v>
      </c>
      <c r="M136" s="36" t="e">
        <f t="shared" si="26"/>
        <v>#VALUE!</v>
      </c>
      <c r="N136" s="36" t="e">
        <f t="shared" si="27"/>
        <v>#VALUE!</v>
      </c>
      <c r="O136" s="36">
        <f>'Site overhead- NSP &amp; OST'!L149</f>
        <v>0</v>
      </c>
      <c r="P136" s="36">
        <f>'Site overhead- NSP &amp; OST'!M149</f>
        <v>0</v>
      </c>
      <c r="Q136" s="36" t="e">
        <f t="shared" si="28"/>
        <v>#VALUE!</v>
      </c>
      <c r="R136" s="36" t="e">
        <f t="shared" si="29"/>
        <v>#VALUE!</v>
      </c>
      <c r="S136" s="36">
        <f>'Site overhead- NSP &amp; OST'!L297</f>
        <v>0</v>
      </c>
      <c r="T136" s="36">
        <f>'Site overhead- NSP &amp; OST'!M297</f>
        <v>0</v>
      </c>
      <c r="U136" s="36" t="e">
        <f t="shared" si="30"/>
        <v>#VALUE!</v>
      </c>
      <c r="V136" s="36" t="e">
        <f t="shared" si="31"/>
        <v>#VALUE!</v>
      </c>
    </row>
    <row r="137" spans="1:22" x14ac:dyDescent="0.2">
      <c r="A137" s="36" t="str">
        <f>'Service providers'!A147</f>
        <v>Указать название точки 8</v>
      </c>
      <c r="B137" s="36" t="str">
        <f>'Service providers'!G147</f>
        <v/>
      </c>
      <c r="C137" s="36" t="str">
        <f>'Service providers'!H147</f>
        <v/>
      </c>
      <c r="D137" s="36">
        <f>'Non-medical equipment-NSP'!CO146</f>
        <v>0</v>
      </c>
      <c r="E137" s="36">
        <f>'Non-medical equipment-NSP'!CP146</f>
        <v>0</v>
      </c>
      <c r="F137" s="36" t="e">
        <f t="shared" si="24"/>
        <v>#VALUE!</v>
      </c>
      <c r="G137" s="36" t="e">
        <f t="shared" si="25"/>
        <v>#VALUE!</v>
      </c>
      <c r="H137" s="36" t="str">
        <f>'Service providers'!I147</f>
        <v>Указать название точки 8</v>
      </c>
      <c r="I137" s="36" t="str">
        <f>'Service providers'!O147</f>
        <v xml:space="preserve"> </v>
      </c>
      <c r="J137" s="40" t="str">
        <f>'Service providers'!P147</f>
        <v xml:space="preserve"> </v>
      </c>
      <c r="K137" s="36">
        <f>'Non-medical equipment-OST'!CO145</f>
        <v>0</v>
      </c>
      <c r="L137" s="36">
        <f>'Non-medical equipment-OST'!CP145</f>
        <v>0</v>
      </c>
      <c r="M137" s="36" t="e">
        <f t="shared" si="26"/>
        <v>#VALUE!</v>
      </c>
      <c r="N137" s="36" t="e">
        <f t="shared" si="27"/>
        <v>#VALUE!</v>
      </c>
      <c r="O137" s="36">
        <f>'Site overhead- NSP &amp; OST'!L150</f>
        <v>0</v>
      </c>
      <c r="P137" s="36">
        <f>'Site overhead- NSP &amp; OST'!M150</f>
        <v>0</v>
      </c>
      <c r="Q137" s="36" t="e">
        <f t="shared" si="28"/>
        <v>#VALUE!</v>
      </c>
      <c r="R137" s="36" t="e">
        <f t="shared" si="29"/>
        <v>#VALUE!</v>
      </c>
      <c r="S137" s="36">
        <f>'Site overhead- NSP &amp; OST'!L298</f>
        <v>0</v>
      </c>
      <c r="T137" s="36">
        <f>'Site overhead- NSP &amp; OST'!M298</f>
        <v>0</v>
      </c>
      <c r="U137" s="36" t="e">
        <f t="shared" si="30"/>
        <v>#VALUE!</v>
      </c>
      <c r="V137" s="36" t="e">
        <f t="shared" si="31"/>
        <v>#VALUE!</v>
      </c>
    </row>
    <row r="138" spans="1:22" x14ac:dyDescent="0.2">
      <c r="A138" s="36" t="str">
        <f>'Service providers'!A148</f>
        <v>Указать название точки 9</v>
      </c>
      <c r="B138" s="36" t="str">
        <f>'Service providers'!G148</f>
        <v/>
      </c>
      <c r="C138" s="36" t="str">
        <f>'Service providers'!H148</f>
        <v/>
      </c>
      <c r="D138" s="36">
        <f>'Non-medical equipment-NSP'!CO147</f>
        <v>0</v>
      </c>
      <c r="E138" s="36">
        <f>'Non-medical equipment-NSP'!CP147</f>
        <v>0</v>
      </c>
      <c r="F138" s="36" t="e">
        <f t="shared" si="24"/>
        <v>#VALUE!</v>
      </c>
      <c r="G138" s="36" t="e">
        <f t="shared" si="25"/>
        <v>#VALUE!</v>
      </c>
      <c r="H138" s="36" t="str">
        <f>'Service providers'!I148</f>
        <v>Указать название точки 9</v>
      </c>
      <c r="I138" s="36" t="str">
        <f>'Service providers'!O148</f>
        <v xml:space="preserve"> </v>
      </c>
      <c r="J138" s="40" t="str">
        <f>'Service providers'!P148</f>
        <v xml:space="preserve"> </v>
      </c>
      <c r="K138" s="36">
        <f>'Non-medical equipment-OST'!CO146</f>
        <v>0</v>
      </c>
      <c r="L138" s="36">
        <f>'Non-medical equipment-OST'!CP146</f>
        <v>0</v>
      </c>
      <c r="M138" s="36" t="e">
        <f t="shared" si="26"/>
        <v>#VALUE!</v>
      </c>
      <c r="N138" s="36" t="e">
        <f t="shared" si="27"/>
        <v>#VALUE!</v>
      </c>
      <c r="O138" s="36">
        <f>'Site overhead- NSP &amp; OST'!L151</f>
        <v>0</v>
      </c>
      <c r="P138" s="36">
        <f>'Site overhead- NSP &amp; OST'!M151</f>
        <v>0</v>
      </c>
      <c r="Q138" s="36" t="e">
        <f t="shared" si="28"/>
        <v>#VALUE!</v>
      </c>
      <c r="R138" s="36" t="e">
        <f t="shared" si="29"/>
        <v>#VALUE!</v>
      </c>
      <c r="S138" s="36">
        <f>'Site overhead- NSP &amp; OST'!L299</f>
        <v>0</v>
      </c>
      <c r="T138" s="36">
        <f>'Site overhead- NSP &amp; OST'!M299</f>
        <v>0</v>
      </c>
      <c r="U138" s="36" t="e">
        <f t="shared" si="30"/>
        <v>#VALUE!</v>
      </c>
      <c r="V138" s="36" t="e">
        <f t="shared" si="31"/>
        <v>#VALUE!</v>
      </c>
    </row>
    <row r="139" spans="1:22" x14ac:dyDescent="0.2">
      <c r="A139" s="36" t="str">
        <f>'Service providers'!A149</f>
        <v>Указать название точки 10</v>
      </c>
      <c r="B139" s="36" t="str">
        <f>'Service providers'!G149</f>
        <v/>
      </c>
      <c r="C139" s="36" t="str">
        <f>'Service providers'!H149</f>
        <v/>
      </c>
      <c r="D139" s="36">
        <f>'Non-medical equipment-NSP'!CO148</f>
        <v>0</v>
      </c>
      <c r="E139" s="36">
        <f>'Non-medical equipment-NSP'!CP148</f>
        <v>0</v>
      </c>
      <c r="F139" s="36" t="e">
        <f t="shared" si="24"/>
        <v>#VALUE!</v>
      </c>
      <c r="G139" s="36" t="e">
        <f t="shared" si="25"/>
        <v>#VALUE!</v>
      </c>
      <c r="H139" s="36" t="str">
        <f>'Service providers'!I149</f>
        <v>Указать название точки 10</v>
      </c>
      <c r="I139" s="36" t="str">
        <f>'Service providers'!O149</f>
        <v xml:space="preserve"> </v>
      </c>
      <c r="J139" s="40" t="str">
        <f>'Service providers'!P149</f>
        <v xml:space="preserve"> </v>
      </c>
      <c r="K139" s="36">
        <f>'Non-medical equipment-OST'!CO147</f>
        <v>0</v>
      </c>
      <c r="L139" s="36">
        <f>'Non-medical equipment-OST'!CP147</f>
        <v>0</v>
      </c>
      <c r="M139" s="36" t="e">
        <f t="shared" si="26"/>
        <v>#VALUE!</v>
      </c>
      <c r="N139" s="36" t="e">
        <f t="shared" si="27"/>
        <v>#VALUE!</v>
      </c>
      <c r="O139" s="36">
        <f>'Site overhead- NSP &amp; OST'!L152</f>
        <v>0</v>
      </c>
      <c r="P139" s="36">
        <f>'Site overhead- NSP &amp; OST'!M152</f>
        <v>0</v>
      </c>
      <c r="Q139" s="36" t="e">
        <f t="shared" si="28"/>
        <v>#VALUE!</v>
      </c>
      <c r="R139" s="36" t="e">
        <f t="shared" si="29"/>
        <v>#VALUE!</v>
      </c>
      <c r="S139" s="36">
        <f>'Site overhead- NSP &amp; OST'!L300</f>
        <v>0</v>
      </c>
      <c r="T139" s="36">
        <f>'Site overhead- NSP &amp; OST'!M300</f>
        <v>0</v>
      </c>
      <c r="U139" s="36" t="e">
        <f t="shared" si="30"/>
        <v>#VALUE!</v>
      </c>
      <c r="V139" s="36" t="e">
        <f t="shared" si="31"/>
        <v>#VALUE!</v>
      </c>
    </row>
    <row r="140" spans="1:22" x14ac:dyDescent="0.2">
      <c r="A140" s="36" t="str">
        <f>'Service providers'!A150</f>
        <v>Указать название точки 11</v>
      </c>
      <c r="B140" s="36" t="str">
        <f>'Service providers'!G150</f>
        <v/>
      </c>
      <c r="C140" s="36" t="str">
        <f>'Service providers'!H150</f>
        <v/>
      </c>
      <c r="D140" s="36">
        <f>'Non-medical equipment-NSP'!CO149</f>
        <v>0</v>
      </c>
      <c r="E140" s="36">
        <f>'Non-medical equipment-NSP'!CP149</f>
        <v>0</v>
      </c>
      <c r="F140" s="36" t="e">
        <f t="shared" si="24"/>
        <v>#VALUE!</v>
      </c>
      <c r="G140" s="36" t="e">
        <f t="shared" si="25"/>
        <v>#VALUE!</v>
      </c>
      <c r="H140" s="36" t="str">
        <f>'Service providers'!I150</f>
        <v>Указать название точки 11</v>
      </c>
      <c r="I140" s="36" t="str">
        <f>'Service providers'!O150</f>
        <v xml:space="preserve"> </v>
      </c>
      <c r="J140" s="40" t="str">
        <f>'Service providers'!P150</f>
        <v xml:space="preserve"> </v>
      </c>
      <c r="K140" s="36">
        <f>'Non-medical equipment-OST'!CO148</f>
        <v>0</v>
      </c>
      <c r="L140" s="36">
        <f>'Non-medical equipment-OST'!CP148</f>
        <v>0</v>
      </c>
      <c r="M140" s="36" t="e">
        <f t="shared" si="26"/>
        <v>#VALUE!</v>
      </c>
      <c r="N140" s="36" t="e">
        <f t="shared" si="27"/>
        <v>#VALUE!</v>
      </c>
      <c r="O140" s="36">
        <f>'Site overhead- NSP &amp; OST'!L153</f>
        <v>0</v>
      </c>
      <c r="P140" s="36">
        <f>'Site overhead- NSP &amp; OST'!M153</f>
        <v>0</v>
      </c>
      <c r="Q140" s="36" t="e">
        <f t="shared" si="28"/>
        <v>#VALUE!</v>
      </c>
      <c r="R140" s="36" t="e">
        <f t="shared" si="29"/>
        <v>#VALUE!</v>
      </c>
      <c r="S140" s="36">
        <f>'Site overhead- NSP &amp; OST'!L301</f>
        <v>0</v>
      </c>
      <c r="T140" s="36">
        <f>'Site overhead- NSP &amp; OST'!M301</f>
        <v>0</v>
      </c>
      <c r="U140" s="36" t="e">
        <f t="shared" si="30"/>
        <v>#VALUE!</v>
      </c>
      <c r="V140" s="36" t="e">
        <f t="shared" si="31"/>
        <v>#VALUE!</v>
      </c>
    </row>
    <row r="141" spans="1:22" x14ac:dyDescent="0.2">
      <c r="A141" s="36" t="str">
        <f>'Service providers'!A151</f>
        <v>Указать название точки 12</v>
      </c>
      <c r="B141" s="36" t="str">
        <f>'Service providers'!G151</f>
        <v/>
      </c>
      <c r="C141" s="36" t="str">
        <f>'Service providers'!H151</f>
        <v/>
      </c>
      <c r="D141" s="36">
        <f>'Non-medical equipment-NSP'!CO150</f>
        <v>0</v>
      </c>
      <c r="E141" s="36">
        <f>'Non-medical equipment-NSP'!CP150</f>
        <v>0</v>
      </c>
      <c r="F141" s="36" t="e">
        <f t="shared" si="24"/>
        <v>#VALUE!</v>
      </c>
      <c r="G141" s="36" t="e">
        <f t="shared" si="25"/>
        <v>#VALUE!</v>
      </c>
      <c r="H141" s="36" t="str">
        <f>'Service providers'!I151</f>
        <v>Указать название точки 12</v>
      </c>
      <c r="I141" s="36" t="str">
        <f>'Service providers'!O151</f>
        <v xml:space="preserve"> </v>
      </c>
      <c r="J141" s="40" t="str">
        <f>'Service providers'!P151</f>
        <v xml:space="preserve"> </v>
      </c>
      <c r="K141" s="36">
        <f>'Non-medical equipment-OST'!CO149</f>
        <v>0</v>
      </c>
      <c r="L141" s="36">
        <f>'Non-medical equipment-OST'!CP149</f>
        <v>0</v>
      </c>
      <c r="M141" s="36" t="e">
        <f t="shared" si="26"/>
        <v>#VALUE!</v>
      </c>
      <c r="N141" s="36" t="e">
        <f t="shared" si="27"/>
        <v>#VALUE!</v>
      </c>
      <c r="O141" s="36">
        <f>'Site overhead- NSP &amp; OST'!L154</f>
        <v>0</v>
      </c>
      <c r="P141" s="36">
        <f>'Site overhead- NSP &amp; OST'!M154</f>
        <v>0</v>
      </c>
      <c r="Q141" s="36" t="e">
        <f t="shared" si="28"/>
        <v>#VALUE!</v>
      </c>
      <c r="R141" s="36" t="e">
        <f t="shared" si="29"/>
        <v>#VALUE!</v>
      </c>
      <c r="S141" s="36">
        <f>'Site overhead- NSP &amp; OST'!L302</f>
        <v>0</v>
      </c>
      <c r="T141" s="36">
        <f>'Site overhead- NSP &amp; OST'!M302</f>
        <v>0</v>
      </c>
      <c r="U141" s="36" t="e">
        <f t="shared" si="30"/>
        <v>#VALUE!</v>
      </c>
      <c r="V141" s="36" t="e">
        <f t="shared" si="31"/>
        <v>#VALUE!</v>
      </c>
    </row>
    <row r="142" spans="1:22" x14ac:dyDescent="0.2">
      <c r="A142" s="36" t="str">
        <f>'Service providers'!A152</f>
        <v>Указать название точки 13</v>
      </c>
      <c r="B142" s="36" t="str">
        <f>'Service providers'!G152</f>
        <v/>
      </c>
      <c r="C142" s="36" t="str">
        <f>'Service providers'!H152</f>
        <v/>
      </c>
      <c r="D142" s="36">
        <f>'Non-medical equipment-NSP'!CO151</f>
        <v>0</v>
      </c>
      <c r="E142" s="36">
        <f>'Non-medical equipment-NSP'!CP151</f>
        <v>0</v>
      </c>
      <c r="F142" s="36" t="e">
        <f t="shared" si="24"/>
        <v>#VALUE!</v>
      </c>
      <c r="G142" s="36" t="e">
        <f t="shared" si="25"/>
        <v>#VALUE!</v>
      </c>
      <c r="H142" s="36" t="str">
        <f>'Service providers'!I152</f>
        <v>Указать название точки 13</v>
      </c>
      <c r="I142" s="36" t="str">
        <f>'Service providers'!O152</f>
        <v xml:space="preserve"> </v>
      </c>
      <c r="J142" s="40" t="str">
        <f>'Service providers'!P152</f>
        <v xml:space="preserve"> </v>
      </c>
      <c r="K142" s="36">
        <f>'Non-medical equipment-OST'!CO150</f>
        <v>0</v>
      </c>
      <c r="L142" s="36">
        <f>'Non-medical equipment-OST'!CP150</f>
        <v>0</v>
      </c>
      <c r="M142" s="36" t="e">
        <f t="shared" si="26"/>
        <v>#VALUE!</v>
      </c>
      <c r="N142" s="36" t="e">
        <f t="shared" si="27"/>
        <v>#VALUE!</v>
      </c>
      <c r="O142" s="36">
        <f>'Site overhead- NSP &amp; OST'!L155</f>
        <v>0</v>
      </c>
      <c r="P142" s="36">
        <f>'Site overhead- NSP &amp; OST'!M155</f>
        <v>0</v>
      </c>
      <c r="Q142" s="36" t="e">
        <f t="shared" si="28"/>
        <v>#VALUE!</v>
      </c>
      <c r="R142" s="36" t="e">
        <f t="shared" si="29"/>
        <v>#VALUE!</v>
      </c>
      <c r="S142" s="36">
        <f>'Site overhead- NSP &amp; OST'!L303</f>
        <v>0</v>
      </c>
      <c r="T142" s="36">
        <f>'Site overhead- NSP &amp; OST'!M303</f>
        <v>0</v>
      </c>
      <c r="U142" s="36" t="e">
        <f t="shared" si="30"/>
        <v>#VALUE!</v>
      </c>
      <c r="V142" s="36" t="e">
        <f t="shared" si="31"/>
        <v>#VALUE!</v>
      </c>
    </row>
    <row r="143" spans="1:22" x14ac:dyDescent="0.2">
      <c r="A143" s="36" t="str">
        <f>'Service providers'!A153</f>
        <v>Указать название точки 14</v>
      </c>
      <c r="B143" s="36" t="str">
        <f>'Service providers'!G153</f>
        <v/>
      </c>
      <c r="C143" s="36" t="str">
        <f>'Service providers'!H153</f>
        <v/>
      </c>
      <c r="D143" s="36">
        <f>'Non-medical equipment-NSP'!CO152</f>
        <v>0</v>
      </c>
      <c r="E143" s="36">
        <f>'Non-medical equipment-NSP'!CP152</f>
        <v>0</v>
      </c>
      <c r="F143" s="36" t="e">
        <f t="shared" si="24"/>
        <v>#VALUE!</v>
      </c>
      <c r="G143" s="36" t="e">
        <f t="shared" si="25"/>
        <v>#VALUE!</v>
      </c>
      <c r="H143" s="36" t="str">
        <f>'Service providers'!I153</f>
        <v>Указать название точки 14</v>
      </c>
      <c r="I143" s="36" t="str">
        <f>'Service providers'!O153</f>
        <v xml:space="preserve"> </v>
      </c>
      <c r="J143" s="40" t="str">
        <f>'Service providers'!P153</f>
        <v xml:space="preserve"> </v>
      </c>
      <c r="K143" s="36">
        <f>'Non-medical equipment-OST'!CO151</f>
        <v>0</v>
      </c>
      <c r="L143" s="36">
        <f>'Non-medical equipment-OST'!CP151</f>
        <v>0</v>
      </c>
      <c r="M143" s="36" t="e">
        <f t="shared" si="26"/>
        <v>#VALUE!</v>
      </c>
      <c r="N143" s="36" t="e">
        <f t="shared" si="27"/>
        <v>#VALUE!</v>
      </c>
      <c r="O143" s="36">
        <f>'Site overhead- NSP &amp; OST'!L156</f>
        <v>0</v>
      </c>
      <c r="P143" s="36">
        <f>'Site overhead- NSP &amp; OST'!M156</f>
        <v>0</v>
      </c>
      <c r="Q143" s="36" t="e">
        <f t="shared" si="28"/>
        <v>#VALUE!</v>
      </c>
      <c r="R143" s="36" t="e">
        <f t="shared" si="29"/>
        <v>#VALUE!</v>
      </c>
      <c r="S143" s="36">
        <f>'Site overhead- NSP &amp; OST'!L304</f>
        <v>0</v>
      </c>
      <c r="T143" s="36">
        <f>'Site overhead- NSP &amp; OST'!M304</f>
        <v>0</v>
      </c>
      <c r="U143" s="36" t="e">
        <f t="shared" si="30"/>
        <v>#VALUE!</v>
      </c>
      <c r="V143" s="36" t="e">
        <f t="shared" si="31"/>
        <v>#VALUE!</v>
      </c>
    </row>
    <row r="144" spans="1:22" x14ac:dyDescent="0.2">
      <c r="A144" s="36" t="str">
        <f>'Service providers'!A154</f>
        <v>Указать название точки 15</v>
      </c>
      <c r="B144" s="36" t="str">
        <f>'Service providers'!G154</f>
        <v/>
      </c>
      <c r="C144" s="36" t="str">
        <f>'Service providers'!H154</f>
        <v/>
      </c>
      <c r="D144" s="36">
        <f>'Non-medical equipment-NSP'!CO153</f>
        <v>0</v>
      </c>
      <c r="E144" s="36">
        <f>'Non-medical equipment-NSP'!CP153</f>
        <v>0</v>
      </c>
      <c r="F144" s="36" t="e">
        <f t="shared" si="24"/>
        <v>#VALUE!</v>
      </c>
      <c r="G144" s="36" t="e">
        <f t="shared" si="25"/>
        <v>#VALUE!</v>
      </c>
      <c r="H144" s="36" t="str">
        <f>'Service providers'!I154</f>
        <v>Указать название точки 15</v>
      </c>
      <c r="I144" s="36" t="str">
        <f>'Service providers'!O154</f>
        <v xml:space="preserve"> </v>
      </c>
      <c r="J144" s="40" t="str">
        <f>'Service providers'!P154</f>
        <v xml:space="preserve"> </v>
      </c>
      <c r="K144" s="36">
        <f>'Non-medical equipment-OST'!CO152</f>
        <v>0</v>
      </c>
      <c r="L144" s="36">
        <f>'Non-medical equipment-OST'!CP152</f>
        <v>0</v>
      </c>
      <c r="M144" s="36" t="e">
        <f t="shared" si="26"/>
        <v>#VALUE!</v>
      </c>
      <c r="N144" s="36" t="e">
        <f t="shared" si="27"/>
        <v>#VALUE!</v>
      </c>
      <c r="O144" s="36">
        <f>'Site overhead- NSP &amp; OST'!L157</f>
        <v>0</v>
      </c>
      <c r="P144" s="36">
        <f>'Site overhead- NSP &amp; OST'!M157</f>
        <v>0</v>
      </c>
      <c r="Q144" s="36" t="e">
        <f t="shared" si="28"/>
        <v>#VALUE!</v>
      </c>
      <c r="R144" s="36" t="e">
        <f t="shared" si="29"/>
        <v>#VALUE!</v>
      </c>
      <c r="S144" s="36">
        <f>'Site overhead- NSP &amp; OST'!L305</f>
        <v>0</v>
      </c>
      <c r="T144" s="36">
        <f>'Site overhead- NSP &amp; OST'!M305</f>
        <v>0</v>
      </c>
      <c r="U144" s="36" t="e">
        <f t="shared" si="30"/>
        <v>#VALUE!</v>
      </c>
      <c r="V144" s="36" t="e">
        <f t="shared" si="31"/>
        <v>#VALUE!</v>
      </c>
    </row>
    <row r="145" spans="1:22" x14ac:dyDescent="0.2">
      <c r="A145" s="36" t="str">
        <f>'Service providers'!A155</f>
        <v>Указать название точки 16</v>
      </c>
      <c r="B145" s="36" t="str">
        <f>'Service providers'!G155</f>
        <v/>
      </c>
      <c r="C145" s="36" t="str">
        <f>'Service providers'!H155</f>
        <v/>
      </c>
      <c r="D145" s="36">
        <f>'Non-medical equipment-NSP'!CO154</f>
        <v>0</v>
      </c>
      <c r="E145" s="36">
        <f>'Non-medical equipment-NSP'!CP154</f>
        <v>0</v>
      </c>
      <c r="F145" s="36" t="e">
        <f t="shared" si="24"/>
        <v>#VALUE!</v>
      </c>
      <c r="G145" s="36" t="e">
        <f t="shared" si="25"/>
        <v>#VALUE!</v>
      </c>
      <c r="H145" s="36" t="str">
        <f>'Service providers'!I155</f>
        <v>Указать название точки 16</v>
      </c>
      <c r="I145" s="36" t="str">
        <f>'Service providers'!O155</f>
        <v xml:space="preserve"> </v>
      </c>
      <c r="J145" s="40" t="str">
        <f>'Service providers'!P155</f>
        <v xml:space="preserve"> </v>
      </c>
      <c r="K145" s="36">
        <f>'Non-medical equipment-OST'!CO153</f>
        <v>0</v>
      </c>
      <c r="L145" s="36">
        <f>'Non-medical equipment-OST'!CP153</f>
        <v>0</v>
      </c>
      <c r="M145" s="36" t="e">
        <f t="shared" si="26"/>
        <v>#VALUE!</v>
      </c>
      <c r="N145" s="36" t="e">
        <f t="shared" si="27"/>
        <v>#VALUE!</v>
      </c>
      <c r="O145" s="36">
        <f>'Site overhead- NSP &amp; OST'!L158</f>
        <v>0</v>
      </c>
      <c r="P145" s="36">
        <f>'Site overhead- NSP &amp; OST'!M158</f>
        <v>0</v>
      </c>
      <c r="Q145" s="36" t="e">
        <f t="shared" si="28"/>
        <v>#VALUE!</v>
      </c>
      <c r="R145" s="36" t="e">
        <f t="shared" si="29"/>
        <v>#VALUE!</v>
      </c>
      <c r="S145" s="36">
        <f>'Site overhead- NSP &amp; OST'!L306</f>
        <v>0</v>
      </c>
      <c r="T145" s="36">
        <f>'Site overhead- NSP &amp; OST'!M306</f>
        <v>0</v>
      </c>
      <c r="U145" s="36" t="e">
        <f t="shared" si="30"/>
        <v>#VALUE!</v>
      </c>
      <c r="V145" s="36" t="e">
        <f t="shared" si="31"/>
        <v>#VALUE!</v>
      </c>
    </row>
    <row r="146" spans="1:22" x14ac:dyDescent="0.2">
      <c r="A146" s="36" t="str">
        <f>'Service providers'!A156</f>
        <v>Указать название точки 17</v>
      </c>
      <c r="B146" s="36" t="str">
        <f>'Service providers'!G156</f>
        <v/>
      </c>
      <c r="C146" s="36" t="str">
        <f>'Service providers'!H156</f>
        <v/>
      </c>
      <c r="D146" s="36">
        <f>'Non-medical equipment-NSP'!CO155</f>
        <v>0</v>
      </c>
      <c r="E146" s="36">
        <f>'Non-medical equipment-NSP'!CP155</f>
        <v>0</v>
      </c>
      <c r="F146" s="36" t="e">
        <f t="shared" si="24"/>
        <v>#VALUE!</v>
      </c>
      <c r="G146" s="36" t="e">
        <f t="shared" si="25"/>
        <v>#VALUE!</v>
      </c>
      <c r="H146" s="36" t="str">
        <f>'Service providers'!I156</f>
        <v>Указать название точки 17</v>
      </c>
      <c r="I146" s="36" t="str">
        <f>'Service providers'!O156</f>
        <v xml:space="preserve"> </v>
      </c>
      <c r="J146" s="40" t="str">
        <f>'Service providers'!P156</f>
        <v xml:space="preserve"> </v>
      </c>
      <c r="K146" s="36">
        <f>'Non-medical equipment-OST'!CO154</f>
        <v>0</v>
      </c>
      <c r="L146" s="36">
        <f>'Non-medical equipment-OST'!CP154</f>
        <v>0</v>
      </c>
      <c r="M146" s="36" t="e">
        <f t="shared" si="26"/>
        <v>#VALUE!</v>
      </c>
      <c r="N146" s="36" t="e">
        <f t="shared" si="27"/>
        <v>#VALUE!</v>
      </c>
      <c r="O146" s="36">
        <f>'Site overhead- NSP &amp; OST'!L159</f>
        <v>0</v>
      </c>
      <c r="P146" s="36">
        <f>'Site overhead- NSP &amp; OST'!M159</f>
        <v>0</v>
      </c>
      <c r="Q146" s="36" t="e">
        <f t="shared" si="28"/>
        <v>#VALUE!</v>
      </c>
      <c r="R146" s="36" t="e">
        <f t="shared" si="29"/>
        <v>#VALUE!</v>
      </c>
      <c r="S146" s="36">
        <f>'Site overhead- NSP &amp; OST'!L307</f>
        <v>0</v>
      </c>
      <c r="T146" s="36">
        <f>'Site overhead- NSP &amp; OST'!M307</f>
        <v>0</v>
      </c>
      <c r="U146" s="36" t="e">
        <f t="shared" si="30"/>
        <v>#VALUE!</v>
      </c>
      <c r="V146" s="36" t="e">
        <f t="shared" si="31"/>
        <v>#VALUE!</v>
      </c>
    </row>
    <row r="147" spans="1:22" x14ac:dyDescent="0.2">
      <c r="A147" s="36" t="str">
        <f>'Service providers'!A157</f>
        <v>Указать название точки 18</v>
      </c>
      <c r="B147" s="36" t="str">
        <f>'Service providers'!G157</f>
        <v/>
      </c>
      <c r="C147" s="36" t="str">
        <f>'Service providers'!H157</f>
        <v/>
      </c>
      <c r="D147" s="36">
        <f>'Non-medical equipment-NSP'!CO156</f>
        <v>0</v>
      </c>
      <c r="E147" s="36">
        <f>'Non-medical equipment-NSP'!CP156</f>
        <v>0</v>
      </c>
      <c r="F147" s="36" t="e">
        <f t="shared" si="24"/>
        <v>#VALUE!</v>
      </c>
      <c r="G147" s="36" t="e">
        <f t="shared" si="25"/>
        <v>#VALUE!</v>
      </c>
      <c r="H147" s="36" t="str">
        <f>'Service providers'!I157</f>
        <v>Указать название точки 18</v>
      </c>
      <c r="I147" s="36" t="str">
        <f>'Service providers'!O157</f>
        <v xml:space="preserve"> </v>
      </c>
      <c r="J147" s="40" t="str">
        <f>'Service providers'!P157</f>
        <v xml:space="preserve"> </v>
      </c>
      <c r="K147" s="36">
        <f>'Non-medical equipment-OST'!CO155</f>
        <v>0</v>
      </c>
      <c r="L147" s="36">
        <f>'Non-medical equipment-OST'!CP155</f>
        <v>0</v>
      </c>
      <c r="M147" s="36" t="e">
        <f t="shared" si="26"/>
        <v>#VALUE!</v>
      </c>
      <c r="N147" s="36" t="e">
        <f t="shared" si="27"/>
        <v>#VALUE!</v>
      </c>
      <c r="O147" s="36">
        <f>'Site overhead- NSP &amp; OST'!L160</f>
        <v>0</v>
      </c>
      <c r="P147" s="36">
        <f>'Site overhead- NSP &amp; OST'!M160</f>
        <v>0</v>
      </c>
      <c r="Q147" s="36" t="e">
        <f t="shared" si="28"/>
        <v>#VALUE!</v>
      </c>
      <c r="R147" s="36" t="e">
        <f t="shared" si="29"/>
        <v>#VALUE!</v>
      </c>
      <c r="S147" s="36">
        <f>'Site overhead- NSP &amp; OST'!L308</f>
        <v>0</v>
      </c>
      <c r="T147" s="36">
        <f>'Site overhead- NSP &amp; OST'!M308</f>
        <v>0</v>
      </c>
      <c r="U147" s="36" t="e">
        <f t="shared" si="30"/>
        <v>#VALUE!</v>
      </c>
      <c r="V147" s="36" t="e">
        <f t="shared" si="31"/>
        <v>#VALUE!</v>
      </c>
    </row>
    <row r="148" spans="1:22" x14ac:dyDescent="0.2">
      <c r="A148" s="36" t="str">
        <f>'Service providers'!A158</f>
        <v>Указать название точки 19</v>
      </c>
      <c r="B148" s="36" t="str">
        <f>'Service providers'!G158</f>
        <v/>
      </c>
      <c r="C148" s="36" t="str">
        <f>'Service providers'!H158</f>
        <v/>
      </c>
      <c r="D148" s="36">
        <f>'Non-medical equipment-NSP'!CO157</f>
        <v>0</v>
      </c>
      <c r="E148" s="36">
        <f>'Non-medical equipment-NSP'!CP157</f>
        <v>0</v>
      </c>
      <c r="F148" s="36" t="e">
        <f t="shared" si="24"/>
        <v>#VALUE!</v>
      </c>
      <c r="G148" s="36" t="e">
        <f t="shared" si="25"/>
        <v>#VALUE!</v>
      </c>
      <c r="H148" s="36" t="str">
        <f>'Service providers'!I158</f>
        <v>Указать название точки 19</v>
      </c>
      <c r="I148" s="36" t="str">
        <f>'Service providers'!O158</f>
        <v xml:space="preserve"> </v>
      </c>
      <c r="J148" s="40" t="str">
        <f>'Service providers'!P158</f>
        <v xml:space="preserve"> </v>
      </c>
      <c r="K148" s="36">
        <f>'Non-medical equipment-OST'!CO156</f>
        <v>0</v>
      </c>
      <c r="L148" s="36">
        <f>'Non-medical equipment-OST'!CP156</f>
        <v>0</v>
      </c>
      <c r="M148" s="36" t="e">
        <f t="shared" si="26"/>
        <v>#VALUE!</v>
      </c>
      <c r="N148" s="36" t="e">
        <f t="shared" si="27"/>
        <v>#VALUE!</v>
      </c>
      <c r="O148" s="36">
        <f>'Site overhead- NSP &amp; OST'!L161</f>
        <v>0</v>
      </c>
      <c r="P148" s="36">
        <f>'Site overhead- NSP &amp; OST'!M161</f>
        <v>0</v>
      </c>
      <c r="Q148" s="36" t="e">
        <f t="shared" si="28"/>
        <v>#VALUE!</v>
      </c>
      <c r="R148" s="36" t="e">
        <f t="shared" si="29"/>
        <v>#VALUE!</v>
      </c>
      <c r="S148" s="36">
        <f>'Site overhead- NSP &amp; OST'!L309</f>
        <v>0</v>
      </c>
      <c r="T148" s="36">
        <f>'Site overhead- NSP &amp; OST'!M309</f>
        <v>0</v>
      </c>
      <c r="U148" s="36" t="e">
        <f t="shared" si="30"/>
        <v>#VALUE!</v>
      </c>
      <c r="V148" s="36" t="e">
        <f t="shared" si="31"/>
        <v>#VALUE!</v>
      </c>
    </row>
    <row r="149" spans="1:22" x14ac:dyDescent="0.2">
      <c r="A149" s="36" t="str">
        <f>'Service providers'!A159</f>
        <v>Указать название точки 20</v>
      </c>
      <c r="B149" s="36" t="str">
        <f>'Service providers'!G159</f>
        <v/>
      </c>
      <c r="C149" s="36" t="str">
        <f>'Service providers'!H159</f>
        <v/>
      </c>
      <c r="D149" s="36">
        <f>'Non-medical equipment-NSP'!CO158</f>
        <v>0</v>
      </c>
      <c r="E149" s="36">
        <f>'Non-medical equipment-NSP'!CP158</f>
        <v>0</v>
      </c>
      <c r="F149" s="36" t="e">
        <f t="shared" si="24"/>
        <v>#VALUE!</v>
      </c>
      <c r="G149" s="36" t="e">
        <f t="shared" si="25"/>
        <v>#VALUE!</v>
      </c>
      <c r="H149" s="36" t="str">
        <f>'Service providers'!I159</f>
        <v>Указать название точки 20</v>
      </c>
      <c r="I149" s="36" t="str">
        <f>'Service providers'!O159</f>
        <v xml:space="preserve"> </v>
      </c>
      <c r="J149" s="40" t="str">
        <f>'Service providers'!P159</f>
        <v xml:space="preserve"> </v>
      </c>
      <c r="K149" s="36">
        <f>'Non-medical equipment-OST'!CO157</f>
        <v>0</v>
      </c>
      <c r="L149" s="36">
        <f>'Non-medical equipment-OST'!CP157</f>
        <v>0</v>
      </c>
      <c r="M149" s="36" t="e">
        <f t="shared" si="26"/>
        <v>#VALUE!</v>
      </c>
      <c r="N149" s="36" t="e">
        <f t="shared" si="27"/>
        <v>#VALUE!</v>
      </c>
      <c r="O149" s="36">
        <f>'Site overhead- NSP &amp; OST'!L162</f>
        <v>0</v>
      </c>
      <c r="P149" s="36">
        <f>'Site overhead- NSP &amp; OST'!M162</f>
        <v>0</v>
      </c>
      <c r="Q149" s="36" t="e">
        <f t="shared" si="28"/>
        <v>#VALUE!</v>
      </c>
      <c r="R149" s="36" t="e">
        <f t="shared" si="29"/>
        <v>#VALUE!</v>
      </c>
      <c r="S149" s="36">
        <f>'Site overhead- NSP &amp; OST'!L310</f>
        <v>0</v>
      </c>
      <c r="T149" s="36">
        <f>'Site overhead- NSP &amp; OST'!M310</f>
        <v>0</v>
      </c>
      <c r="U149" s="36" t="e">
        <f t="shared" si="30"/>
        <v>#VALUE!</v>
      </c>
      <c r="V149" s="36" t="e">
        <f t="shared" si="31"/>
        <v>#VALUE!</v>
      </c>
    </row>
    <row r="150" spans="1:22" ht="15" x14ac:dyDescent="0.25">
      <c r="F150" s="61">
        <f>SUMIF(F3:F149, "&gt;0", F3:F149)</f>
        <v>0</v>
      </c>
      <c r="G150" s="61">
        <f>SUMIF(G3:G149, "&gt;0", G3:G149)</f>
        <v>0</v>
      </c>
      <c r="M150" s="61">
        <f>SUMIF(M3:M149, "&gt;0", M3:M149)</f>
        <v>0</v>
      </c>
      <c r="N150" s="61">
        <f>SUMIF(N3:N149, "&gt;0", N3:N149)</f>
        <v>0</v>
      </c>
      <c r="Q150" s="61">
        <f>SUMIF(Q3:Q149, "&gt;0", Q3:Q149)</f>
        <v>0</v>
      </c>
      <c r="R150" s="61">
        <f>SUMIF(R3:R149, "&gt;0", R3:R149)</f>
        <v>0</v>
      </c>
      <c r="U150" s="61">
        <f>SUMIF(U3:U149, "&gt;0", U3:U149)</f>
        <v>0</v>
      </c>
      <c r="V150" s="61">
        <f>SUMIF(V3:V149, "&gt;0", V3:V149)</f>
        <v>0</v>
      </c>
    </row>
  </sheetData>
  <mergeCells count="4">
    <mergeCell ref="A1:G1"/>
    <mergeCell ref="H1:N1"/>
    <mergeCell ref="O1:R1"/>
    <mergeCell ref="S1:V1"/>
  </mergeCells>
  <pageMargins left="0.7" right="0.7" top="0.75" bottom="0.75" header="0.3" footer="0.3"/>
  <extLst>
    <ext xmlns:mx="http://schemas.microsoft.com/office/mac/excel/2008/main" uri="http://schemas.microsoft.com/office/mac/excel/2008/main">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workbookViewId="0">
      <selection activeCell="H2" sqref="H2"/>
    </sheetView>
  </sheetViews>
  <sheetFormatPr defaultColWidth="8.85546875" defaultRowHeight="14.25" x14ac:dyDescent="0.2"/>
  <cols>
    <col min="1" max="9" width="20.7109375" style="20" customWidth="1"/>
    <col min="10" max="16384" width="8.85546875" style="20"/>
  </cols>
  <sheetData>
    <row r="1" spans="1:8" s="19" customFormat="1" ht="45" x14ac:dyDescent="0.25">
      <c r="A1" s="23" t="s">
        <v>444</v>
      </c>
      <c r="B1" s="23" t="s">
        <v>508</v>
      </c>
      <c r="C1" s="23" t="s">
        <v>510</v>
      </c>
      <c r="D1" s="23" t="s">
        <v>512</v>
      </c>
      <c r="E1" s="26" t="s">
        <v>31</v>
      </c>
      <c r="F1" s="26" t="s">
        <v>509</v>
      </c>
      <c r="G1" s="26" t="s">
        <v>511</v>
      </c>
      <c r="H1" s="26" t="s">
        <v>513</v>
      </c>
    </row>
    <row r="2" spans="1:8" s="19" customFormat="1" ht="15" x14ac:dyDescent="0.25">
      <c r="A2" s="76"/>
      <c r="B2" s="76"/>
      <c r="C2" s="76"/>
      <c r="D2" s="76"/>
      <c r="E2" s="77"/>
      <c r="F2" s="77"/>
      <c r="G2" s="77"/>
      <c r="H2" s="77"/>
    </row>
    <row r="3" spans="1:8" ht="42.75" x14ac:dyDescent="0.2">
      <c r="A3" s="3" t="s">
        <v>294</v>
      </c>
      <c r="B3" s="3" t="s">
        <v>345</v>
      </c>
      <c r="C3" s="168" t="s">
        <v>477</v>
      </c>
      <c r="D3" s="3" t="s">
        <v>446</v>
      </c>
      <c r="E3" s="3" t="s">
        <v>473</v>
      </c>
      <c r="F3" s="3" t="s">
        <v>345</v>
      </c>
      <c r="G3" s="168" t="s">
        <v>477</v>
      </c>
      <c r="H3" s="3" t="s">
        <v>446</v>
      </c>
    </row>
    <row r="4" spans="1:8" ht="71.25" x14ac:dyDescent="0.2">
      <c r="A4" s="3" t="s">
        <v>295</v>
      </c>
      <c r="B4" s="165" t="s">
        <v>346</v>
      </c>
      <c r="C4" s="168" t="s">
        <v>478</v>
      </c>
      <c r="D4" s="3" t="s">
        <v>447</v>
      </c>
      <c r="E4" s="3" t="s">
        <v>474</v>
      </c>
      <c r="F4" s="3" t="s">
        <v>445</v>
      </c>
      <c r="G4" s="3" t="s">
        <v>484</v>
      </c>
      <c r="H4" s="3" t="s">
        <v>447</v>
      </c>
    </row>
    <row r="5" spans="1:8" ht="71.25" x14ac:dyDescent="0.2">
      <c r="A5" s="3" t="s">
        <v>296</v>
      </c>
      <c r="B5" s="3" t="s">
        <v>445</v>
      </c>
      <c r="C5" s="168" t="s">
        <v>479</v>
      </c>
      <c r="D5" s="3" t="s">
        <v>448</v>
      </c>
      <c r="E5" s="168" t="s">
        <v>327</v>
      </c>
      <c r="F5" s="3" t="s">
        <v>348</v>
      </c>
      <c r="G5" s="3" t="s">
        <v>485</v>
      </c>
      <c r="H5" s="3" t="s">
        <v>448</v>
      </c>
    </row>
    <row r="6" spans="1:8" ht="71.25" x14ac:dyDescent="0.2">
      <c r="A6" s="3" t="s">
        <v>297</v>
      </c>
      <c r="B6" s="3" t="s">
        <v>348</v>
      </c>
      <c r="C6" s="168" t="s">
        <v>480</v>
      </c>
      <c r="D6" s="168" t="s">
        <v>449</v>
      </c>
      <c r="E6" s="168" t="s">
        <v>328</v>
      </c>
      <c r="F6" s="3" t="s">
        <v>350</v>
      </c>
      <c r="G6" s="3" t="s">
        <v>486</v>
      </c>
      <c r="H6" s="168" t="s">
        <v>450</v>
      </c>
    </row>
    <row r="7" spans="1:8" ht="57" x14ac:dyDescent="0.2">
      <c r="A7" s="22" t="s">
        <v>298</v>
      </c>
      <c r="B7" s="3" t="s">
        <v>349</v>
      </c>
      <c r="C7" s="168" t="s">
        <v>481</v>
      </c>
      <c r="D7" s="168" t="s">
        <v>450</v>
      </c>
      <c r="E7" s="168" t="s">
        <v>329</v>
      </c>
      <c r="F7" s="3" t="s">
        <v>356</v>
      </c>
      <c r="G7" s="3" t="s">
        <v>487</v>
      </c>
      <c r="H7" s="3" t="s">
        <v>498</v>
      </c>
    </row>
    <row r="8" spans="1:8" ht="28.5" x14ac:dyDescent="0.2">
      <c r="A8" s="22" t="s">
        <v>299</v>
      </c>
      <c r="B8" s="3" t="s">
        <v>350</v>
      </c>
      <c r="C8" s="168" t="s">
        <v>482</v>
      </c>
      <c r="D8" s="168" t="s">
        <v>451</v>
      </c>
      <c r="E8" s="3" t="s">
        <v>330</v>
      </c>
      <c r="F8" s="3" t="s">
        <v>351</v>
      </c>
      <c r="G8" s="3" t="s">
        <v>488</v>
      </c>
      <c r="H8" s="3" t="s">
        <v>499</v>
      </c>
    </row>
    <row r="9" spans="1:8" ht="42.75" x14ac:dyDescent="0.2">
      <c r="A9" s="22" t="s">
        <v>300</v>
      </c>
      <c r="B9" s="3" t="s">
        <v>351</v>
      </c>
      <c r="C9" s="168" t="s">
        <v>483</v>
      </c>
      <c r="D9" s="168" t="s">
        <v>452</v>
      </c>
      <c r="E9" s="3" t="s">
        <v>331</v>
      </c>
      <c r="F9" s="3" t="s">
        <v>318</v>
      </c>
      <c r="G9" s="3" t="s">
        <v>489</v>
      </c>
      <c r="H9" s="3" t="s">
        <v>457</v>
      </c>
    </row>
    <row r="10" spans="1:8" ht="57" x14ac:dyDescent="0.2">
      <c r="A10" s="22" t="s">
        <v>301</v>
      </c>
      <c r="B10" s="3" t="s">
        <v>352</v>
      </c>
      <c r="C10" s="3" t="s">
        <v>318</v>
      </c>
      <c r="D10" s="168" t="s">
        <v>453</v>
      </c>
      <c r="E10" s="3" t="s">
        <v>332</v>
      </c>
      <c r="F10" s="3" t="s">
        <v>318</v>
      </c>
      <c r="G10" s="3" t="s">
        <v>490</v>
      </c>
      <c r="H10" s="3" t="s">
        <v>458</v>
      </c>
    </row>
    <row r="11" spans="1:8" ht="28.5" x14ac:dyDescent="0.2">
      <c r="A11" s="22" t="s">
        <v>302</v>
      </c>
      <c r="B11" s="3" t="s">
        <v>318</v>
      </c>
      <c r="C11" s="3"/>
      <c r="D11" s="168" t="s">
        <v>454</v>
      </c>
      <c r="E11" s="3" t="s">
        <v>333</v>
      </c>
      <c r="F11" s="3" t="s">
        <v>318</v>
      </c>
      <c r="G11" s="3" t="s">
        <v>491</v>
      </c>
      <c r="H11" s="3" t="s">
        <v>459</v>
      </c>
    </row>
    <row r="12" spans="1:8" ht="28.5" x14ac:dyDescent="0.2">
      <c r="A12" s="22" t="s">
        <v>303</v>
      </c>
      <c r="B12" s="3" t="s">
        <v>318</v>
      </c>
      <c r="C12" s="3"/>
      <c r="D12" s="168" t="s">
        <v>455</v>
      </c>
      <c r="E12" s="169" t="s">
        <v>475</v>
      </c>
      <c r="F12" s="3" t="s">
        <v>318</v>
      </c>
      <c r="G12" s="3" t="s">
        <v>472</v>
      </c>
      <c r="H12" s="3" t="s">
        <v>500</v>
      </c>
    </row>
    <row r="13" spans="1:8" ht="28.5" x14ac:dyDescent="0.2">
      <c r="A13" s="22" t="s">
        <v>304</v>
      </c>
      <c r="B13" s="3"/>
      <c r="C13" s="3"/>
      <c r="D13" s="3" t="s">
        <v>456</v>
      </c>
      <c r="E13" s="3" t="s">
        <v>299</v>
      </c>
      <c r="F13" s="3"/>
      <c r="G13" s="3" t="s">
        <v>492</v>
      </c>
      <c r="H13" s="3" t="s">
        <v>501</v>
      </c>
    </row>
    <row r="14" spans="1:8" ht="28.5" x14ac:dyDescent="0.2">
      <c r="A14" s="22" t="s">
        <v>305</v>
      </c>
      <c r="B14" s="3"/>
      <c r="C14" s="3"/>
      <c r="D14" s="3" t="s">
        <v>457</v>
      </c>
      <c r="E14" s="3" t="s">
        <v>300</v>
      </c>
      <c r="F14" s="3"/>
      <c r="G14" s="3" t="s">
        <v>493</v>
      </c>
      <c r="H14" s="3" t="s">
        <v>502</v>
      </c>
    </row>
    <row r="15" spans="1:8" x14ac:dyDescent="0.2">
      <c r="A15" s="22" t="s">
        <v>306</v>
      </c>
      <c r="B15" s="3"/>
      <c r="C15" s="3"/>
      <c r="D15" s="3" t="s">
        <v>458</v>
      </c>
      <c r="E15" s="3" t="s">
        <v>316</v>
      </c>
      <c r="F15" s="3"/>
      <c r="G15" s="3" t="s">
        <v>494</v>
      </c>
      <c r="H15" s="3" t="s">
        <v>503</v>
      </c>
    </row>
    <row r="16" spans="1:8" ht="28.5" x14ac:dyDescent="0.2">
      <c r="A16" s="22" t="s">
        <v>307</v>
      </c>
      <c r="B16" s="3"/>
      <c r="C16" s="3"/>
      <c r="D16" s="3" t="s">
        <v>459</v>
      </c>
      <c r="E16" s="3" t="s">
        <v>335</v>
      </c>
      <c r="F16" s="3"/>
      <c r="G16" s="3" t="s">
        <v>495</v>
      </c>
      <c r="H16" s="3" t="s">
        <v>504</v>
      </c>
    </row>
    <row r="17" spans="1:8" ht="42.75" x14ac:dyDescent="0.2">
      <c r="A17" s="22" t="s">
        <v>308</v>
      </c>
      <c r="B17" s="3"/>
      <c r="C17" s="3"/>
      <c r="D17" s="3" t="s">
        <v>460</v>
      </c>
      <c r="E17" s="3" t="s">
        <v>476</v>
      </c>
      <c r="F17" s="3"/>
      <c r="G17" s="3" t="s">
        <v>496</v>
      </c>
      <c r="H17" s="3" t="s">
        <v>460</v>
      </c>
    </row>
    <row r="18" spans="1:8" ht="28.5" x14ac:dyDescent="0.2">
      <c r="A18" s="22" t="s">
        <v>309</v>
      </c>
      <c r="B18" s="3"/>
      <c r="C18" s="3"/>
      <c r="D18" s="3" t="s">
        <v>461</v>
      </c>
      <c r="E18" s="3" t="s">
        <v>301</v>
      </c>
      <c r="F18" s="3"/>
      <c r="G18" s="3" t="s">
        <v>497</v>
      </c>
      <c r="H18" s="3" t="s">
        <v>454</v>
      </c>
    </row>
    <row r="19" spans="1:8" ht="28.5" x14ac:dyDescent="0.2">
      <c r="A19" s="22" t="s">
        <v>310</v>
      </c>
      <c r="B19" s="3"/>
      <c r="C19" s="3"/>
      <c r="D19" s="3" t="s">
        <v>462</v>
      </c>
      <c r="E19" s="3" t="s">
        <v>303</v>
      </c>
      <c r="F19" s="3"/>
      <c r="G19" s="3" t="s">
        <v>32</v>
      </c>
      <c r="H19" s="3" t="s">
        <v>505</v>
      </c>
    </row>
    <row r="20" spans="1:8" ht="28.5" x14ac:dyDescent="0.2">
      <c r="A20" s="22" t="s">
        <v>311</v>
      </c>
      <c r="B20" s="3"/>
      <c r="C20" s="3"/>
      <c r="D20" s="3" t="s">
        <v>463</v>
      </c>
      <c r="E20" s="3" t="s">
        <v>337</v>
      </c>
      <c r="F20" s="3"/>
      <c r="G20" s="3" t="s">
        <v>318</v>
      </c>
      <c r="H20" s="3" t="s">
        <v>455</v>
      </c>
    </row>
    <row r="21" spans="1:8" ht="42.75" x14ac:dyDescent="0.2">
      <c r="A21" s="22" t="s">
        <v>312</v>
      </c>
      <c r="B21" s="3"/>
      <c r="C21" s="3"/>
      <c r="D21" s="3" t="s">
        <v>464</v>
      </c>
      <c r="E21" s="3" t="s">
        <v>338</v>
      </c>
      <c r="F21" s="3"/>
      <c r="G21" s="3" t="s">
        <v>318</v>
      </c>
      <c r="H21" s="3" t="s">
        <v>456</v>
      </c>
    </row>
    <row r="22" spans="1:8" ht="57" x14ac:dyDescent="0.2">
      <c r="A22" s="22" t="s">
        <v>313</v>
      </c>
      <c r="B22" s="3"/>
      <c r="C22" s="3"/>
      <c r="D22" s="3" t="s">
        <v>465</v>
      </c>
      <c r="E22" s="3" t="s">
        <v>304</v>
      </c>
      <c r="F22" s="3"/>
      <c r="G22" s="3"/>
      <c r="H22" s="3" t="s">
        <v>468</v>
      </c>
    </row>
    <row r="23" spans="1:8" ht="28.5" x14ac:dyDescent="0.2">
      <c r="A23" s="22" t="s">
        <v>314</v>
      </c>
      <c r="B23" s="3"/>
      <c r="C23" s="3"/>
      <c r="D23" s="3" t="s">
        <v>466</v>
      </c>
      <c r="E23" s="3" t="s">
        <v>339</v>
      </c>
      <c r="F23" s="3"/>
      <c r="G23" s="3"/>
      <c r="H23" s="3" t="s">
        <v>461</v>
      </c>
    </row>
    <row r="24" spans="1:8" ht="57" x14ac:dyDescent="0.2">
      <c r="A24" s="22" t="s">
        <v>315</v>
      </c>
      <c r="B24" s="3"/>
      <c r="C24" s="3"/>
      <c r="D24" s="3" t="s">
        <v>467</v>
      </c>
      <c r="E24" s="3" t="s">
        <v>340</v>
      </c>
      <c r="F24" s="3"/>
      <c r="G24" s="3"/>
      <c r="H24" s="3" t="s">
        <v>506</v>
      </c>
    </row>
    <row r="25" spans="1:8" ht="42.75" x14ac:dyDescent="0.2">
      <c r="A25" s="22" t="s">
        <v>316</v>
      </c>
      <c r="B25" s="3"/>
      <c r="C25" s="3"/>
      <c r="D25" s="3" t="s">
        <v>468</v>
      </c>
      <c r="E25" s="3" t="s">
        <v>301</v>
      </c>
      <c r="F25" s="3"/>
      <c r="G25" s="3"/>
      <c r="H25" s="3" t="s">
        <v>507</v>
      </c>
    </row>
    <row r="26" spans="1:8" ht="42.75" x14ac:dyDescent="0.2">
      <c r="A26" s="22" t="s">
        <v>319</v>
      </c>
      <c r="B26" s="3"/>
      <c r="C26" s="3"/>
      <c r="D26" s="3" t="s">
        <v>469</v>
      </c>
      <c r="E26" s="3" t="s">
        <v>341</v>
      </c>
      <c r="F26" s="3"/>
      <c r="G26" s="3"/>
      <c r="H26" s="3" t="s">
        <v>318</v>
      </c>
    </row>
    <row r="27" spans="1:8" ht="28.5" x14ac:dyDescent="0.2">
      <c r="A27" s="22" t="s">
        <v>318</v>
      </c>
      <c r="B27" s="3"/>
      <c r="C27" s="3"/>
      <c r="D27" s="3" t="s">
        <v>470</v>
      </c>
      <c r="E27" s="3" t="s">
        <v>342</v>
      </c>
      <c r="F27" s="3"/>
      <c r="G27" s="3"/>
      <c r="H27" s="3"/>
    </row>
    <row r="28" spans="1:8" x14ac:dyDescent="0.2">
      <c r="A28" s="22" t="s">
        <v>318</v>
      </c>
      <c r="B28" s="3"/>
      <c r="C28" s="3"/>
      <c r="D28" s="3" t="s">
        <v>471</v>
      </c>
      <c r="E28" s="3" t="s">
        <v>318</v>
      </c>
      <c r="F28" s="3"/>
      <c r="G28" s="3"/>
      <c r="H28" s="3"/>
    </row>
    <row r="29" spans="1:8" ht="28.5" x14ac:dyDescent="0.2">
      <c r="A29" s="3"/>
      <c r="B29" s="3"/>
      <c r="C29" s="3"/>
      <c r="D29" s="3" t="s">
        <v>472</v>
      </c>
      <c r="E29" s="3" t="s">
        <v>318</v>
      </c>
      <c r="F29" s="3"/>
      <c r="G29" s="3"/>
      <c r="H29" s="3"/>
    </row>
    <row r="30" spans="1:8" x14ac:dyDescent="0.2">
      <c r="A30" s="3"/>
      <c r="B30" s="3"/>
      <c r="C30" s="3"/>
      <c r="D30" s="3" t="s">
        <v>318</v>
      </c>
      <c r="E30" s="3"/>
      <c r="F30" s="3"/>
      <c r="G30" s="3"/>
      <c r="H30" s="3"/>
    </row>
    <row r="31" spans="1:8" x14ac:dyDescent="0.2">
      <c r="A31" s="3"/>
      <c r="B31" s="3"/>
      <c r="C31" s="3"/>
      <c r="D31" s="3" t="s">
        <v>318</v>
      </c>
      <c r="E31" s="3"/>
      <c r="F31" s="3"/>
      <c r="G31" s="3"/>
      <c r="H31" s="3"/>
    </row>
    <row r="32" spans="1:8" x14ac:dyDescent="0.2">
      <c r="A32" s="3"/>
      <c r="B32" s="3"/>
      <c r="C32" s="3"/>
      <c r="D32" s="3"/>
      <c r="E32" s="3"/>
      <c r="F32" s="3"/>
      <c r="G32" s="3"/>
      <c r="H32" s="3"/>
    </row>
    <row r="33" spans="1:8" x14ac:dyDescent="0.2">
      <c r="A33" s="3"/>
      <c r="B33" s="3"/>
      <c r="C33" s="3"/>
      <c r="D33" s="3"/>
      <c r="E33" s="3"/>
      <c r="F33" s="3"/>
      <c r="G33" s="3"/>
      <c r="H33" s="3"/>
    </row>
    <row r="34" spans="1:8" x14ac:dyDescent="0.2">
      <c r="A34" s="3"/>
      <c r="B34" s="3"/>
      <c r="C34" s="3"/>
      <c r="D34" s="3"/>
      <c r="E34" s="3"/>
      <c r="F34" s="3"/>
      <c r="G34" s="3"/>
      <c r="H34" s="3"/>
    </row>
    <row r="35" spans="1:8" x14ac:dyDescent="0.2">
      <c r="A35" s="3"/>
      <c r="B35" s="3"/>
      <c r="C35" s="3"/>
      <c r="D35" s="3"/>
      <c r="E35" s="3"/>
      <c r="F35" s="3"/>
      <c r="G35" s="3"/>
      <c r="H35" s="3"/>
    </row>
    <row r="36" spans="1:8" x14ac:dyDescent="0.2">
      <c r="A36" s="3"/>
      <c r="B36" s="3"/>
      <c r="C36" s="3"/>
      <c r="D36" s="3"/>
      <c r="E36" s="3"/>
      <c r="F36" s="3"/>
      <c r="G36" s="3"/>
      <c r="H36" s="3"/>
    </row>
    <row r="37" spans="1:8" x14ac:dyDescent="0.2">
      <c r="A37" s="3"/>
      <c r="B37" s="3"/>
      <c r="C37" s="3"/>
      <c r="D37" s="3"/>
      <c r="E37" s="3"/>
      <c r="F37" s="3"/>
      <c r="G37" s="3"/>
      <c r="H37" s="3"/>
    </row>
    <row r="38" spans="1:8" x14ac:dyDescent="0.2">
      <c r="A38" s="3"/>
      <c r="B38" s="3"/>
      <c r="C38" s="3"/>
      <c r="D38" s="3"/>
      <c r="E38" s="3"/>
      <c r="F38" s="3"/>
      <c r="G38" s="3"/>
      <c r="H38" s="3"/>
    </row>
    <row r="39" spans="1:8" x14ac:dyDescent="0.2">
      <c r="A39" s="3"/>
      <c r="B39" s="3"/>
      <c r="C39" s="3"/>
      <c r="D39" s="3"/>
      <c r="E39" s="3"/>
      <c r="F39" s="3"/>
      <c r="G39" s="3"/>
      <c r="H39" s="3"/>
    </row>
    <row r="40" spans="1:8" x14ac:dyDescent="0.2">
      <c r="A40" s="3"/>
      <c r="B40" s="3"/>
      <c r="C40" s="3"/>
      <c r="D40" s="3"/>
      <c r="E40" s="3"/>
      <c r="F40" s="3"/>
      <c r="G40" s="3"/>
      <c r="H40" s="3"/>
    </row>
    <row r="41" spans="1:8" x14ac:dyDescent="0.2">
      <c r="A41" s="3"/>
      <c r="B41" s="3"/>
      <c r="C41" s="3"/>
      <c r="D41" s="3"/>
      <c r="E41" s="3"/>
      <c r="F41" s="3"/>
      <c r="G41" s="3"/>
      <c r="H41" s="3"/>
    </row>
    <row r="42" spans="1:8" x14ac:dyDescent="0.2">
      <c r="A42" s="3"/>
      <c r="B42" s="3"/>
      <c r="C42" s="3"/>
      <c r="D42" s="3"/>
      <c r="E42" s="3"/>
      <c r="F42" s="3"/>
      <c r="G42" s="3"/>
      <c r="H42" s="3"/>
    </row>
  </sheetData>
  <phoneticPr fontId="26" type="noConversion"/>
  <pageMargins left="0.7" right="0.7" top="0.75" bottom="0.75" header="0.3" footer="0.3"/>
  <extLst>
    <ext xmlns:mx="http://schemas.microsoft.com/office/mac/excel/2008/main" uri="http://schemas.microsoft.com/office/mac/excel/2008/main">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H7" sqref="H7"/>
    </sheetView>
  </sheetViews>
  <sheetFormatPr defaultRowHeight="15" x14ac:dyDescent="0.25"/>
  <cols>
    <col min="1" max="1" width="36.140625" bestFit="1" customWidth="1"/>
    <col min="2" max="2" width="23.140625" customWidth="1"/>
    <col min="3" max="3" width="16.85546875" bestFit="1" customWidth="1"/>
    <col min="4" max="4" width="17.28515625" bestFit="1" customWidth="1"/>
    <col min="5" max="5" width="20.85546875" bestFit="1" customWidth="1"/>
    <col min="6" max="6" width="16.7109375" bestFit="1" customWidth="1"/>
    <col min="12" max="12" width="21.42578125" customWidth="1"/>
  </cols>
  <sheetData>
    <row r="1" spans="1:15" ht="30" x14ac:dyDescent="0.25">
      <c r="A1" s="123" t="s">
        <v>514</v>
      </c>
      <c r="B1" s="123" t="s">
        <v>515</v>
      </c>
      <c r="C1" s="123" t="s">
        <v>517</v>
      </c>
      <c r="D1" s="123" t="s">
        <v>518</v>
      </c>
      <c r="E1" s="123" t="s">
        <v>519</v>
      </c>
      <c r="F1" s="123" t="s">
        <v>530</v>
      </c>
      <c r="J1" s="123" t="s">
        <v>520</v>
      </c>
      <c r="L1" s="170" t="s">
        <v>523</v>
      </c>
      <c r="N1" s="170" t="s">
        <v>524</v>
      </c>
      <c r="O1" s="170" t="s">
        <v>525</v>
      </c>
    </row>
    <row r="2" spans="1:15" ht="45" x14ac:dyDescent="0.25">
      <c r="A2" s="124" t="s">
        <v>516</v>
      </c>
      <c r="B2" s="124" t="s">
        <v>516</v>
      </c>
      <c r="C2" s="124" t="s">
        <v>516</v>
      </c>
      <c r="D2" s="124" t="s">
        <v>516</v>
      </c>
      <c r="E2" s="124" t="s">
        <v>516</v>
      </c>
      <c r="F2" s="124" t="s">
        <v>516</v>
      </c>
      <c r="J2" s="86" t="s">
        <v>521</v>
      </c>
      <c r="L2" s="86" t="s">
        <v>432</v>
      </c>
      <c r="N2" s="116" t="s">
        <v>526</v>
      </c>
      <c r="O2" s="116" t="s">
        <v>527</v>
      </c>
    </row>
    <row r="3" spans="1:15" ht="135" x14ac:dyDescent="0.25">
      <c r="A3" s="125" t="str">
        <f>'Activity Classification'!A11</f>
        <v>Раздача и/или обмен шприцев и игл</v>
      </c>
      <c r="B3" s="125">
        <f>'Activity Classification'!B11</f>
        <v>0</v>
      </c>
      <c r="C3" s="125">
        <f>'Activity Classification'!C11</f>
        <v>0</v>
      </c>
      <c r="D3" s="125" t="str">
        <f>'Activity Classification'!D11</f>
        <v>Предоставление метадона или бупренорфина</v>
      </c>
      <c r="E3" s="125">
        <f>'Activity Classification'!E11</f>
        <v>0</v>
      </c>
      <c r="F3" s="125">
        <f>'Activity Classification'!F11</f>
        <v>0</v>
      </c>
      <c r="J3" s="86" t="s">
        <v>522</v>
      </c>
      <c r="L3" s="116" t="s">
        <v>433</v>
      </c>
      <c r="N3" s="116" t="s">
        <v>528</v>
      </c>
      <c r="O3" s="116" t="s">
        <v>529</v>
      </c>
    </row>
    <row r="4" spans="1:15" x14ac:dyDescent="0.25">
      <c r="A4" s="125">
        <f>'Activity Classification'!A12</f>
        <v>0</v>
      </c>
      <c r="B4" s="125">
        <f>'Activity Classification'!B12</f>
        <v>0</v>
      </c>
      <c r="C4" s="125">
        <f>'Activity Classification'!C12</f>
        <v>0</v>
      </c>
      <c r="D4" s="125">
        <f>'Activity Classification'!D12</f>
        <v>0</v>
      </c>
      <c r="E4" s="125">
        <f>'Activity Classification'!E12</f>
        <v>0</v>
      </c>
      <c r="F4" s="125">
        <f>'Activity Classification'!F12</f>
        <v>0</v>
      </c>
      <c r="L4" s="86" t="s">
        <v>434</v>
      </c>
    </row>
    <row r="5" spans="1:15" x14ac:dyDescent="0.25">
      <c r="A5" s="125">
        <f>'Activity Classification'!A13</f>
        <v>0</v>
      </c>
      <c r="B5" s="125">
        <f>'Activity Classification'!B13</f>
        <v>0</v>
      </c>
      <c r="C5" s="125">
        <f>'Activity Classification'!C13</f>
        <v>0</v>
      </c>
      <c r="D5" s="125">
        <f>'Activity Classification'!D13</f>
        <v>0</v>
      </c>
      <c r="E5" s="125">
        <f>'Activity Classification'!E13</f>
        <v>0</v>
      </c>
      <c r="F5" s="125">
        <f>'Activity Classification'!F13</f>
        <v>0</v>
      </c>
    </row>
    <row r="6" spans="1:15" x14ac:dyDescent="0.25">
      <c r="A6" s="125">
        <f>'Activity Classification'!A14</f>
        <v>0</v>
      </c>
      <c r="B6" s="125">
        <f>'Activity Classification'!B14</f>
        <v>0</v>
      </c>
      <c r="C6" s="125">
        <f>'Activity Classification'!C14</f>
        <v>0</v>
      </c>
      <c r="D6" s="125">
        <f>'Activity Classification'!D14</f>
        <v>0</v>
      </c>
      <c r="E6" s="125">
        <f>'Activity Classification'!E14</f>
        <v>0</v>
      </c>
      <c r="F6" s="125">
        <f>'Activity Classification'!F14</f>
        <v>0</v>
      </c>
    </row>
    <row r="7" spans="1:15" x14ac:dyDescent="0.25">
      <c r="A7" s="125">
        <f>'Activity Classification'!A15</f>
        <v>0</v>
      </c>
      <c r="B7" s="125">
        <f>'Activity Classification'!B15</f>
        <v>0</v>
      </c>
      <c r="C7" s="125">
        <f>'Activity Classification'!C15</f>
        <v>0</v>
      </c>
      <c r="D7" s="125">
        <f>'Activity Classification'!D15</f>
        <v>0</v>
      </c>
      <c r="E7" s="125">
        <f>'Activity Classification'!E15</f>
        <v>0</v>
      </c>
      <c r="F7" s="125">
        <f>'Activity Classification'!F15</f>
        <v>0</v>
      </c>
    </row>
    <row r="8" spans="1:15" x14ac:dyDescent="0.25">
      <c r="A8" s="125">
        <f>'Activity Classification'!A16</f>
        <v>0</v>
      </c>
      <c r="B8" s="125">
        <f>'Activity Classification'!B16</f>
        <v>0</v>
      </c>
      <c r="C8" s="125">
        <f>'Activity Classification'!C16</f>
        <v>0</v>
      </c>
      <c r="D8" s="125">
        <f>'Activity Classification'!D16</f>
        <v>0</v>
      </c>
      <c r="E8" s="125">
        <f>'Activity Classification'!E16</f>
        <v>0</v>
      </c>
      <c r="F8" s="125">
        <f>'Activity Classification'!F16</f>
        <v>0</v>
      </c>
    </row>
    <row r="9" spans="1:15" x14ac:dyDescent="0.25">
      <c r="A9" s="125">
        <f>'Activity Classification'!A17</f>
        <v>0</v>
      </c>
      <c r="B9" s="125">
        <f>'Activity Classification'!B17</f>
        <v>0</v>
      </c>
      <c r="C9" s="125">
        <f>'Activity Classification'!C17</f>
        <v>0</v>
      </c>
      <c r="D9" s="125">
        <f>'Activity Classification'!D17</f>
        <v>0</v>
      </c>
      <c r="E9" s="125">
        <f>'Activity Classification'!E17</f>
        <v>0</v>
      </c>
      <c r="F9" s="125">
        <f>'Activity Classification'!F17</f>
        <v>0</v>
      </c>
    </row>
    <row r="10" spans="1:15" x14ac:dyDescent="0.25">
      <c r="A10" s="125">
        <f>'Activity Classification'!A18</f>
        <v>0</v>
      </c>
      <c r="B10" s="125">
        <f>'Activity Classification'!B18</f>
        <v>0</v>
      </c>
      <c r="C10" s="125">
        <f>'Activity Classification'!C18</f>
        <v>0</v>
      </c>
      <c r="D10" s="125">
        <f>'Activity Classification'!D18</f>
        <v>0</v>
      </c>
      <c r="E10" s="125">
        <f>'Activity Classification'!E18</f>
        <v>0</v>
      </c>
      <c r="F10" s="125">
        <f>'Activity Classification'!F18</f>
        <v>0</v>
      </c>
    </row>
    <row r="11" spans="1:15" x14ac:dyDescent="0.25">
      <c r="A11" s="125">
        <f>'Activity Classification'!A19</f>
        <v>0</v>
      </c>
      <c r="B11" s="125">
        <f>'Activity Classification'!B19</f>
        <v>0</v>
      </c>
      <c r="C11" s="125">
        <f>'Activity Classification'!C19</f>
        <v>0</v>
      </c>
      <c r="D11" s="125">
        <f>'Activity Classification'!D19</f>
        <v>0</v>
      </c>
      <c r="E11" s="125">
        <f>'Activity Classification'!E19</f>
        <v>0</v>
      </c>
      <c r="F11" s="125">
        <f>'Activity Classification'!F19</f>
        <v>0</v>
      </c>
    </row>
    <row r="12" spans="1:15" x14ac:dyDescent="0.25">
      <c r="A12" s="125">
        <f>'Activity Classification'!A20</f>
        <v>0</v>
      </c>
      <c r="B12" s="125">
        <f>'Activity Classification'!B20</f>
        <v>0</v>
      </c>
      <c r="C12" s="125">
        <f>'Activity Classification'!C20</f>
        <v>0</v>
      </c>
      <c r="D12" s="125">
        <f>'Activity Classification'!D20</f>
        <v>0</v>
      </c>
      <c r="E12" s="125">
        <f>'Activity Classification'!E20</f>
        <v>0</v>
      </c>
      <c r="F12" s="125">
        <f>'Activity Classification'!F20</f>
        <v>0</v>
      </c>
    </row>
    <row r="13" spans="1:15" x14ac:dyDescent="0.25">
      <c r="A13" s="125">
        <f>'Activity Classification'!A21</f>
        <v>0</v>
      </c>
      <c r="B13" s="125">
        <f>'Activity Classification'!B21</f>
        <v>0</v>
      </c>
      <c r="C13" s="125">
        <f>'Activity Classification'!C21</f>
        <v>0</v>
      </c>
      <c r="D13" s="125">
        <f>'Activity Classification'!D21</f>
        <v>0</v>
      </c>
      <c r="E13" s="125">
        <f>'Activity Classification'!E21</f>
        <v>0</v>
      </c>
      <c r="F13" s="125">
        <f>'Activity Classification'!F21</f>
        <v>0</v>
      </c>
    </row>
    <row r="14" spans="1:15" x14ac:dyDescent="0.25">
      <c r="A14" s="125">
        <f>'Activity Classification'!A22</f>
        <v>0</v>
      </c>
      <c r="B14" s="125">
        <f>'Activity Classification'!B22</f>
        <v>0</v>
      </c>
      <c r="C14" s="125">
        <f>'Activity Classification'!C22</f>
        <v>0</v>
      </c>
      <c r="D14" s="125">
        <f>'Activity Classification'!D22</f>
        <v>0</v>
      </c>
      <c r="E14" s="125">
        <f>'Activity Classification'!E22</f>
        <v>0</v>
      </c>
      <c r="F14" s="125">
        <f>'Activity Classification'!F22</f>
        <v>0</v>
      </c>
    </row>
    <row r="15" spans="1:15" x14ac:dyDescent="0.25">
      <c r="A15" s="125">
        <f>'Activity Classification'!A23</f>
        <v>0</v>
      </c>
      <c r="B15" s="125">
        <f>'Activity Classification'!B23</f>
        <v>0</v>
      </c>
      <c r="C15" s="125">
        <f>'Activity Classification'!C23</f>
        <v>0</v>
      </c>
      <c r="D15" s="125">
        <f>'Activity Classification'!D23</f>
        <v>0</v>
      </c>
      <c r="E15" s="125">
        <f>'Activity Classification'!E23</f>
        <v>0</v>
      </c>
      <c r="F15" s="125">
        <f>'Activity Classification'!F23</f>
        <v>0</v>
      </c>
    </row>
    <row r="16" spans="1:15" x14ac:dyDescent="0.25">
      <c r="A16" s="125">
        <f>'Activity Classification'!A24</f>
        <v>0</v>
      </c>
      <c r="B16" s="125">
        <f>'Activity Classification'!B24</f>
        <v>0</v>
      </c>
      <c r="C16" s="125">
        <f>'Activity Classification'!C24</f>
        <v>0</v>
      </c>
      <c r="D16" s="125">
        <f>'Activity Classification'!D24</f>
        <v>0</v>
      </c>
      <c r="E16" s="125">
        <f>'Activity Classification'!E24</f>
        <v>0</v>
      </c>
      <c r="F16" s="125">
        <f>'Activity Classification'!F24</f>
        <v>0</v>
      </c>
    </row>
    <row r="17" spans="1:6" x14ac:dyDescent="0.25">
      <c r="A17" s="125">
        <f>'Activity Classification'!A25</f>
        <v>0</v>
      </c>
      <c r="B17" s="125">
        <f>'Activity Classification'!B25</f>
        <v>0</v>
      </c>
      <c r="C17" s="125">
        <f>'Activity Classification'!C25</f>
        <v>0</v>
      </c>
      <c r="D17" s="125">
        <f>'Activity Classification'!D25</f>
        <v>0</v>
      </c>
      <c r="E17" s="125">
        <f>'Activity Classification'!E25</f>
        <v>0</v>
      </c>
      <c r="F17" s="125">
        <f>'Activity Classification'!F25</f>
        <v>0</v>
      </c>
    </row>
    <row r="18" spans="1:6" x14ac:dyDescent="0.25">
      <c r="A18" s="125">
        <f>'Activity Classification'!A26</f>
        <v>0</v>
      </c>
      <c r="B18" s="125">
        <f>'Activity Classification'!B26</f>
        <v>0</v>
      </c>
      <c r="C18" s="125">
        <f>'Activity Classification'!C26</f>
        <v>0</v>
      </c>
      <c r="D18" s="125">
        <f>'Activity Classification'!D26</f>
        <v>0</v>
      </c>
      <c r="E18" s="125">
        <f>'Activity Classification'!E26</f>
        <v>0</v>
      </c>
      <c r="F18" s="125">
        <f>'Activity Classification'!F26</f>
        <v>0</v>
      </c>
    </row>
    <row r="19" spans="1:6" x14ac:dyDescent="0.25">
      <c r="A19" s="125">
        <f>'Activity Classification'!A27</f>
        <v>0</v>
      </c>
      <c r="B19" s="125">
        <f>'Activity Classification'!B27</f>
        <v>0</v>
      </c>
      <c r="C19" s="125">
        <f>'Activity Classification'!C27</f>
        <v>0</v>
      </c>
      <c r="D19" s="125">
        <f>'Activity Classification'!D27</f>
        <v>0</v>
      </c>
      <c r="E19" s="125">
        <f>'Activity Classification'!E27</f>
        <v>0</v>
      </c>
      <c r="F19" s="125">
        <f>'Activity Classification'!F27</f>
        <v>0</v>
      </c>
    </row>
    <row r="20" spans="1:6" x14ac:dyDescent="0.25">
      <c r="A20" s="125">
        <f>'Activity Classification'!A28</f>
        <v>0</v>
      </c>
      <c r="B20" s="125">
        <f>'Activity Classification'!B28</f>
        <v>0</v>
      </c>
      <c r="C20" s="125">
        <f>'Activity Classification'!C28</f>
        <v>0</v>
      </c>
      <c r="D20" s="125">
        <f>'Activity Classification'!D28</f>
        <v>0</v>
      </c>
      <c r="E20" s="125">
        <f>'Activity Classification'!E28</f>
        <v>0</v>
      </c>
      <c r="F20" s="125">
        <f>'Activity Classification'!F28</f>
        <v>0</v>
      </c>
    </row>
    <row r="21" spans="1:6" x14ac:dyDescent="0.25">
      <c r="A21" s="125">
        <f>'Activity Classification'!A29</f>
        <v>0</v>
      </c>
      <c r="B21" s="125">
        <f>'Activity Classification'!B29</f>
        <v>0</v>
      </c>
      <c r="C21" s="125">
        <f>'Activity Classification'!C29</f>
        <v>0</v>
      </c>
      <c r="D21" s="125">
        <f>'Activity Classification'!D29</f>
        <v>0</v>
      </c>
      <c r="E21" s="125">
        <f>'Activity Classification'!E29</f>
        <v>0</v>
      </c>
      <c r="F21" s="125">
        <f>'Activity Classification'!F29</f>
        <v>0</v>
      </c>
    </row>
    <row r="22" spans="1:6" x14ac:dyDescent="0.25">
      <c r="A22" s="125">
        <f>'Activity Classification'!A30</f>
        <v>0</v>
      </c>
      <c r="B22" s="125">
        <f>'Activity Classification'!B30</f>
        <v>0</v>
      </c>
      <c r="C22" s="125">
        <f>'Activity Classification'!C30</f>
        <v>0</v>
      </c>
      <c r="D22" s="125">
        <f>'Activity Classification'!D30</f>
        <v>0</v>
      </c>
      <c r="E22" s="125">
        <f>'Activity Classification'!E30</f>
        <v>0</v>
      </c>
      <c r="F22" s="125">
        <f>'Activity Classification'!F30</f>
        <v>0</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E4" sqref="E4"/>
    </sheetView>
  </sheetViews>
  <sheetFormatPr defaultRowHeight="15" x14ac:dyDescent="0.25"/>
  <cols>
    <col min="1" max="1" width="19.42578125" customWidth="1"/>
    <col min="2" max="2" width="15.140625" customWidth="1"/>
    <col min="3" max="3" width="16.85546875" customWidth="1"/>
    <col min="4" max="4" width="17.28515625" customWidth="1"/>
    <col min="5" max="6" width="14.5703125" customWidth="1"/>
  </cols>
  <sheetData>
    <row r="1" spans="1:6" x14ac:dyDescent="0.25">
      <c r="B1" s="450" t="s">
        <v>59</v>
      </c>
      <c r="C1" s="450"/>
      <c r="D1" s="450"/>
      <c r="E1" s="450" t="s">
        <v>58</v>
      </c>
      <c r="F1" s="450"/>
    </row>
    <row r="2" spans="1:6" x14ac:dyDescent="0.25">
      <c r="A2" s="86"/>
      <c r="B2" s="451" t="s">
        <v>20</v>
      </c>
      <c r="C2" s="451"/>
      <c r="D2" s="451"/>
      <c r="E2" s="451"/>
      <c r="F2" s="451"/>
    </row>
    <row r="3" spans="1:6" x14ac:dyDescent="0.25">
      <c r="A3" s="86"/>
      <c r="B3" s="148" t="s">
        <v>53</v>
      </c>
      <c r="C3" s="148">
        <f>YearOne</f>
        <v>2012</v>
      </c>
      <c r="D3" s="148">
        <f>YearTwo</f>
        <v>2013</v>
      </c>
      <c r="E3" s="148">
        <f>YearOne</f>
        <v>2012</v>
      </c>
      <c r="F3" s="148">
        <f>YearTwo</f>
        <v>2013</v>
      </c>
    </row>
    <row r="4" spans="1:6" x14ac:dyDescent="0.25">
      <c r="A4" s="86" t="s">
        <v>30</v>
      </c>
      <c r="B4" s="86">
        <f>'Service providers'!$B$13</f>
        <v>0</v>
      </c>
      <c r="C4" s="149">
        <f>SUM('Central expenditures-NSP'!C14:C51)+SUM('Central expenditures-NSP'!E14:E51)+'Central expenditures-NSP'!I12+'Central expenditures-NSP'!K12+'Central expenditures-NSP'!M12+'Central expenditures-NSP'!O12</f>
        <v>0</v>
      </c>
      <c r="D4" s="149">
        <f>SUM('Central expenditures-NSP'!D14:D51)+SUM('Central expenditures-NSP'!F14:F51)+'Central expenditures-NSP'!J12+'Central expenditures-NSP'!L12+'Central expenditures-NSP'!N12+'Central expenditures-NSP'!P12</f>
        <v>0</v>
      </c>
      <c r="E4" s="86">
        <f>SUM('Site staff-NSP'!C11:C28)+'Site staff-NSP'!L9+'Site staff-NSP'!N9</f>
        <v>0</v>
      </c>
      <c r="F4" s="86">
        <f>SUM('Site staff-NSP'!D11:D28)+'Site staff-NSP'!M9+'Site staff-NSP'!O9</f>
        <v>0</v>
      </c>
    </row>
    <row r="5" spans="1:6" x14ac:dyDescent="0.25">
      <c r="A5" s="86" t="s">
        <v>25</v>
      </c>
      <c r="B5" s="86">
        <f>'Service providers'!$B$34</f>
        <v>0</v>
      </c>
      <c r="C5" s="86">
        <f>SUM('Central expenditures-NSP'!C54:C91)+SUM('Central expenditures-NSP'!E54:E91)+'Central expenditures-NSP'!I13+'Central expenditures-NSP'!K13+'Central expenditures-NSP'!M13+'Central expenditures-NSP'!O13</f>
        <v>0</v>
      </c>
      <c r="D5" s="86">
        <f>SUM('Central expenditures-NSP'!D54:D91)+SUM('Central expenditures-NSP'!F54:F91)+'Central expenditures-NSP'!J13+'Central expenditures-NSP'!L13+'Central expenditures-NSP'!N13+'Central expenditures-NSP'!P13</f>
        <v>0</v>
      </c>
      <c r="E5" s="86">
        <f>SUM('Site staff-NSP'!C31:C48)+'Site staff-NSP'!L10+'Site staff-NSP'!N10</f>
        <v>0</v>
      </c>
      <c r="F5" s="86">
        <f>SUM('Site staff-NSP'!D31:D48)+'Site staff-NSP'!M10+'Site staff-NSP'!O10</f>
        <v>0</v>
      </c>
    </row>
    <row r="6" spans="1:6" x14ac:dyDescent="0.25">
      <c r="A6" s="86" t="s">
        <v>26</v>
      </c>
      <c r="B6" s="86">
        <f>'Service providers'!$B$55</f>
        <v>0</v>
      </c>
      <c r="C6" s="86">
        <f>SUM('Central expenditures-NSP'!C94:C131)+SUM('Central expenditures-NSP'!E94:E131)+'Central expenditures-NSP'!I14+'Central expenditures-NSP'!K14+'Central expenditures-NSP'!M14+'Central expenditures-NSP'!O14</f>
        <v>0</v>
      </c>
      <c r="D6" s="86">
        <f>SUM('Central expenditures-NSP'!D94:D131)+SUM('Central expenditures-NSP'!F94:F131)+'Central expenditures-NSP'!J14+'Central expenditures-NSP'!L14+'Central expenditures-NSP'!N14+'Central expenditures-NSP'!P14</f>
        <v>0</v>
      </c>
      <c r="E6" s="86">
        <f>SUM('Site staff-NSP'!C51:C68)+'Site staff-NSP'!L11+'Site staff-NSP'!N11</f>
        <v>0</v>
      </c>
      <c r="F6" s="86">
        <f>SUM('Site staff-NSP'!D51:D68)+'Site staff-NSP'!M11+'Site staff-NSP'!O11</f>
        <v>0</v>
      </c>
    </row>
    <row r="7" spans="1:6" x14ac:dyDescent="0.25">
      <c r="A7" s="86" t="s">
        <v>27</v>
      </c>
      <c r="B7" s="86">
        <f>'Service providers'!$B$76</f>
        <v>0</v>
      </c>
      <c r="C7" s="86">
        <f>SUM('Central expenditures-NSP'!C134:C171)+SUM('Central expenditures-NSP'!E134:E171)+'Central expenditures-NSP'!I15+'Central expenditures-NSP'!K15+'Central expenditures-NSP'!M15+'Central expenditures-NSP'!O15</f>
        <v>0</v>
      </c>
      <c r="D7" s="86">
        <f>SUM('Central expenditures-NSP'!D134:D171)+SUM('Central expenditures-NSP'!F134:F171)+'Central expenditures-NSP'!J15+'Central expenditures-NSP'!L15+'Central expenditures-NSP'!N15+'Central expenditures-NSP'!P15</f>
        <v>0</v>
      </c>
      <c r="E7" s="86">
        <f>SUM('Site staff-NSP'!C71:C88)+'Site staff-NSP'!L12+'Site staff-NSP'!N12</f>
        <v>0</v>
      </c>
      <c r="F7" s="86">
        <f>SUM('Site staff-NSP'!D71:D88)+'Site staff-NSP'!M12+'Site staff-NSP'!O12</f>
        <v>0</v>
      </c>
    </row>
    <row r="8" spans="1:6" x14ac:dyDescent="0.25">
      <c r="A8" s="86" t="s">
        <v>28</v>
      </c>
      <c r="B8" s="86">
        <f>'Service providers'!$B$97</f>
        <v>0</v>
      </c>
      <c r="C8" s="86">
        <f>SUM('Central expenditures-NSP'!C174:C211)+SUM('Central expenditures-NSP'!E174:E211)+'Central expenditures-NSP'!I16+'Central expenditures-NSP'!K16+'Central expenditures-NSP'!M16+'Central expenditures-NSP'!O16</f>
        <v>0</v>
      </c>
      <c r="D8" s="86">
        <f>SUM('Central expenditures-NSP'!D174:D211)+SUM('Central expenditures-NSP'!F174:F211)+'Central expenditures-NSP'!J16+'Central expenditures-NSP'!L16+'Central expenditures-NSP'!N16+'Central expenditures-NSP'!P16</f>
        <v>0</v>
      </c>
      <c r="E8" s="86">
        <f>SUM('Site staff-NSP'!C91:C108)+'Site staff-NSP'!L13+'Site staff-NSP'!N13</f>
        <v>0</v>
      </c>
      <c r="F8" s="86">
        <f>SUM('Site staff-NSP'!D91:D108)+'Site staff-NSP'!M13+'Site staff-NSP'!O13</f>
        <v>0</v>
      </c>
    </row>
    <row r="9" spans="1:6" x14ac:dyDescent="0.25">
      <c r="A9" s="86" t="s">
        <v>60</v>
      </c>
      <c r="B9" s="86">
        <f>'Service providers'!$B$118</f>
        <v>0</v>
      </c>
      <c r="C9" s="86">
        <f>SUM('Central expenditures-NSP'!C214:C251)+SUM('Central expenditures-NSP'!E214:E251)+'Central expenditures-NSP'!I17+'Central expenditures-NSP'!K17+'Central expenditures-NSP'!M17+'Central expenditures-NSP'!O17</f>
        <v>0</v>
      </c>
      <c r="D9" s="86">
        <f>SUM('Central expenditures-NSP'!D214:D251)+SUM('Central expenditures-NSP'!F214:F251)+'Central expenditures-NSP'!J17+'Central expenditures-NSP'!L17+'Central expenditures-NSP'!N17+'Central expenditures-NSP'!P17</f>
        <v>0</v>
      </c>
      <c r="E9" s="86">
        <f>SUM('Site staff-NSP'!C111:C128)+'Site staff-NSP'!L14+'Site staff-NSP'!N14</f>
        <v>0</v>
      </c>
      <c r="F9" s="86">
        <f>SUM('Site staff-NSP'!D111:D128)+'Site staff-NSP'!M14+'Site staff-NSP'!O14</f>
        <v>0</v>
      </c>
    </row>
    <row r="10" spans="1:6" x14ac:dyDescent="0.25">
      <c r="A10" s="86" t="s">
        <v>29</v>
      </c>
      <c r="B10" s="86">
        <f>'Service providers'!$B$139</f>
        <v>0</v>
      </c>
      <c r="C10" s="86">
        <f>SUM('Central expenditures-NSP'!C252:C291)+SUM('Central expenditures-NSP'!E252:E291)+'Central expenditures-NSP'!I18+'Central expenditures-NSP'!K18+'Central expenditures-NSP'!M18+'Central expenditures-NSP'!O18</f>
        <v>0</v>
      </c>
      <c r="D10" s="86">
        <f>SUM('Central expenditures-NSP'!D252:D291)+SUM('Central expenditures-NSP'!F252:F291)+'Central expenditures-NSP'!J18+'Central expenditures-NSP'!L18+'Central expenditures-NSP'!N18+'Central expenditures-NSP'!P18</f>
        <v>0</v>
      </c>
      <c r="E10" s="86">
        <f>SUM('Site staff-NSP'!C131:C148)+'Site staff-NSP'!L15+'Site staff-NSP'!N15</f>
        <v>0</v>
      </c>
      <c r="F10" s="86">
        <f>SUM('Site staff-NSP'!D131:D148)+'Site staff-NSP'!M15+'Site staff-NSP'!O15</f>
        <v>0</v>
      </c>
    </row>
    <row r="11" spans="1:6" x14ac:dyDescent="0.25">
      <c r="A11" s="86"/>
      <c r="B11" s="452" t="s">
        <v>21</v>
      </c>
      <c r="C11" s="452"/>
      <c r="D11" s="452"/>
      <c r="E11" s="452"/>
      <c r="F11" s="452"/>
    </row>
    <row r="12" spans="1:6" x14ac:dyDescent="0.25">
      <c r="A12" s="86"/>
      <c r="B12" s="148" t="s">
        <v>53</v>
      </c>
      <c r="C12" s="148">
        <f>YearOne</f>
        <v>2012</v>
      </c>
      <c r="D12" s="148">
        <f>YearTwo</f>
        <v>2013</v>
      </c>
      <c r="E12" s="148">
        <f>YearOne</f>
        <v>2012</v>
      </c>
      <c r="F12" s="148">
        <f>YearTwo</f>
        <v>2013</v>
      </c>
    </row>
    <row r="13" spans="1:6" x14ac:dyDescent="0.25">
      <c r="A13" s="86" t="s">
        <v>30</v>
      </c>
      <c r="B13" s="86">
        <f>'Service providers'!$J$13</f>
        <v>0</v>
      </c>
      <c r="C13" s="86">
        <f>SUM('Central expenditures-OST'!C14:C52)+SUM('Central expenditures-OST'!E14:E52)+'Central expenditures-OST'!I12+'Central expenditures-OST'!K12+'Central expenditures-OST'!M12+'Central expenditures-OST'!O12</f>
        <v>0</v>
      </c>
      <c r="D13" s="86">
        <f>SUM('Central expenditures-OST'!D14:D52)+SUM('Central expenditures-OST'!F14:F52)+'Central expenditures-OST'!J12+'Central expenditures-OST'!L12+'Central expenditures-OST'!N12+'Central expenditures-OST'!P12</f>
        <v>0</v>
      </c>
      <c r="E13" s="86">
        <f>SUM('Site staff-OST'!C9:C22)+'Site staff-OST'!L7+'Site staff-OST'!N7</f>
        <v>0</v>
      </c>
      <c r="F13" s="86">
        <f>SUM('Site staff-OST'!D9:D22)+'Site staff-OST'!M7+'Site staff-OST'!O7</f>
        <v>0</v>
      </c>
    </row>
    <row r="14" spans="1:6" x14ac:dyDescent="0.25">
      <c r="A14" s="86" t="s">
        <v>25</v>
      </c>
      <c r="B14" s="86">
        <f>'Service providers'!$J$34</f>
        <v>0</v>
      </c>
      <c r="C14" s="86">
        <f>SUM('Central expenditures-OST'!C55:C93)+SUM('Central expenditures-OST'!E55:E93)+'Central expenditures-OST'!I13+'Central expenditures-OST'!K13+'Central expenditures-OST'!M13+'Central expenditures-OST'!O13</f>
        <v>0</v>
      </c>
      <c r="D14" s="86">
        <f>SUM('Central expenditures-OST'!D55:D93)+SUM('Central expenditures-OST'!F55:F93)+'Central expenditures-OST'!J13+'Central expenditures-OST'!L13+'Central expenditures-OST'!N13+'Central expenditures-OST'!P13</f>
        <v>0</v>
      </c>
      <c r="E14" s="86">
        <f>SUM('Site staff-OST'!C25:C38)+'Site staff-OST'!L8+'Site staff-OST'!N8</f>
        <v>0</v>
      </c>
      <c r="F14" s="86">
        <f>SUM('Site staff-OST'!D25:D38)+'Site staff-OST'!M8+'Site staff-OST'!O8</f>
        <v>0</v>
      </c>
    </row>
    <row r="15" spans="1:6" x14ac:dyDescent="0.25">
      <c r="A15" s="86" t="s">
        <v>26</v>
      </c>
      <c r="B15" s="86">
        <f>'Service providers'!$J$55</f>
        <v>0</v>
      </c>
      <c r="C15" s="86">
        <f>SUM('Central expenditures-OST'!C96:C134)+SUM('Central expenditures-OST'!E96:E134)+'Central expenditures-OST'!I14+'Central expenditures-OST'!K14+'Central expenditures-OST'!M14+'Central expenditures-OST'!O14</f>
        <v>0</v>
      </c>
      <c r="D15" s="86">
        <f>SUM('Central expenditures-OST'!D96:D134)+SUM('Central expenditures-OST'!F96:F134)+'Central expenditures-OST'!J14+'Central expenditures-OST'!L14+'Central expenditures-OST'!N14+'Central expenditures-OST'!P14</f>
        <v>0</v>
      </c>
      <c r="E15" s="86">
        <f>SUM('Site staff-OST'!C41:C54)+'Site staff-OST'!L9+'Site staff-OST'!N9</f>
        <v>0</v>
      </c>
      <c r="F15" s="86">
        <f>SUM('Site staff-OST'!D41:D54)+'Site staff-OST'!M9+'Site staff-OST'!O9</f>
        <v>0</v>
      </c>
    </row>
    <row r="16" spans="1:6" x14ac:dyDescent="0.25">
      <c r="A16" s="86" t="s">
        <v>27</v>
      </c>
      <c r="B16" s="86">
        <f>'Service providers'!$J$76</f>
        <v>0</v>
      </c>
      <c r="C16" s="86">
        <f>SUM('Central expenditures-OST'!C137:C175)+SUM('Central expenditures-OST'!E137:E175)+'Central expenditures-OST'!I15+'Central expenditures-OST'!K15+'Central expenditures-OST'!M15+'Central expenditures-OST'!O15</f>
        <v>0</v>
      </c>
      <c r="D16" s="86">
        <f>SUM('Central expenditures-OST'!D137:D175)+SUM('Central expenditures-OST'!F137:F175)+'Central expenditures-OST'!J15+'Central expenditures-OST'!L15+'Central expenditures-OST'!N15+'Central expenditures-OST'!P15</f>
        <v>0</v>
      </c>
      <c r="E16" s="86">
        <f>SUM('Site staff-OST'!C57:C70)+'Site staff-OST'!L10+'Site staff-OST'!N10</f>
        <v>0</v>
      </c>
      <c r="F16" s="86">
        <f>SUM('Site staff-OST'!D57:D70)+'Site staff-OST'!M10+'Site staff-OST'!O10</f>
        <v>0</v>
      </c>
    </row>
    <row r="17" spans="1:6" x14ac:dyDescent="0.25">
      <c r="A17" s="86" t="s">
        <v>28</v>
      </c>
      <c r="B17" s="86">
        <f>'Service providers'!$J$97</f>
        <v>0</v>
      </c>
      <c r="C17" s="86">
        <f>SUM('Central expenditures-OST'!C178:C216)+SUM('Central expenditures-OST'!E178:E216)+'Central expenditures-OST'!I16+'Central expenditures-OST'!K16+'Central expenditures-OST'!M16+'Central expenditures-OST'!O16</f>
        <v>0</v>
      </c>
      <c r="D17" s="86">
        <f>SUM('Central expenditures-OST'!D178:D216)+SUM('Central expenditures-OST'!F178:F216)+'Central expenditures-OST'!J16+'Central expenditures-OST'!L16+'Central expenditures-OST'!N16+'Central expenditures-OST'!P16</f>
        <v>0</v>
      </c>
      <c r="E17" s="86">
        <f>SUM('Site staff-OST'!C73:C86)+'Site staff-OST'!L11+'Site staff-OST'!N11</f>
        <v>0</v>
      </c>
      <c r="F17" s="86">
        <f>SUM('Site staff-OST'!D73:D86)+'Site staff-OST'!M11+'Site staff-OST'!O11</f>
        <v>0</v>
      </c>
    </row>
    <row r="18" spans="1:6" x14ac:dyDescent="0.25">
      <c r="A18" s="86" t="s">
        <v>60</v>
      </c>
      <c r="B18" s="86">
        <f>'Service providers'!$J$118</f>
        <v>0</v>
      </c>
      <c r="C18" s="86">
        <f>SUM('Central expenditures-OST'!C219:C257)+SUM('Central expenditures-OST'!E219:E257)+'Central expenditures-OST'!I17+'Central expenditures-OST'!K17+'Central expenditures-OST'!M17+'Central expenditures-OST'!O17</f>
        <v>0</v>
      </c>
      <c r="D18" s="86">
        <f>SUM('Central expenditures-OST'!D219:D257)+SUM('Central expenditures-OST'!F219:F257)+'Central expenditures-OST'!J17+'Central expenditures-OST'!L17+'Central expenditures-OST'!N17+'Central expenditures-OST'!P17</f>
        <v>0</v>
      </c>
      <c r="E18" s="86">
        <f>SUM('Site staff-OST'!C89:C102)+'Site staff-OST'!L12+'Site staff-OST'!N12</f>
        <v>0</v>
      </c>
      <c r="F18" s="86">
        <f>SUM('Site staff-OST'!D89:D102)+'Site staff-OST'!M12+'Site staff-OST'!O12</f>
        <v>0</v>
      </c>
    </row>
    <row r="19" spans="1:6" x14ac:dyDescent="0.25">
      <c r="A19" s="86" t="s">
        <v>29</v>
      </c>
      <c r="B19" s="86">
        <f>'Service providers'!$J$139</f>
        <v>0</v>
      </c>
      <c r="C19" s="86">
        <f>SUM('Central expenditures-OST'!C260:C298)+SUM('Central expenditures-OST'!E260:E298)+'Central expenditures-OST'!I18+'Central expenditures-OST'!K18+'Central expenditures-OST'!M18+'Central expenditures-OST'!O18</f>
        <v>0</v>
      </c>
      <c r="D19" s="86">
        <f>SUM('Central expenditures-OST'!D260:D298)+SUM('Central expenditures-OST'!F260:F298)+'Central expenditures-OST'!J18+'Central expenditures-OST'!L18+'Central expenditures-OST'!N18+'Central expenditures-OST'!P18</f>
        <v>0</v>
      </c>
      <c r="E19" s="86">
        <f>SUM('Site staff-OST'!C105:C118)+'Site staff-OST'!L13+'Site staff-OST'!N13</f>
        <v>0</v>
      </c>
      <c r="F19" s="86">
        <f>SUM('Site staff-OST'!D105:D118)+'Site staff-OST'!M13+'Site staff-OST'!O13</f>
        <v>0</v>
      </c>
    </row>
  </sheetData>
  <mergeCells count="4">
    <mergeCell ref="B1:D1"/>
    <mergeCell ref="E1:F1"/>
    <mergeCell ref="B2:F2"/>
    <mergeCell ref="B11:F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0"/>
  <sheetViews>
    <sheetView showGridLines="0" zoomScale="90" zoomScaleNormal="90" zoomScalePageLayoutView="80" workbookViewId="0">
      <selection activeCell="I12" sqref="I12"/>
    </sheetView>
  </sheetViews>
  <sheetFormatPr defaultColWidth="8.85546875" defaultRowHeight="14.25" x14ac:dyDescent="0.2"/>
  <cols>
    <col min="1" max="7" width="28.7109375" style="1" customWidth="1"/>
    <col min="8" max="16384" width="8.85546875" style="1"/>
  </cols>
  <sheetData>
    <row r="1" spans="1:7" ht="20.25" x14ac:dyDescent="0.3">
      <c r="A1" s="250" t="s">
        <v>70</v>
      </c>
      <c r="B1" s="250"/>
      <c r="C1" s="250"/>
      <c r="D1" s="250"/>
      <c r="E1" s="250"/>
    </row>
    <row r="2" spans="1:7" ht="12.75" customHeight="1" x14ac:dyDescent="0.3">
      <c r="A2" s="46"/>
      <c r="B2" s="46"/>
      <c r="C2" s="46"/>
      <c r="D2" s="46"/>
      <c r="E2" s="46"/>
    </row>
    <row r="3" spans="1:7" ht="23.25" customHeight="1" x14ac:dyDescent="0.2">
      <c r="A3" s="457" t="s">
        <v>590</v>
      </c>
      <c r="B3" s="457"/>
      <c r="C3" s="457"/>
      <c r="D3" s="457"/>
      <c r="E3" s="457"/>
      <c r="F3" s="457"/>
      <c r="G3" s="457"/>
    </row>
    <row r="4" spans="1:7" ht="41.25" customHeight="1" x14ac:dyDescent="0.2">
      <c r="A4" s="457"/>
      <c r="B4" s="457"/>
      <c r="C4" s="457"/>
      <c r="D4" s="457"/>
      <c r="E4" s="457"/>
      <c r="F4" s="457"/>
      <c r="G4" s="457"/>
    </row>
    <row r="5" spans="1:7" ht="83.25" customHeight="1" x14ac:dyDescent="0.2">
      <c r="A5" s="159" t="s">
        <v>117</v>
      </c>
      <c r="B5" s="251" t="s">
        <v>591</v>
      </c>
      <c r="C5" s="251"/>
      <c r="D5" s="251"/>
      <c r="E5" s="251"/>
      <c r="F5" s="251"/>
      <c r="G5" s="251"/>
    </row>
    <row r="6" spans="1:7" ht="75.75" customHeight="1" x14ac:dyDescent="0.2">
      <c r="A6" s="159" t="s">
        <v>118</v>
      </c>
      <c r="B6" s="251" t="s">
        <v>592</v>
      </c>
      <c r="C6" s="251"/>
      <c r="D6" s="251"/>
      <c r="E6" s="251"/>
      <c r="F6" s="251"/>
      <c r="G6" s="251"/>
    </row>
    <row r="7" spans="1:7" ht="45" customHeight="1" x14ac:dyDescent="0.2">
      <c r="A7" s="159" t="s">
        <v>119</v>
      </c>
      <c r="B7" s="251" t="s">
        <v>593</v>
      </c>
      <c r="C7" s="251"/>
      <c r="D7" s="251"/>
      <c r="E7" s="251"/>
      <c r="F7" s="251"/>
      <c r="G7" s="251"/>
    </row>
    <row r="8" spans="1:7" ht="18" customHeight="1" x14ac:dyDescent="0.3">
      <c r="A8" s="46"/>
      <c r="B8" s="46"/>
      <c r="C8" s="46"/>
      <c r="D8" s="46"/>
      <c r="E8" s="46"/>
    </row>
    <row r="9" spans="1:7" ht="23.25" x14ac:dyDescent="0.35">
      <c r="A9" s="248" t="s">
        <v>87</v>
      </c>
      <c r="B9" s="248"/>
      <c r="C9" s="248"/>
      <c r="D9" s="249" t="s">
        <v>88</v>
      </c>
      <c r="E9" s="249"/>
      <c r="F9" s="249"/>
    </row>
    <row r="10" spans="1:7" ht="61.5" x14ac:dyDescent="0.2">
      <c r="A10" s="160" t="s">
        <v>120</v>
      </c>
      <c r="B10" s="160" t="s">
        <v>121</v>
      </c>
      <c r="C10" s="160" t="s">
        <v>122</v>
      </c>
      <c r="D10" s="161" t="s">
        <v>120</v>
      </c>
      <c r="E10" s="161" t="s">
        <v>121</v>
      </c>
      <c r="F10" s="161" t="s">
        <v>122</v>
      </c>
    </row>
    <row r="11" spans="1:7" ht="47.25" customHeight="1" x14ac:dyDescent="0.2">
      <c r="A11" s="3" t="s">
        <v>92</v>
      </c>
      <c r="B11" s="3"/>
      <c r="C11" s="3"/>
      <c r="D11" s="3" t="s">
        <v>93</v>
      </c>
      <c r="E11" s="3"/>
      <c r="F11" s="3"/>
    </row>
    <row r="12" spans="1:7" x14ac:dyDescent="0.2">
      <c r="A12" s="3"/>
      <c r="B12" s="3"/>
      <c r="C12" s="3"/>
      <c r="D12" s="3"/>
      <c r="E12" s="3"/>
      <c r="F12" s="3"/>
    </row>
    <row r="13" spans="1:7" x14ac:dyDescent="0.2">
      <c r="A13" s="3"/>
      <c r="B13" s="3"/>
      <c r="C13" s="3"/>
      <c r="D13" s="3"/>
      <c r="E13" s="3"/>
      <c r="F13" s="3"/>
    </row>
    <row r="14" spans="1:7" ht="14.25" customHeight="1" x14ac:dyDescent="0.2">
      <c r="A14" s="3"/>
      <c r="B14" s="3"/>
      <c r="C14" s="3"/>
      <c r="D14" s="3"/>
      <c r="E14" s="3"/>
      <c r="F14" s="3"/>
    </row>
    <row r="15" spans="1:7" ht="14.25" customHeight="1" x14ac:dyDescent="0.2">
      <c r="A15" s="3"/>
      <c r="B15" s="3"/>
      <c r="C15" s="3"/>
      <c r="D15" s="3"/>
      <c r="E15" s="3"/>
      <c r="F15" s="3"/>
    </row>
    <row r="16" spans="1:7" x14ac:dyDescent="0.2">
      <c r="A16" s="3"/>
      <c r="B16" s="3"/>
      <c r="C16" s="3"/>
      <c r="D16" s="3"/>
      <c r="E16" s="3"/>
      <c r="F16" s="3"/>
    </row>
    <row r="17" spans="1:6" x14ac:dyDescent="0.2">
      <c r="A17" s="3"/>
      <c r="B17" s="3"/>
      <c r="C17" s="3"/>
      <c r="D17" s="3"/>
      <c r="E17" s="3"/>
      <c r="F17" s="3"/>
    </row>
    <row r="18" spans="1:6" x14ac:dyDescent="0.2">
      <c r="A18" s="3"/>
      <c r="B18" s="3"/>
      <c r="C18" s="3"/>
      <c r="D18" s="3"/>
      <c r="E18" s="3"/>
      <c r="F18" s="3"/>
    </row>
    <row r="19" spans="1:6" x14ac:dyDescent="0.2">
      <c r="A19" s="3"/>
      <c r="B19" s="3"/>
      <c r="C19" s="3"/>
      <c r="D19" s="3"/>
      <c r="E19" s="3"/>
      <c r="F19" s="3"/>
    </row>
    <row r="20" spans="1:6" x14ac:dyDescent="0.2">
      <c r="A20" s="3"/>
      <c r="B20" s="3"/>
      <c r="C20" s="3"/>
      <c r="D20" s="3"/>
      <c r="E20" s="3"/>
      <c r="F20" s="3"/>
    </row>
    <row r="21" spans="1:6" x14ac:dyDescent="0.2">
      <c r="A21" s="3"/>
      <c r="B21" s="3"/>
      <c r="C21" s="3"/>
      <c r="D21" s="3"/>
      <c r="E21" s="3"/>
      <c r="F21" s="3"/>
    </row>
    <row r="22" spans="1:6" x14ac:dyDescent="0.2">
      <c r="A22" s="3"/>
      <c r="B22" s="3"/>
      <c r="C22" s="3"/>
      <c r="D22" s="3"/>
      <c r="E22" s="3"/>
      <c r="F22" s="3"/>
    </row>
    <row r="23" spans="1:6" x14ac:dyDescent="0.2">
      <c r="A23" s="3"/>
      <c r="B23" s="3"/>
      <c r="C23" s="3"/>
      <c r="D23" s="3"/>
      <c r="E23" s="3"/>
      <c r="F23" s="3"/>
    </row>
    <row r="24" spans="1:6" x14ac:dyDescent="0.2">
      <c r="A24" s="3"/>
      <c r="B24" s="3"/>
      <c r="C24" s="3"/>
      <c r="D24" s="3"/>
      <c r="E24" s="3"/>
      <c r="F24" s="3"/>
    </row>
    <row r="25" spans="1:6" x14ac:dyDescent="0.2">
      <c r="A25" s="3"/>
      <c r="B25" s="3"/>
      <c r="C25" s="3"/>
      <c r="D25" s="3"/>
      <c r="E25" s="3"/>
      <c r="F25" s="3"/>
    </row>
    <row r="26" spans="1:6" x14ac:dyDescent="0.2">
      <c r="A26" s="3"/>
      <c r="B26" s="3"/>
      <c r="C26" s="3"/>
      <c r="D26" s="3"/>
      <c r="E26" s="3"/>
      <c r="F26" s="3"/>
    </row>
    <row r="27" spans="1:6" x14ac:dyDescent="0.2">
      <c r="A27" s="3"/>
      <c r="B27" s="3"/>
      <c r="C27" s="3"/>
      <c r="D27" s="3"/>
      <c r="E27" s="3"/>
      <c r="F27" s="3"/>
    </row>
    <row r="28" spans="1:6" x14ac:dyDescent="0.2">
      <c r="A28" s="3"/>
      <c r="B28" s="3"/>
      <c r="C28" s="3"/>
      <c r="D28" s="3"/>
      <c r="E28" s="3"/>
      <c r="F28" s="3"/>
    </row>
    <row r="29" spans="1:6" x14ac:dyDescent="0.2">
      <c r="A29" s="3"/>
      <c r="B29" s="3"/>
      <c r="C29" s="3"/>
      <c r="D29" s="3"/>
      <c r="E29" s="3"/>
      <c r="F29" s="3"/>
    </row>
    <row r="30" spans="1:6" x14ac:dyDescent="0.2">
      <c r="A30" s="3"/>
      <c r="B30" s="3"/>
      <c r="C30" s="3"/>
      <c r="D30" s="3"/>
      <c r="E30" s="3"/>
      <c r="F30" s="3"/>
    </row>
  </sheetData>
  <mergeCells count="7">
    <mergeCell ref="A1:E1"/>
    <mergeCell ref="A9:C9"/>
    <mergeCell ref="D9:F9"/>
    <mergeCell ref="A3:G4"/>
    <mergeCell ref="B5:G5"/>
    <mergeCell ref="B6:G6"/>
    <mergeCell ref="B7:G7"/>
  </mergeCells>
  <phoneticPr fontId="26" type="noConversion"/>
  <dataValidations count="4">
    <dataValidation type="list" allowBlank="1" showInputMessage="1" showErrorMessage="1" sqref="B11:C30">
      <formula1>NSPshort</formula1>
    </dataValidation>
    <dataValidation type="list" allowBlank="1" showInputMessage="1" showErrorMessage="1" sqref="D11:D30">
      <formula1>OSTfull</formula1>
    </dataValidation>
    <dataValidation type="list" allowBlank="1" showInputMessage="1" showErrorMessage="1" sqref="A11:A30">
      <formula1>NSPfull</formula1>
    </dataValidation>
    <dataValidation type="list" allowBlank="1" showInputMessage="1" showErrorMessage="1" sqref="E11:F30">
      <formula1>OSTshort</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T159"/>
  <sheetViews>
    <sheetView showGridLines="0" zoomScaleNormal="100" workbookViewId="0">
      <selection activeCell="R103" sqref="R103"/>
    </sheetView>
  </sheetViews>
  <sheetFormatPr defaultColWidth="8.85546875" defaultRowHeight="14.25" x14ac:dyDescent="0.2"/>
  <cols>
    <col min="1" max="1" width="28" style="128" customWidth="1"/>
    <col min="2" max="2" width="9.28515625" style="128" customWidth="1"/>
    <col min="3" max="3" width="10.42578125" style="128" customWidth="1"/>
    <col min="4" max="5" width="9.28515625" style="128" customWidth="1"/>
    <col min="6" max="6" width="9.140625" style="128" customWidth="1"/>
    <col min="7" max="7" width="8.42578125" style="128" customWidth="1"/>
    <col min="8" max="8" width="9.140625" style="128" customWidth="1"/>
    <col min="9" max="9" width="30.85546875" style="128" customWidth="1"/>
    <col min="10" max="10" width="9.85546875" style="128" customWidth="1"/>
    <col min="11" max="11" width="9.28515625" style="128" customWidth="1"/>
    <col min="12" max="12" width="8.7109375" style="128" customWidth="1"/>
    <col min="13" max="13" width="8.85546875" style="128" customWidth="1"/>
    <col min="14" max="17" width="8.85546875" style="128"/>
    <col min="18" max="18" width="9.85546875" style="128" customWidth="1"/>
    <col min="19" max="19" width="21.85546875" style="128" customWidth="1"/>
    <col min="20" max="20" width="24.28515625" style="128" customWidth="1"/>
    <col min="21" max="16384" width="8.85546875" style="128"/>
  </cols>
  <sheetData>
    <row r="1" spans="1:20" s="127" customFormat="1" ht="20.25" x14ac:dyDescent="0.3">
      <c r="A1" s="262" t="s">
        <v>71</v>
      </c>
      <c r="B1" s="262"/>
      <c r="C1" s="262"/>
      <c r="D1" s="262"/>
      <c r="E1" s="262"/>
      <c r="F1" s="263"/>
      <c r="G1" s="126"/>
      <c r="H1" s="126"/>
    </row>
    <row r="2" spans="1:20" s="127" customFormat="1" ht="15" customHeight="1" x14ac:dyDescent="0.3">
      <c r="A2" s="126"/>
      <c r="B2" s="126"/>
      <c r="C2" s="126"/>
      <c r="D2" s="126"/>
      <c r="E2" s="126"/>
      <c r="F2" s="126"/>
      <c r="G2" s="126"/>
      <c r="H2" s="126"/>
    </row>
    <row r="3" spans="1:20" ht="53.25" customHeight="1" x14ac:dyDescent="0.2">
      <c r="A3" s="265" t="s">
        <v>599</v>
      </c>
      <c r="B3" s="266"/>
      <c r="C3" s="266"/>
      <c r="D3" s="266"/>
      <c r="E3" s="266"/>
      <c r="F3" s="266"/>
      <c r="G3" s="266"/>
      <c r="H3" s="266"/>
      <c r="I3" s="266"/>
      <c r="J3" s="266"/>
      <c r="K3" s="266"/>
      <c r="L3" s="266"/>
      <c r="M3" s="266"/>
      <c r="N3" s="266"/>
      <c r="O3" s="266"/>
      <c r="P3" s="266"/>
    </row>
    <row r="4" spans="1:20" ht="92.25" customHeight="1" x14ac:dyDescent="0.2">
      <c r="A4" s="266"/>
      <c r="B4" s="266"/>
      <c r="C4" s="266"/>
      <c r="D4" s="266"/>
      <c r="E4" s="266"/>
      <c r="F4" s="266"/>
      <c r="G4" s="266"/>
      <c r="H4" s="266"/>
      <c r="I4" s="266"/>
      <c r="J4" s="266"/>
      <c r="K4" s="266"/>
      <c r="L4" s="266"/>
      <c r="M4" s="266"/>
      <c r="N4" s="266"/>
      <c r="O4" s="266"/>
      <c r="P4" s="266"/>
    </row>
    <row r="5" spans="1:20" ht="30" customHeight="1" x14ac:dyDescent="0.2">
      <c r="A5" s="162" t="s">
        <v>123</v>
      </c>
      <c r="B5" s="259" t="s">
        <v>594</v>
      </c>
      <c r="C5" s="260"/>
      <c r="D5" s="260"/>
      <c r="E5" s="260"/>
      <c r="F5" s="260"/>
      <c r="G5" s="260"/>
      <c r="H5" s="260"/>
      <c r="I5" s="260"/>
      <c r="J5" s="260"/>
      <c r="K5" s="260"/>
      <c r="L5" s="260"/>
      <c r="M5" s="260"/>
      <c r="N5" s="260"/>
      <c r="O5" s="260"/>
      <c r="P5" s="261"/>
    </row>
    <row r="6" spans="1:20" ht="22.5" customHeight="1" x14ac:dyDescent="0.2">
      <c r="A6" s="109" t="s">
        <v>124</v>
      </c>
      <c r="B6" s="259" t="s">
        <v>595</v>
      </c>
      <c r="C6" s="260"/>
      <c r="D6" s="260"/>
      <c r="E6" s="260"/>
      <c r="F6" s="260"/>
      <c r="G6" s="260"/>
      <c r="H6" s="260"/>
      <c r="I6" s="260"/>
      <c r="J6" s="260"/>
      <c r="K6" s="260"/>
      <c r="L6" s="260"/>
      <c r="M6" s="260"/>
      <c r="N6" s="260"/>
      <c r="O6" s="260"/>
      <c r="P6" s="261"/>
    </row>
    <row r="7" spans="1:20" ht="51.75" customHeight="1" x14ac:dyDescent="0.2">
      <c r="A7" s="109" t="s">
        <v>125</v>
      </c>
      <c r="B7" s="259" t="s">
        <v>596</v>
      </c>
      <c r="C7" s="260"/>
      <c r="D7" s="260"/>
      <c r="E7" s="260"/>
      <c r="F7" s="260"/>
      <c r="G7" s="260"/>
      <c r="H7" s="260"/>
      <c r="I7" s="260"/>
      <c r="J7" s="260"/>
      <c r="K7" s="260"/>
      <c r="L7" s="260"/>
      <c r="M7" s="260"/>
      <c r="N7" s="260"/>
      <c r="O7" s="260"/>
      <c r="P7" s="261"/>
    </row>
    <row r="8" spans="1:20" ht="34.5" customHeight="1" x14ac:dyDescent="0.2">
      <c r="A8" s="109" t="s">
        <v>126</v>
      </c>
      <c r="B8" s="259" t="s">
        <v>597</v>
      </c>
      <c r="C8" s="260"/>
      <c r="D8" s="260"/>
      <c r="E8" s="260"/>
      <c r="F8" s="260"/>
      <c r="G8" s="260"/>
      <c r="H8" s="260"/>
      <c r="I8" s="260"/>
      <c r="J8" s="260"/>
      <c r="K8" s="260"/>
      <c r="L8" s="260"/>
      <c r="M8" s="260"/>
      <c r="N8" s="260"/>
      <c r="O8" s="260"/>
      <c r="P8" s="261"/>
    </row>
    <row r="9" spans="1:20" ht="28.5" customHeight="1" x14ac:dyDescent="0.2">
      <c r="A9" s="162" t="s">
        <v>127</v>
      </c>
      <c r="B9" s="259" t="s">
        <v>598</v>
      </c>
      <c r="C9" s="260"/>
      <c r="D9" s="260"/>
      <c r="E9" s="260"/>
      <c r="F9" s="260"/>
      <c r="G9" s="260"/>
      <c r="H9" s="260"/>
      <c r="I9" s="260"/>
      <c r="J9" s="260"/>
      <c r="K9" s="260"/>
      <c r="L9" s="260"/>
      <c r="M9" s="260"/>
      <c r="N9" s="260"/>
      <c r="O9" s="260"/>
      <c r="P9" s="261"/>
    </row>
    <row r="10" spans="1:20" x14ac:dyDescent="0.2">
      <c r="R10" s="255" t="s">
        <v>52</v>
      </c>
      <c r="S10" s="256"/>
      <c r="T10" s="257"/>
    </row>
    <row r="11" spans="1:20" ht="62.25" customHeight="1" x14ac:dyDescent="0.25">
      <c r="A11" s="264" t="s">
        <v>131</v>
      </c>
      <c r="B11" s="267" t="s">
        <v>132</v>
      </c>
      <c r="C11" s="264" t="s">
        <v>128</v>
      </c>
      <c r="D11" s="264"/>
      <c r="E11" s="264" t="s">
        <v>129</v>
      </c>
      <c r="F11" s="264"/>
      <c r="G11" s="264" t="s">
        <v>130</v>
      </c>
      <c r="H11" s="264"/>
      <c r="I11" s="258" t="s">
        <v>135</v>
      </c>
      <c r="J11" s="269" t="s">
        <v>132</v>
      </c>
      <c r="K11" s="258" t="s">
        <v>133</v>
      </c>
      <c r="L11" s="258"/>
      <c r="M11" s="258" t="s">
        <v>134</v>
      </c>
      <c r="N11" s="258"/>
      <c r="O11" s="258" t="s">
        <v>130</v>
      </c>
      <c r="P11" s="258"/>
      <c r="R11" s="129"/>
      <c r="S11" s="130" t="s">
        <v>50</v>
      </c>
      <c r="T11" s="131" t="s">
        <v>51</v>
      </c>
    </row>
    <row r="12" spans="1:20" s="127" customFormat="1" ht="43.5" customHeight="1" x14ac:dyDescent="0.25">
      <c r="A12" s="264"/>
      <c r="B12" s="268"/>
      <c r="C12" s="132">
        <f>YearOne</f>
        <v>2012</v>
      </c>
      <c r="D12" s="132">
        <f>YearTwo</f>
        <v>2013</v>
      </c>
      <c r="E12" s="132">
        <f>YearOne</f>
        <v>2012</v>
      </c>
      <c r="F12" s="132">
        <f>YearTwo</f>
        <v>2013</v>
      </c>
      <c r="G12" s="132">
        <f>YearOne</f>
        <v>2012</v>
      </c>
      <c r="H12" s="132">
        <f>YearTwo</f>
        <v>2013</v>
      </c>
      <c r="I12" s="258"/>
      <c r="J12" s="270"/>
      <c r="K12" s="133">
        <f>YearOne</f>
        <v>2012</v>
      </c>
      <c r="L12" s="133">
        <f>YearTwo</f>
        <v>2013</v>
      </c>
      <c r="M12" s="133">
        <f>YearOne</f>
        <v>2012</v>
      </c>
      <c r="N12" s="133">
        <f>YearTwo</f>
        <v>2013</v>
      </c>
      <c r="O12" s="133">
        <f>YearOne</f>
        <v>2012</v>
      </c>
      <c r="P12" s="133">
        <f>YearTwo</f>
        <v>2013</v>
      </c>
      <c r="R12" s="134">
        <f>YearOne</f>
        <v>2012</v>
      </c>
      <c r="S12" s="135"/>
      <c r="T12" s="135"/>
    </row>
    <row r="13" spans="1:20" ht="15" x14ac:dyDescent="0.25">
      <c r="A13" s="136" t="s">
        <v>136</v>
      </c>
      <c r="B13" s="136"/>
      <c r="C13" s="137">
        <f>SUM(C14:C33)</f>
        <v>0</v>
      </c>
      <c r="D13" s="137">
        <f t="shared" ref="D13:F13" si="0">SUM(D14:D33)</f>
        <v>0</v>
      </c>
      <c r="E13" s="137">
        <f t="shared" si="0"/>
        <v>0</v>
      </c>
      <c r="F13" s="137">
        <f t="shared" si="0"/>
        <v>0</v>
      </c>
      <c r="G13" s="139" t="str">
        <f>IFERROR(C13/E13,"")</f>
        <v/>
      </c>
      <c r="H13" s="139" t="str">
        <f>IFERROR(D13/F13,"")</f>
        <v/>
      </c>
      <c r="I13" s="136" t="s">
        <v>136</v>
      </c>
      <c r="J13" s="136"/>
      <c r="K13" s="137">
        <f>SUM(K14:K33)</f>
        <v>0</v>
      </c>
      <c r="L13" s="137">
        <f t="shared" ref="L13" si="1">SUM(L14:L33)</f>
        <v>0</v>
      </c>
      <c r="M13" s="137">
        <f t="shared" ref="M13" si="2">SUM(M14:M33)</f>
        <v>0</v>
      </c>
      <c r="N13" s="137">
        <f t="shared" ref="N13" si="3">SUM(N14:N33)</f>
        <v>0</v>
      </c>
      <c r="O13" s="139" t="str">
        <f>IFERROR(K13/M13," ")</f>
        <v xml:space="preserve"> </v>
      </c>
      <c r="P13" s="139" t="str">
        <f>IFERROR(L13/N13," ")</f>
        <v xml:space="preserve"> </v>
      </c>
      <c r="R13" s="136">
        <f>YearTwo</f>
        <v>2013</v>
      </c>
      <c r="S13" s="129"/>
      <c r="T13" s="129"/>
    </row>
    <row r="14" spans="1:20" x14ac:dyDescent="0.2">
      <c r="A14" s="129" t="s">
        <v>137</v>
      </c>
      <c r="B14" s="129"/>
      <c r="C14" s="129"/>
      <c r="D14" s="129"/>
      <c r="E14" s="129"/>
      <c r="F14" s="129"/>
      <c r="G14" s="139" t="str">
        <f t="shared" ref="G14:G116" si="4">IFERROR(C14/E14,"")</f>
        <v/>
      </c>
      <c r="H14" s="139" t="str">
        <f t="shared" ref="H14:H116" si="5">IFERROR(D14/F14,"")</f>
        <v/>
      </c>
      <c r="I14" s="129" t="s">
        <v>137</v>
      </c>
      <c r="J14" s="129"/>
      <c r="K14" s="138"/>
      <c r="L14" s="138"/>
      <c r="M14" s="129"/>
      <c r="N14" s="129"/>
      <c r="O14" s="139" t="str">
        <f t="shared" ref="O14:O116" si="6">IFERROR(K14/M14," ")</f>
        <v xml:space="preserve"> </v>
      </c>
      <c r="P14" s="139" t="str">
        <f t="shared" ref="P14:P116" si="7">IFERROR(L14/N14," ")</f>
        <v xml:space="preserve"> </v>
      </c>
    </row>
    <row r="15" spans="1:20" x14ac:dyDescent="0.2">
      <c r="A15" s="129" t="s">
        <v>138</v>
      </c>
      <c r="B15" s="129"/>
      <c r="C15" s="129"/>
      <c r="D15" s="129"/>
      <c r="E15" s="129"/>
      <c r="F15" s="129"/>
      <c r="G15" s="139" t="str">
        <f t="shared" si="4"/>
        <v/>
      </c>
      <c r="H15" s="139" t="str">
        <f t="shared" si="5"/>
        <v/>
      </c>
      <c r="I15" s="129" t="s">
        <v>138</v>
      </c>
      <c r="J15" s="129"/>
      <c r="K15" s="138"/>
      <c r="L15" s="138"/>
      <c r="M15" s="129"/>
      <c r="N15" s="129"/>
      <c r="O15" s="139" t="str">
        <f t="shared" si="6"/>
        <v xml:space="preserve"> </v>
      </c>
      <c r="P15" s="139" t="str">
        <f t="shared" si="7"/>
        <v xml:space="preserve"> </v>
      </c>
    </row>
    <row r="16" spans="1:20" x14ac:dyDescent="0.2">
      <c r="A16" s="129" t="s">
        <v>139</v>
      </c>
      <c r="B16" s="129"/>
      <c r="C16" s="129"/>
      <c r="D16" s="129"/>
      <c r="E16" s="129"/>
      <c r="F16" s="129"/>
      <c r="G16" s="139" t="str">
        <f t="shared" si="4"/>
        <v/>
      </c>
      <c r="H16" s="139" t="str">
        <f t="shared" si="5"/>
        <v/>
      </c>
      <c r="I16" s="129" t="s">
        <v>139</v>
      </c>
      <c r="J16" s="129"/>
      <c r="K16" s="138"/>
      <c r="L16" s="138"/>
      <c r="M16" s="129"/>
      <c r="N16" s="129"/>
      <c r="O16" s="139" t="str">
        <f t="shared" si="6"/>
        <v xml:space="preserve"> </v>
      </c>
      <c r="P16" s="139" t="str">
        <f t="shared" si="7"/>
        <v xml:space="preserve"> </v>
      </c>
    </row>
    <row r="17" spans="1:16" x14ac:dyDescent="0.2">
      <c r="A17" s="129" t="s">
        <v>140</v>
      </c>
      <c r="B17" s="129"/>
      <c r="C17" s="129"/>
      <c r="D17" s="129"/>
      <c r="E17" s="129"/>
      <c r="F17" s="129"/>
      <c r="G17" s="139" t="str">
        <f t="shared" si="4"/>
        <v/>
      </c>
      <c r="H17" s="139" t="str">
        <f t="shared" si="5"/>
        <v/>
      </c>
      <c r="I17" s="129" t="s">
        <v>140</v>
      </c>
      <c r="J17" s="129"/>
      <c r="K17" s="138"/>
      <c r="L17" s="138"/>
      <c r="M17" s="129"/>
      <c r="N17" s="129"/>
      <c r="O17" s="139" t="str">
        <f t="shared" si="6"/>
        <v xml:space="preserve"> </v>
      </c>
      <c r="P17" s="139" t="str">
        <f t="shared" si="7"/>
        <v xml:space="preserve"> </v>
      </c>
    </row>
    <row r="18" spans="1:16" x14ac:dyDescent="0.2">
      <c r="A18" s="129" t="s">
        <v>141</v>
      </c>
      <c r="B18" s="129"/>
      <c r="C18" s="129"/>
      <c r="D18" s="129"/>
      <c r="E18" s="129"/>
      <c r="F18" s="129"/>
      <c r="G18" s="139" t="str">
        <f t="shared" si="4"/>
        <v/>
      </c>
      <c r="H18" s="139" t="str">
        <f t="shared" si="5"/>
        <v/>
      </c>
      <c r="I18" s="129" t="s">
        <v>141</v>
      </c>
      <c r="J18" s="129"/>
      <c r="K18" s="138"/>
      <c r="L18" s="138"/>
      <c r="M18" s="129"/>
      <c r="N18" s="129"/>
      <c r="O18" s="139" t="str">
        <f t="shared" si="6"/>
        <v xml:space="preserve"> </v>
      </c>
      <c r="P18" s="139" t="str">
        <f t="shared" si="7"/>
        <v xml:space="preserve"> </v>
      </c>
    </row>
    <row r="19" spans="1:16" x14ac:dyDescent="0.2">
      <c r="A19" s="129" t="s">
        <v>142</v>
      </c>
      <c r="B19" s="129"/>
      <c r="C19" s="129"/>
      <c r="D19" s="129"/>
      <c r="E19" s="129"/>
      <c r="F19" s="129"/>
      <c r="G19" s="139" t="str">
        <f t="shared" si="4"/>
        <v/>
      </c>
      <c r="H19" s="139" t="str">
        <f t="shared" si="5"/>
        <v/>
      </c>
      <c r="I19" s="129" t="s">
        <v>142</v>
      </c>
      <c r="J19" s="129"/>
      <c r="K19" s="138"/>
      <c r="L19" s="138"/>
      <c r="M19" s="129"/>
      <c r="N19" s="129"/>
      <c r="O19" s="139" t="str">
        <f t="shared" si="6"/>
        <v xml:space="preserve"> </v>
      </c>
      <c r="P19" s="139" t="str">
        <f t="shared" si="7"/>
        <v xml:space="preserve"> </v>
      </c>
    </row>
    <row r="20" spans="1:16" x14ac:dyDescent="0.2">
      <c r="A20" s="129" t="s">
        <v>143</v>
      </c>
      <c r="B20" s="129"/>
      <c r="C20" s="129"/>
      <c r="D20" s="129"/>
      <c r="E20" s="129"/>
      <c r="F20" s="129"/>
      <c r="G20" s="139" t="str">
        <f t="shared" si="4"/>
        <v/>
      </c>
      <c r="H20" s="139" t="str">
        <f t="shared" si="5"/>
        <v/>
      </c>
      <c r="I20" s="129" t="s">
        <v>143</v>
      </c>
      <c r="J20" s="129"/>
      <c r="K20" s="138"/>
      <c r="L20" s="138"/>
      <c r="M20" s="129"/>
      <c r="N20" s="129"/>
      <c r="O20" s="139" t="str">
        <f t="shared" si="6"/>
        <v xml:space="preserve"> </v>
      </c>
      <c r="P20" s="139" t="str">
        <f t="shared" si="7"/>
        <v xml:space="preserve"> </v>
      </c>
    </row>
    <row r="21" spans="1:16" x14ac:dyDescent="0.2">
      <c r="A21" s="129" t="s">
        <v>144</v>
      </c>
      <c r="B21" s="129"/>
      <c r="C21" s="129"/>
      <c r="D21" s="129"/>
      <c r="E21" s="129"/>
      <c r="F21" s="129"/>
      <c r="G21" s="139" t="str">
        <f t="shared" si="4"/>
        <v/>
      </c>
      <c r="H21" s="139" t="str">
        <f t="shared" si="5"/>
        <v/>
      </c>
      <c r="I21" s="129" t="s">
        <v>144</v>
      </c>
      <c r="J21" s="129"/>
      <c r="K21" s="138"/>
      <c r="L21" s="138"/>
      <c r="M21" s="129"/>
      <c r="N21" s="129"/>
      <c r="O21" s="139" t="str">
        <f t="shared" si="6"/>
        <v xml:space="preserve"> </v>
      </c>
      <c r="P21" s="139" t="str">
        <f t="shared" si="7"/>
        <v xml:space="preserve"> </v>
      </c>
    </row>
    <row r="22" spans="1:16" x14ac:dyDescent="0.2">
      <c r="A22" s="129" t="s">
        <v>145</v>
      </c>
      <c r="B22" s="129"/>
      <c r="C22" s="129"/>
      <c r="D22" s="129"/>
      <c r="E22" s="129"/>
      <c r="F22" s="129"/>
      <c r="G22" s="139" t="str">
        <f t="shared" si="4"/>
        <v/>
      </c>
      <c r="H22" s="139" t="str">
        <f t="shared" si="5"/>
        <v/>
      </c>
      <c r="I22" s="129" t="s">
        <v>145</v>
      </c>
      <c r="J22" s="129"/>
      <c r="K22" s="138"/>
      <c r="L22" s="138"/>
      <c r="M22" s="129"/>
      <c r="N22" s="129"/>
      <c r="O22" s="139" t="str">
        <f t="shared" si="6"/>
        <v xml:space="preserve"> </v>
      </c>
      <c r="P22" s="139" t="str">
        <f t="shared" si="7"/>
        <v xml:space="preserve"> </v>
      </c>
    </row>
    <row r="23" spans="1:16" x14ac:dyDescent="0.2">
      <c r="A23" s="129" t="s">
        <v>146</v>
      </c>
      <c r="B23" s="129"/>
      <c r="C23" s="129"/>
      <c r="D23" s="129"/>
      <c r="E23" s="129"/>
      <c r="F23" s="129"/>
      <c r="G23" s="139" t="str">
        <f t="shared" si="4"/>
        <v/>
      </c>
      <c r="H23" s="139" t="str">
        <f t="shared" si="5"/>
        <v/>
      </c>
      <c r="I23" s="129" t="s">
        <v>146</v>
      </c>
      <c r="J23" s="129"/>
      <c r="K23" s="138"/>
      <c r="L23" s="138"/>
      <c r="M23" s="129"/>
      <c r="N23" s="129"/>
      <c r="O23" s="139" t="str">
        <f t="shared" si="6"/>
        <v xml:space="preserve"> </v>
      </c>
      <c r="P23" s="139" t="str">
        <f t="shared" si="7"/>
        <v xml:space="preserve"> </v>
      </c>
    </row>
    <row r="24" spans="1:16" x14ac:dyDescent="0.2">
      <c r="A24" s="129" t="s">
        <v>147</v>
      </c>
      <c r="B24" s="129"/>
      <c r="C24" s="129"/>
      <c r="D24" s="129"/>
      <c r="E24" s="138"/>
      <c r="F24" s="138"/>
      <c r="G24" s="139" t="str">
        <f t="shared" si="4"/>
        <v/>
      </c>
      <c r="H24" s="139" t="str">
        <f t="shared" si="5"/>
        <v/>
      </c>
      <c r="I24" s="129" t="s">
        <v>147</v>
      </c>
      <c r="J24" s="129"/>
      <c r="K24" s="138"/>
      <c r="L24" s="138"/>
      <c r="M24" s="129"/>
      <c r="N24" s="129"/>
      <c r="O24" s="139" t="str">
        <f t="shared" si="6"/>
        <v xml:space="preserve"> </v>
      </c>
      <c r="P24" s="139" t="str">
        <f t="shared" si="7"/>
        <v xml:space="preserve"> </v>
      </c>
    </row>
    <row r="25" spans="1:16" x14ac:dyDescent="0.2">
      <c r="A25" s="129" t="s">
        <v>148</v>
      </c>
      <c r="B25" s="129"/>
      <c r="C25" s="129"/>
      <c r="D25" s="129"/>
      <c r="E25" s="138"/>
      <c r="F25" s="138"/>
      <c r="G25" s="139" t="str">
        <f t="shared" si="4"/>
        <v/>
      </c>
      <c r="H25" s="139" t="str">
        <f t="shared" si="5"/>
        <v/>
      </c>
      <c r="I25" s="129" t="s">
        <v>148</v>
      </c>
      <c r="J25" s="129"/>
      <c r="K25" s="138"/>
      <c r="L25" s="138"/>
      <c r="M25" s="129"/>
      <c r="N25" s="129"/>
      <c r="O25" s="139" t="str">
        <f t="shared" si="6"/>
        <v xml:space="preserve"> </v>
      </c>
      <c r="P25" s="139" t="str">
        <f t="shared" si="7"/>
        <v xml:space="preserve"> </v>
      </c>
    </row>
    <row r="26" spans="1:16" x14ac:dyDescent="0.2">
      <c r="A26" s="129" t="s">
        <v>149</v>
      </c>
      <c r="B26" s="129"/>
      <c r="C26" s="129"/>
      <c r="D26" s="129"/>
      <c r="E26" s="138"/>
      <c r="F26" s="138"/>
      <c r="G26" s="139" t="str">
        <f t="shared" si="4"/>
        <v/>
      </c>
      <c r="H26" s="139" t="str">
        <f t="shared" si="5"/>
        <v/>
      </c>
      <c r="I26" s="129" t="s">
        <v>149</v>
      </c>
      <c r="J26" s="129"/>
      <c r="K26" s="138"/>
      <c r="L26" s="138"/>
      <c r="M26" s="129"/>
      <c r="N26" s="129"/>
      <c r="O26" s="139" t="str">
        <f t="shared" si="6"/>
        <v xml:space="preserve"> </v>
      </c>
      <c r="P26" s="139" t="str">
        <f t="shared" si="7"/>
        <v xml:space="preserve"> </v>
      </c>
    </row>
    <row r="27" spans="1:16" x14ac:dyDescent="0.2">
      <c r="A27" s="129" t="s">
        <v>150</v>
      </c>
      <c r="B27" s="129"/>
      <c r="C27" s="129"/>
      <c r="D27" s="129"/>
      <c r="E27" s="138"/>
      <c r="F27" s="138"/>
      <c r="G27" s="139" t="str">
        <f t="shared" si="4"/>
        <v/>
      </c>
      <c r="H27" s="139" t="str">
        <f t="shared" si="5"/>
        <v/>
      </c>
      <c r="I27" s="129" t="s">
        <v>150</v>
      </c>
      <c r="J27" s="129"/>
      <c r="K27" s="138"/>
      <c r="L27" s="138"/>
      <c r="M27" s="129"/>
      <c r="N27" s="129"/>
      <c r="O27" s="139" t="str">
        <f t="shared" si="6"/>
        <v xml:space="preserve"> </v>
      </c>
      <c r="P27" s="139" t="str">
        <f t="shared" si="7"/>
        <v xml:space="preserve"> </v>
      </c>
    </row>
    <row r="28" spans="1:16" x14ac:dyDescent="0.2">
      <c r="A28" s="129" t="s">
        <v>151</v>
      </c>
      <c r="B28" s="129"/>
      <c r="C28" s="129"/>
      <c r="D28" s="129"/>
      <c r="E28" s="138"/>
      <c r="F28" s="138"/>
      <c r="G28" s="139" t="str">
        <f t="shared" si="4"/>
        <v/>
      </c>
      <c r="H28" s="139" t="str">
        <f t="shared" si="5"/>
        <v/>
      </c>
      <c r="I28" s="129" t="s">
        <v>151</v>
      </c>
      <c r="J28" s="129"/>
      <c r="K28" s="138"/>
      <c r="L28" s="138"/>
      <c r="M28" s="129"/>
      <c r="N28" s="129"/>
      <c r="O28" s="139" t="str">
        <f t="shared" si="6"/>
        <v xml:space="preserve"> </v>
      </c>
      <c r="P28" s="139" t="str">
        <f t="shared" si="7"/>
        <v xml:space="preserve"> </v>
      </c>
    </row>
    <row r="29" spans="1:16" x14ac:dyDescent="0.2">
      <c r="A29" s="129" t="s">
        <v>152</v>
      </c>
      <c r="B29" s="129"/>
      <c r="C29" s="129"/>
      <c r="D29" s="129"/>
      <c r="E29" s="138"/>
      <c r="F29" s="138"/>
      <c r="G29" s="139" t="str">
        <f t="shared" si="4"/>
        <v/>
      </c>
      <c r="H29" s="139" t="str">
        <f t="shared" si="5"/>
        <v/>
      </c>
      <c r="I29" s="129" t="s">
        <v>152</v>
      </c>
      <c r="J29" s="129"/>
      <c r="K29" s="138"/>
      <c r="L29" s="138"/>
      <c r="M29" s="129"/>
      <c r="N29" s="129"/>
      <c r="O29" s="139" t="str">
        <f t="shared" si="6"/>
        <v xml:space="preserve"> </v>
      </c>
      <c r="P29" s="139" t="str">
        <f t="shared" si="7"/>
        <v xml:space="preserve"> </v>
      </c>
    </row>
    <row r="30" spans="1:16" x14ac:dyDescent="0.2">
      <c r="A30" s="129" t="s">
        <v>153</v>
      </c>
      <c r="B30" s="129"/>
      <c r="C30" s="129"/>
      <c r="D30" s="129"/>
      <c r="E30" s="138"/>
      <c r="F30" s="138"/>
      <c r="G30" s="139" t="str">
        <f t="shared" si="4"/>
        <v/>
      </c>
      <c r="H30" s="139" t="str">
        <f t="shared" si="5"/>
        <v/>
      </c>
      <c r="I30" s="129" t="s">
        <v>153</v>
      </c>
      <c r="J30" s="129"/>
      <c r="K30" s="138"/>
      <c r="L30" s="138"/>
      <c r="M30" s="129"/>
      <c r="N30" s="129"/>
      <c r="O30" s="139" t="str">
        <f t="shared" si="6"/>
        <v xml:space="preserve"> </v>
      </c>
      <c r="P30" s="139" t="str">
        <f t="shared" si="7"/>
        <v xml:space="preserve"> </v>
      </c>
    </row>
    <row r="31" spans="1:16" x14ac:dyDescent="0.2">
      <c r="A31" s="129" t="s">
        <v>154</v>
      </c>
      <c r="B31" s="129"/>
      <c r="C31" s="129"/>
      <c r="D31" s="129"/>
      <c r="E31" s="138"/>
      <c r="F31" s="138"/>
      <c r="G31" s="139" t="str">
        <f t="shared" si="4"/>
        <v/>
      </c>
      <c r="H31" s="139" t="str">
        <f t="shared" si="5"/>
        <v/>
      </c>
      <c r="I31" s="129" t="s">
        <v>154</v>
      </c>
      <c r="J31" s="129"/>
      <c r="K31" s="138"/>
      <c r="L31" s="138"/>
      <c r="M31" s="129"/>
      <c r="N31" s="129"/>
      <c r="O31" s="139" t="str">
        <f t="shared" si="6"/>
        <v xml:space="preserve"> </v>
      </c>
      <c r="P31" s="139" t="str">
        <f t="shared" si="7"/>
        <v xml:space="preserve"> </v>
      </c>
    </row>
    <row r="32" spans="1:16" x14ac:dyDescent="0.2">
      <c r="A32" s="129" t="s">
        <v>155</v>
      </c>
      <c r="B32" s="129"/>
      <c r="C32" s="129"/>
      <c r="D32" s="129"/>
      <c r="E32" s="138"/>
      <c r="F32" s="138"/>
      <c r="G32" s="139" t="str">
        <f t="shared" si="4"/>
        <v/>
      </c>
      <c r="H32" s="139" t="str">
        <f t="shared" si="5"/>
        <v/>
      </c>
      <c r="I32" s="129" t="s">
        <v>155</v>
      </c>
      <c r="J32" s="129"/>
      <c r="K32" s="138"/>
      <c r="L32" s="138"/>
      <c r="M32" s="129"/>
      <c r="N32" s="129"/>
      <c r="O32" s="139" t="str">
        <f t="shared" si="6"/>
        <v xml:space="preserve"> </v>
      </c>
      <c r="P32" s="139" t="str">
        <f t="shared" si="7"/>
        <v xml:space="preserve"> </v>
      </c>
    </row>
    <row r="33" spans="1:16" x14ac:dyDescent="0.2">
      <c r="A33" s="129" t="s">
        <v>156</v>
      </c>
      <c r="B33" s="129"/>
      <c r="C33" s="129"/>
      <c r="D33" s="129"/>
      <c r="E33" s="138"/>
      <c r="F33" s="138"/>
      <c r="G33" s="139" t="str">
        <f t="shared" si="4"/>
        <v/>
      </c>
      <c r="H33" s="139" t="str">
        <f t="shared" si="5"/>
        <v/>
      </c>
      <c r="I33" s="129" t="s">
        <v>156</v>
      </c>
      <c r="J33" s="129"/>
      <c r="K33" s="138"/>
      <c r="L33" s="138"/>
      <c r="M33" s="129"/>
      <c r="N33" s="129"/>
      <c r="O33" s="139" t="str">
        <f t="shared" si="6"/>
        <v xml:space="preserve"> </v>
      </c>
      <c r="P33" s="139" t="str">
        <f t="shared" si="7"/>
        <v xml:space="preserve"> </v>
      </c>
    </row>
    <row r="34" spans="1:16" ht="15" x14ac:dyDescent="0.25">
      <c r="A34" s="136" t="s">
        <v>136</v>
      </c>
      <c r="B34" s="136"/>
      <c r="C34" s="137">
        <f>SUM(C35:C54)</f>
        <v>0</v>
      </c>
      <c r="D34" s="137">
        <f t="shared" ref="D34" si="8">SUM(D35:D54)</f>
        <v>0</v>
      </c>
      <c r="E34" s="137">
        <f t="shared" ref="E34" si="9">SUM(E35:E54)</f>
        <v>0</v>
      </c>
      <c r="F34" s="137">
        <f t="shared" ref="F34" si="10">SUM(F35:F54)</f>
        <v>0</v>
      </c>
      <c r="G34" s="139" t="str">
        <f t="shared" si="4"/>
        <v/>
      </c>
      <c r="H34" s="139" t="str">
        <f t="shared" si="5"/>
        <v/>
      </c>
      <c r="I34" s="136" t="s">
        <v>136</v>
      </c>
      <c r="J34" s="136"/>
      <c r="K34" s="137">
        <f>SUM(K35:K54)</f>
        <v>0</v>
      </c>
      <c r="L34" s="137">
        <f t="shared" ref="L34" si="11">SUM(L35:L54)</f>
        <v>0</v>
      </c>
      <c r="M34" s="137">
        <f t="shared" ref="M34" si="12">SUM(M35:M54)</f>
        <v>0</v>
      </c>
      <c r="N34" s="137">
        <f t="shared" ref="N34" si="13">SUM(N35:N54)</f>
        <v>0</v>
      </c>
      <c r="O34" s="139" t="str">
        <f t="shared" si="6"/>
        <v xml:space="preserve"> </v>
      </c>
      <c r="P34" s="139" t="str">
        <f t="shared" si="7"/>
        <v xml:space="preserve"> </v>
      </c>
    </row>
    <row r="35" spans="1:16" x14ac:dyDescent="0.2">
      <c r="A35" s="129" t="s">
        <v>137</v>
      </c>
      <c r="B35" s="129"/>
      <c r="C35" s="129"/>
      <c r="D35" s="129"/>
      <c r="E35" s="138"/>
      <c r="F35" s="138"/>
      <c r="G35" s="139" t="str">
        <f t="shared" si="4"/>
        <v/>
      </c>
      <c r="H35" s="139" t="str">
        <f t="shared" si="5"/>
        <v/>
      </c>
      <c r="I35" s="129" t="s">
        <v>137</v>
      </c>
      <c r="J35" s="129"/>
      <c r="K35" s="138"/>
      <c r="L35" s="138"/>
      <c r="M35" s="129"/>
      <c r="N35" s="129"/>
      <c r="O35" s="139" t="str">
        <f t="shared" si="6"/>
        <v xml:space="preserve"> </v>
      </c>
      <c r="P35" s="139" t="str">
        <f t="shared" si="7"/>
        <v xml:space="preserve"> </v>
      </c>
    </row>
    <row r="36" spans="1:16" x14ac:dyDescent="0.2">
      <c r="A36" s="129" t="s">
        <v>138</v>
      </c>
      <c r="B36" s="129"/>
      <c r="C36" s="129"/>
      <c r="D36" s="129"/>
      <c r="E36" s="138"/>
      <c r="F36" s="138"/>
      <c r="G36" s="139" t="str">
        <f t="shared" si="4"/>
        <v/>
      </c>
      <c r="H36" s="139" t="str">
        <f t="shared" si="5"/>
        <v/>
      </c>
      <c r="I36" s="129" t="s">
        <v>138</v>
      </c>
      <c r="J36" s="129"/>
      <c r="K36" s="138"/>
      <c r="L36" s="138"/>
      <c r="M36" s="129"/>
      <c r="N36" s="129"/>
      <c r="O36" s="139" t="str">
        <f t="shared" si="6"/>
        <v xml:space="preserve"> </v>
      </c>
      <c r="P36" s="139" t="str">
        <f t="shared" si="7"/>
        <v xml:space="preserve"> </v>
      </c>
    </row>
    <row r="37" spans="1:16" x14ac:dyDescent="0.2">
      <c r="A37" s="129" t="s">
        <v>139</v>
      </c>
      <c r="B37" s="129"/>
      <c r="C37" s="129"/>
      <c r="D37" s="129"/>
      <c r="E37" s="138"/>
      <c r="F37" s="138"/>
      <c r="G37" s="139" t="str">
        <f t="shared" si="4"/>
        <v/>
      </c>
      <c r="H37" s="139" t="str">
        <f t="shared" si="5"/>
        <v/>
      </c>
      <c r="I37" s="129" t="s">
        <v>139</v>
      </c>
      <c r="J37" s="129"/>
      <c r="K37" s="138"/>
      <c r="L37" s="138"/>
      <c r="M37" s="129"/>
      <c r="N37" s="129"/>
      <c r="O37" s="139" t="str">
        <f t="shared" si="6"/>
        <v xml:space="preserve"> </v>
      </c>
      <c r="P37" s="139" t="str">
        <f t="shared" si="7"/>
        <v xml:space="preserve"> </v>
      </c>
    </row>
    <row r="38" spans="1:16" x14ac:dyDescent="0.2">
      <c r="A38" s="129" t="s">
        <v>140</v>
      </c>
      <c r="B38" s="129"/>
      <c r="C38" s="129"/>
      <c r="D38" s="129"/>
      <c r="E38" s="138"/>
      <c r="F38" s="138"/>
      <c r="G38" s="139" t="str">
        <f t="shared" si="4"/>
        <v/>
      </c>
      <c r="H38" s="139" t="str">
        <f t="shared" si="5"/>
        <v/>
      </c>
      <c r="I38" s="129" t="s">
        <v>140</v>
      </c>
      <c r="J38" s="129"/>
      <c r="K38" s="138"/>
      <c r="L38" s="138"/>
      <c r="M38" s="129"/>
      <c r="N38" s="129"/>
      <c r="O38" s="139" t="str">
        <f t="shared" si="6"/>
        <v xml:space="preserve"> </v>
      </c>
      <c r="P38" s="139" t="str">
        <f t="shared" si="7"/>
        <v xml:space="preserve"> </v>
      </c>
    </row>
    <row r="39" spans="1:16" x14ac:dyDescent="0.2">
      <c r="A39" s="129" t="s">
        <v>141</v>
      </c>
      <c r="B39" s="129"/>
      <c r="C39" s="129"/>
      <c r="D39" s="129"/>
      <c r="E39" s="138"/>
      <c r="F39" s="138"/>
      <c r="G39" s="139" t="str">
        <f t="shared" si="4"/>
        <v/>
      </c>
      <c r="H39" s="139" t="str">
        <f t="shared" si="5"/>
        <v/>
      </c>
      <c r="I39" s="129" t="s">
        <v>141</v>
      </c>
      <c r="J39" s="129"/>
      <c r="K39" s="138"/>
      <c r="L39" s="138"/>
      <c r="M39" s="129"/>
      <c r="N39" s="129"/>
      <c r="O39" s="139" t="str">
        <f t="shared" si="6"/>
        <v xml:space="preserve"> </v>
      </c>
      <c r="P39" s="139" t="str">
        <f t="shared" si="7"/>
        <v xml:space="preserve"> </v>
      </c>
    </row>
    <row r="40" spans="1:16" x14ac:dyDescent="0.2">
      <c r="A40" s="129" t="s">
        <v>142</v>
      </c>
      <c r="B40" s="129"/>
      <c r="C40" s="129"/>
      <c r="D40" s="129"/>
      <c r="E40" s="138"/>
      <c r="F40" s="138"/>
      <c r="G40" s="139" t="str">
        <f t="shared" si="4"/>
        <v/>
      </c>
      <c r="H40" s="139" t="str">
        <f t="shared" si="5"/>
        <v/>
      </c>
      <c r="I40" s="129" t="s">
        <v>142</v>
      </c>
      <c r="J40" s="129"/>
      <c r="K40" s="138"/>
      <c r="L40" s="138"/>
      <c r="M40" s="129"/>
      <c r="N40" s="129"/>
      <c r="O40" s="139" t="str">
        <f t="shared" si="6"/>
        <v xml:space="preserve"> </v>
      </c>
      <c r="P40" s="139" t="str">
        <f t="shared" si="7"/>
        <v xml:space="preserve"> </v>
      </c>
    </row>
    <row r="41" spans="1:16" x14ac:dyDescent="0.2">
      <c r="A41" s="129" t="s">
        <v>143</v>
      </c>
      <c r="B41" s="129"/>
      <c r="C41" s="129"/>
      <c r="D41" s="129"/>
      <c r="E41" s="138"/>
      <c r="F41" s="138"/>
      <c r="G41" s="139" t="str">
        <f t="shared" si="4"/>
        <v/>
      </c>
      <c r="H41" s="139" t="str">
        <f t="shared" si="5"/>
        <v/>
      </c>
      <c r="I41" s="129" t="s">
        <v>143</v>
      </c>
      <c r="J41" s="129"/>
      <c r="K41" s="138"/>
      <c r="L41" s="138"/>
      <c r="M41" s="129"/>
      <c r="N41" s="129"/>
      <c r="O41" s="139" t="str">
        <f t="shared" si="6"/>
        <v xml:space="preserve"> </v>
      </c>
      <c r="P41" s="139" t="str">
        <f t="shared" si="7"/>
        <v xml:space="preserve"> </v>
      </c>
    </row>
    <row r="42" spans="1:16" x14ac:dyDescent="0.2">
      <c r="A42" s="129" t="s">
        <v>144</v>
      </c>
      <c r="B42" s="129"/>
      <c r="C42" s="129"/>
      <c r="D42" s="129"/>
      <c r="E42" s="138"/>
      <c r="F42" s="138"/>
      <c r="G42" s="139" t="str">
        <f t="shared" si="4"/>
        <v/>
      </c>
      <c r="H42" s="139" t="str">
        <f t="shared" si="5"/>
        <v/>
      </c>
      <c r="I42" s="129" t="s">
        <v>144</v>
      </c>
      <c r="J42" s="129"/>
      <c r="K42" s="138"/>
      <c r="L42" s="138"/>
      <c r="M42" s="129"/>
      <c r="N42" s="129"/>
      <c r="O42" s="139" t="str">
        <f t="shared" si="6"/>
        <v xml:space="preserve"> </v>
      </c>
      <c r="P42" s="139" t="str">
        <f t="shared" si="7"/>
        <v xml:space="preserve"> </v>
      </c>
    </row>
    <row r="43" spans="1:16" x14ac:dyDescent="0.2">
      <c r="A43" s="129" t="s">
        <v>145</v>
      </c>
      <c r="B43" s="129"/>
      <c r="C43" s="129"/>
      <c r="D43" s="129"/>
      <c r="E43" s="138"/>
      <c r="F43" s="138"/>
      <c r="G43" s="139" t="str">
        <f t="shared" si="4"/>
        <v/>
      </c>
      <c r="H43" s="139" t="str">
        <f t="shared" si="5"/>
        <v/>
      </c>
      <c r="I43" s="129" t="s">
        <v>145</v>
      </c>
      <c r="J43" s="129"/>
      <c r="K43" s="138"/>
      <c r="L43" s="138"/>
      <c r="M43" s="129"/>
      <c r="N43" s="129"/>
      <c r="O43" s="139" t="str">
        <f t="shared" si="6"/>
        <v xml:space="preserve"> </v>
      </c>
      <c r="P43" s="139" t="str">
        <f t="shared" si="7"/>
        <v xml:space="preserve"> </v>
      </c>
    </row>
    <row r="44" spans="1:16" x14ac:dyDescent="0.2">
      <c r="A44" s="129" t="s">
        <v>146</v>
      </c>
      <c r="B44" s="129"/>
      <c r="C44" s="129"/>
      <c r="D44" s="129"/>
      <c r="E44" s="138"/>
      <c r="F44" s="138"/>
      <c r="G44" s="139" t="str">
        <f t="shared" si="4"/>
        <v/>
      </c>
      <c r="H44" s="139" t="str">
        <f t="shared" si="5"/>
        <v/>
      </c>
      <c r="I44" s="129" t="s">
        <v>146</v>
      </c>
      <c r="J44" s="129"/>
      <c r="K44" s="138"/>
      <c r="L44" s="138"/>
      <c r="M44" s="129"/>
      <c r="N44" s="129"/>
      <c r="O44" s="139" t="str">
        <f t="shared" si="6"/>
        <v xml:space="preserve"> </v>
      </c>
      <c r="P44" s="139" t="str">
        <f t="shared" si="7"/>
        <v xml:space="preserve"> </v>
      </c>
    </row>
    <row r="45" spans="1:16" x14ac:dyDescent="0.2">
      <c r="A45" s="129" t="s">
        <v>147</v>
      </c>
      <c r="B45" s="129"/>
      <c r="C45" s="129"/>
      <c r="D45" s="129"/>
      <c r="E45" s="138"/>
      <c r="F45" s="138"/>
      <c r="G45" s="139" t="str">
        <f t="shared" si="4"/>
        <v/>
      </c>
      <c r="H45" s="139" t="str">
        <f t="shared" si="5"/>
        <v/>
      </c>
      <c r="I45" s="129" t="s">
        <v>147</v>
      </c>
      <c r="J45" s="129"/>
      <c r="K45" s="138"/>
      <c r="L45" s="138"/>
      <c r="M45" s="129"/>
      <c r="N45" s="129"/>
      <c r="O45" s="139" t="str">
        <f t="shared" si="6"/>
        <v xml:space="preserve"> </v>
      </c>
      <c r="P45" s="139" t="str">
        <f t="shared" si="7"/>
        <v xml:space="preserve"> </v>
      </c>
    </row>
    <row r="46" spans="1:16" x14ac:dyDescent="0.2">
      <c r="A46" s="129" t="s">
        <v>148</v>
      </c>
      <c r="B46" s="129"/>
      <c r="C46" s="129"/>
      <c r="D46" s="129"/>
      <c r="E46" s="138"/>
      <c r="F46" s="138"/>
      <c r="G46" s="139" t="str">
        <f t="shared" si="4"/>
        <v/>
      </c>
      <c r="H46" s="139" t="str">
        <f t="shared" si="5"/>
        <v/>
      </c>
      <c r="I46" s="129" t="s">
        <v>148</v>
      </c>
      <c r="J46" s="129"/>
      <c r="K46" s="138"/>
      <c r="L46" s="138"/>
      <c r="M46" s="129"/>
      <c r="N46" s="129"/>
      <c r="O46" s="139" t="str">
        <f t="shared" si="6"/>
        <v xml:space="preserve"> </v>
      </c>
      <c r="P46" s="139" t="str">
        <f t="shared" si="7"/>
        <v xml:space="preserve"> </v>
      </c>
    </row>
    <row r="47" spans="1:16" x14ac:dyDescent="0.2">
      <c r="A47" s="129" t="s">
        <v>149</v>
      </c>
      <c r="B47" s="129"/>
      <c r="C47" s="129"/>
      <c r="D47" s="129"/>
      <c r="E47" s="138"/>
      <c r="F47" s="138"/>
      <c r="G47" s="139" t="str">
        <f t="shared" si="4"/>
        <v/>
      </c>
      <c r="H47" s="139" t="str">
        <f t="shared" si="5"/>
        <v/>
      </c>
      <c r="I47" s="129" t="s">
        <v>149</v>
      </c>
      <c r="J47" s="129"/>
      <c r="K47" s="138"/>
      <c r="L47" s="138"/>
      <c r="M47" s="129"/>
      <c r="N47" s="129"/>
      <c r="O47" s="139" t="str">
        <f t="shared" si="6"/>
        <v xml:space="preserve"> </v>
      </c>
      <c r="P47" s="139" t="str">
        <f t="shared" si="7"/>
        <v xml:space="preserve"> </v>
      </c>
    </row>
    <row r="48" spans="1:16" x14ac:dyDescent="0.2">
      <c r="A48" s="129" t="s">
        <v>150</v>
      </c>
      <c r="B48" s="129"/>
      <c r="C48" s="129"/>
      <c r="D48" s="129"/>
      <c r="E48" s="138"/>
      <c r="F48" s="138"/>
      <c r="G48" s="139" t="str">
        <f t="shared" si="4"/>
        <v/>
      </c>
      <c r="H48" s="139" t="str">
        <f t="shared" si="5"/>
        <v/>
      </c>
      <c r="I48" s="129" t="s">
        <v>150</v>
      </c>
      <c r="J48" s="129"/>
      <c r="K48" s="138"/>
      <c r="L48" s="138"/>
      <c r="M48" s="129"/>
      <c r="N48" s="129"/>
      <c r="O48" s="139" t="str">
        <f t="shared" si="6"/>
        <v xml:space="preserve"> </v>
      </c>
      <c r="P48" s="139" t="str">
        <f t="shared" si="7"/>
        <v xml:space="preserve"> </v>
      </c>
    </row>
    <row r="49" spans="1:16" x14ac:dyDescent="0.2">
      <c r="A49" s="129" t="s">
        <v>151</v>
      </c>
      <c r="B49" s="129"/>
      <c r="C49" s="129"/>
      <c r="D49" s="129"/>
      <c r="E49" s="138"/>
      <c r="F49" s="138"/>
      <c r="G49" s="139" t="str">
        <f t="shared" si="4"/>
        <v/>
      </c>
      <c r="H49" s="139" t="str">
        <f t="shared" si="5"/>
        <v/>
      </c>
      <c r="I49" s="129" t="s">
        <v>151</v>
      </c>
      <c r="J49" s="129"/>
      <c r="K49" s="138"/>
      <c r="L49" s="138"/>
      <c r="M49" s="129"/>
      <c r="N49" s="129"/>
      <c r="O49" s="139" t="str">
        <f t="shared" si="6"/>
        <v xml:space="preserve"> </v>
      </c>
      <c r="P49" s="139" t="str">
        <f t="shared" si="7"/>
        <v xml:space="preserve"> </v>
      </c>
    </row>
    <row r="50" spans="1:16" x14ac:dyDescent="0.2">
      <c r="A50" s="129" t="s">
        <v>152</v>
      </c>
      <c r="B50" s="129"/>
      <c r="C50" s="129"/>
      <c r="D50" s="129"/>
      <c r="E50" s="138"/>
      <c r="F50" s="138"/>
      <c r="G50" s="139" t="str">
        <f t="shared" si="4"/>
        <v/>
      </c>
      <c r="H50" s="139" t="str">
        <f t="shared" si="5"/>
        <v/>
      </c>
      <c r="I50" s="129" t="s">
        <v>152</v>
      </c>
      <c r="J50" s="129"/>
      <c r="K50" s="138"/>
      <c r="L50" s="138"/>
      <c r="M50" s="129"/>
      <c r="N50" s="129"/>
      <c r="O50" s="139" t="str">
        <f t="shared" si="6"/>
        <v xml:space="preserve"> </v>
      </c>
      <c r="P50" s="139" t="str">
        <f t="shared" si="7"/>
        <v xml:space="preserve"> </v>
      </c>
    </row>
    <row r="51" spans="1:16" x14ac:dyDescent="0.2">
      <c r="A51" s="129" t="s">
        <v>153</v>
      </c>
      <c r="B51" s="129"/>
      <c r="C51" s="129"/>
      <c r="D51" s="129"/>
      <c r="E51" s="138"/>
      <c r="F51" s="138"/>
      <c r="G51" s="139" t="str">
        <f t="shared" si="4"/>
        <v/>
      </c>
      <c r="H51" s="139" t="str">
        <f t="shared" si="5"/>
        <v/>
      </c>
      <c r="I51" s="129" t="s">
        <v>153</v>
      </c>
      <c r="J51" s="129"/>
      <c r="K51" s="138"/>
      <c r="L51" s="138"/>
      <c r="M51" s="129"/>
      <c r="N51" s="129"/>
      <c r="O51" s="139" t="str">
        <f t="shared" si="6"/>
        <v xml:space="preserve"> </v>
      </c>
      <c r="P51" s="139" t="str">
        <f t="shared" si="7"/>
        <v xml:space="preserve"> </v>
      </c>
    </row>
    <row r="52" spans="1:16" x14ac:dyDescent="0.2">
      <c r="A52" s="129" t="s">
        <v>154</v>
      </c>
      <c r="B52" s="129"/>
      <c r="C52" s="129"/>
      <c r="D52" s="129"/>
      <c r="E52" s="138"/>
      <c r="F52" s="138"/>
      <c r="G52" s="139" t="str">
        <f t="shared" si="4"/>
        <v/>
      </c>
      <c r="H52" s="139" t="str">
        <f t="shared" si="5"/>
        <v/>
      </c>
      <c r="I52" s="129" t="s">
        <v>154</v>
      </c>
      <c r="J52" s="129"/>
      <c r="K52" s="138"/>
      <c r="L52" s="138"/>
      <c r="M52" s="129"/>
      <c r="N52" s="129"/>
      <c r="O52" s="139" t="str">
        <f t="shared" si="6"/>
        <v xml:space="preserve"> </v>
      </c>
      <c r="P52" s="139" t="str">
        <f t="shared" si="7"/>
        <v xml:space="preserve"> </v>
      </c>
    </row>
    <row r="53" spans="1:16" x14ac:dyDescent="0.2">
      <c r="A53" s="129" t="s">
        <v>155</v>
      </c>
      <c r="B53" s="129"/>
      <c r="C53" s="129"/>
      <c r="D53" s="129"/>
      <c r="E53" s="138"/>
      <c r="F53" s="138"/>
      <c r="G53" s="139" t="str">
        <f t="shared" si="4"/>
        <v/>
      </c>
      <c r="H53" s="139" t="str">
        <f t="shared" si="5"/>
        <v/>
      </c>
      <c r="I53" s="129" t="s">
        <v>155</v>
      </c>
      <c r="J53" s="129"/>
      <c r="K53" s="138"/>
      <c r="L53" s="138"/>
      <c r="M53" s="129"/>
      <c r="N53" s="129"/>
      <c r="O53" s="139" t="str">
        <f t="shared" si="6"/>
        <v xml:space="preserve"> </v>
      </c>
      <c r="P53" s="139" t="str">
        <f t="shared" si="7"/>
        <v xml:space="preserve"> </v>
      </c>
    </row>
    <row r="54" spans="1:16" x14ac:dyDescent="0.2">
      <c r="A54" s="129" t="s">
        <v>156</v>
      </c>
      <c r="B54" s="129"/>
      <c r="C54" s="129"/>
      <c r="D54" s="129"/>
      <c r="E54" s="138"/>
      <c r="F54" s="138"/>
      <c r="G54" s="139" t="str">
        <f t="shared" si="4"/>
        <v/>
      </c>
      <c r="H54" s="139" t="str">
        <f t="shared" si="5"/>
        <v/>
      </c>
      <c r="I54" s="129" t="s">
        <v>156</v>
      </c>
      <c r="J54" s="129"/>
      <c r="K54" s="138"/>
      <c r="L54" s="138"/>
      <c r="M54" s="129"/>
      <c r="N54" s="129"/>
      <c r="O54" s="139" t="str">
        <f t="shared" si="6"/>
        <v xml:space="preserve"> </v>
      </c>
      <c r="P54" s="139" t="str">
        <f t="shared" si="7"/>
        <v xml:space="preserve"> </v>
      </c>
    </row>
    <row r="55" spans="1:16" ht="15" x14ac:dyDescent="0.25">
      <c r="A55" s="136" t="s">
        <v>136</v>
      </c>
      <c r="B55" s="136"/>
      <c r="C55" s="137">
        <f>SUM(C56:C75)</f>
        <v>0</v>
      </c>
      <c r="D55" s="137">
        <f t="shared" ref="D55" si="14">SUM(D56:D75)</f>
        <v>0</v>
      </c>
      <c r="E55" s="137">
        <f t="shared" ref="E55" si="15">SUM(E56:E75)</f>
        <v>0</v>
      </c>
      <c r="F55" s="137">
        <f t="shared" ref="F55" si="16">SUM(F56:F75)</f>
        <v>0</v>
      </c>
      <c r="G55" s="139" t="str">
        <f t="shared" ref="G55:G75" si="17">IFERROR(C55/E55,"")</f>
        <v/>
      </c>
      <c r="H55" s="139" t="str">
        <f t="shared" ref="H55:H75" si="18">IFERROR(D55/F55,"")</f>
        <v/>
      </c>
      <c r="I55" s="136" t="s">
        <v>136</v>
      </c>
      <c r="J55" s="136"/>
      <c r="K55" s="137">
        <f>SUM(K56:K75)</f>
        <v>0</v>
      </c>
      <c r="L55" s="137">
        <f t="shared" ref="L55" si="19">SUM(L56:L75)</f>
        <v>0</v>
      </c>
      <c r="M55" s="137">
        <f t="shared" ref="M55" si="20">SUM(M56:M75)</f>
        <v>0</v>
      </c>
      <c r="N55" s="137">
        <f t="shared" ref="N55" si="21">SUM(N56:N75)</f>
        <v>0</v>
      </c>
      <c r="O55" s="139" t="str">
        <f t="shared" ref="O55:O75" si="22">IFERROR(K55/M55," ")</f>
        <v xml:space="preserve"> </v>
      </c>
      <c r="P55" s="139" t="str">
        <f t="shared" ref="P55:P75" si="23">IFERROR(L55/N55," ")</f>
        <v xml:space="preserve"> </v>
      </c>
    </row>
    <row r="56" spans="1:16" x14ac:dyDescent="0.2">
      <c r="A56" s="129" t="s">
        <v>137</v>
      </c>
      <c r="B56" s="129"/>
      <c r="C56" s="129"/>
      <c r="D56" s="129"/>
      <c r="E56" s="138"/>
      <c r="F56" s="138"/>
      <c r="G56" s="139" t="str">
        <f t="shared" si="17"/>
        <v/>
      </c>
      <c r="H56" s="139" t="str">
        <f t="shared" si="18"/>
        <v/>
      </c>
      <c r="I56" s="129" t="s">
        <v>137</v>
      </c>
      <c r="J56" s="129"/>
      <c r="K56" s="138"/>
      <c r="L56" s="138"/>
      <c r="M56" s="129"/>
      <c r="N56" s="129"/>
      <c r="O56" s="139" t="str">
        <f t="shared" si="22"/>
        <v xml:space="preserve"> </v>
      </c>
      <c r="P56" s="139" t="str">
        <f t="shared" si="23"/>
        <v xml:space="preserve"> </v>
      </c>
    </row>
    <row r="57" spans="1:16" x14ac:dyDescent="0.2">
      <c r="A57" s="129" t="s">
        <v>138</v>
      </c>
      <c r="B57" s="129"/>
      <c r="C57" s="129"/>
      <c r="D57" s="129"/>
      <c r="E57" s="138"/>
      <c r="F57" s="138"/>
      <c r="G57" s="139" t="str">
        <f t="shared" si="17"/>
        <v/>
      </c>
      <c r="H57" s="139" t="str">
        <f t="shared" si="18"/>
        <v/>
      </c>
      <c r="I57" s="129" t="s">
        <v>138</v>
      </c>
      <c r="J57" s="129"/>
      <c r="K57" s="138"/>
      <c r="L57" s="138"/>
      <c r="M57" s="129"/>
      <c r="N57" s="129"/>
      <c r="O57" s="139" t="str">
        <f t="shared" si="22"/>
        <v xml:space="preserve"> </v>
      </c>
      <c r="P57" s="139" t="str">
        <f t="shared" si="23"/>
        <v xml:space="preserve"> </v>
      </c>
    </row>
    <row r="58" spans="1:16" x14ac:dyDescent="0.2">
      <c r="A58" s="129" t="s">
        <v>139</v>
      </c>
      <c r="B58" s="129"/>
      <c r="C58" s="129"/>
      <c r="D58" s="129"/>
      <c r="E58" s="138"/>
      <c r="F58" s="138"/>
      <c r="G58" s="139" t="str">
        <f t="shared" si="17"/>
        <v/>
      </c>
      <c r="H58" s="139" t="str">
        <f t="shared" si="18"/>
        <v/>
      </c>
      <c r="I58" s="129" t="s">
        <v>139</v>
      </c>
      <c r="J58" s="129"/>
      <c r="K58" s="138"/>
      <c r="L58" s="138"/>
      <c r="M58" s="129"/>
      <c r="N58" s="129"/>
      <c r="O58" s="139" t="str">
        <f t="shared" si="22"/>
        <v xml:space="preserve"> </v>
      </c>
      <c r="P58" s="139" t="str">
        <f t="shared" si="23"/>
        <v xml:space="preserve"> </v>
      </c>
    </row>
    <row r="59" spans="1:16" x14ac:dyDescent="0.2">
      <c r="A59" s="129" t="s">
        <v>140</v>
      </c>
      <c r="B59" s="129"/>
      <c r="C59" s="129"/>
      <c r="D59" s="129"/>
      <c r="E59" s="138"/>
      <c r="F59" s="138"/>
      <c r="G59" s="139" t="str">
        <f t="shared" si="17"/>
        <v/>
      </c>
      <c r="H59" s="139" t="str">
        <f t="shared" si="18"/>
        <v/>
      </c>
      <c r="I59" s="129" t="s">
        <v>140</v>
      </c>
      <c r="J59" s="129"/>
      <c r="K59" s="138"/>
      <c r="L59" s="138"/>
      <c r="M59" s="129"/>
      <c r="N59" s="129"/>
      <c r="O59" s="139" t="str">
        <f t="shared" si="22"/>
        <v xml:space="preserve"> </v>
      </c>
      <c r="P59" s="139" t="str">
        <f t="shared" si="23"/>
        <v xml:space="preserve"> </v>
      </c>
    </row>
    <row r="60" spans="1:16" x14ac:dyDescent="0.2">
      <c r="A60" s="129" t="s">
        <v>141</v>
      </c>
      <c r="B60" s="129"/>
      <c r="C60" s="129"/>
      <c r="D60" s="129"/>
      <c r="E60" s="138"/>
      <c r="F60" s="138"/>
      <c r="G60" s="139" t="str">
        <f t="shared" si="17"/>
        <v/>
      </c>
      <c r="H60" s="139" t="str">
        <f t="shared" si="18"/>
        <v/>
      </c>
      <c r="I60" s="129" t="s">
        <v>141</v>
      </c>
      <c r="J60" s="129"/>
      <c r="K60" s="138"/>
      <c r="L60" s="138"/>
      <c r="M60" s="129"/>
      <c r="N60" s="129"/>
      <c r="O60" s="139" t="str">
        <f t="shared" si="22"/>
        <v xml:space="preserve"> </v>
      </c>
      <c r="P60" s="139" t="str">
        <f t="shared" si="23"/>
        <v xml:space="preserve"> </v>
      </c>
    </row>
    <row r="61" spans="1:16" x14ac:dyDescent="0.2">
      <c r="A61" s="129" t="s">
        <v>142</v>
      </c>
      <c r="B61" s="129"/>
      <c r="C61" s="129"/>
      <c r="D61" s="129"/>
      <c r="E61" s="138"/>
      <c r="F61" s="138"/>
      <c r="G61" s="139" t="str">
        <f t="shared" si="17"/>
        <v/>
      </c>
      <c r="H61" s="139" t="str">
        <f t="shared" si="18"/>
        <v/>
      </c>
      <c r="I61" s="129" t="s">
        <v>142</v>
      </c>
      <c r="J61" s="129"/>
      <c r="K61" s="138"/>
      <c r="L61" s="138"/>
      <c r="M61" s="129"/>
      <c r="N61" s="129"/>
      <c r="O61" s="139" t="str">
        <f t="shared" si="22"/>
        <v xml:space="preserve"> </v>
      </c>
      <c r="P61" s="139" t="str">
        <f t="shared" si="23"/>
        <v xml:space="preserve"> </v>
      </c>
    </row>
    <row r="62" spans="1:16" x14ac:dyDescent="0.2">
      <c r="A62" s="129" t="s">
        <v>143</v>
      </c>
      <c r="B62" s="129"/>
      <c r="C62" s="129"/>
      <c r="D62" s="129"/>
      <c r="E62" s="138"/>
      <c r="F62" s="138"/>
      <c r="G62" s="139" t="str">
        <f t="shared" si="17"/>
        <v/>
      </c>
      <c r="H62" s="139" t="str">
        <f t="shared" si="18"/>
        <v/>
      </c>
      <c r="I62" s="129" t="s">
        <v>143</v>
      </c>
      <c r="J62" s="129"/>
      <c r="K62" s="138"/>
      <c r="L62" s="138"/>
      <c r="M62" s="129"/>
      <c r="N62" s="129"/>
      <c r="O62" s="139" t="str">
        <f t="shared" si="22"/>
        <v xml:space="preserve"> </v>
      </c>
      <c r="P62" s="139" t="str">
        <f t="shared" si="23"/>
        <v xml:space="preserve"> </v>
      </c>
    </row>
    <row r="63" spans="1:16" x14ac:dyDescent="0.2">
      <c r="A63" s="129" t="s">
        <v>144</v>
      </c>
      <c r="B63" s="129"/>
      <c r="C63" s="129"/>
      <c r="D63" s="129"/>
      <c r="E63" s="138"/>
      <c r="F63" s="138"/>
      <c r="G63" s="139" t="str">
        <f t="shared" si="17"/>
        <v/>
      </c>
      <c r="H63" s="139" t="str">
        <f t="shared" si="18"/>
        <v/>
      </c>
      <c r="I63" s="129" t="s">
        <v>144</v>
      </c>
      <c r="J63" s="129"/>
      <c r="K63" s="138"/>
      <c r="L63" s="138"/>
      <c r="M63" s="129"/>
      <c r="N63" s="129"/>
      <c r="O63" s="139" t="str">
        <f t="shared" si="22"/>
        <v xml:space="preserve"> </v>
      </c>
      <c r="P63" s="139" t="str">
        <f t="shared" si="23"/>
        <v xml:space="preserve"> </v>
      </c>
    </row>
    <row r="64" spans="1:16" x14ac:dyDescent="0.2">
      <c r="A64" s="129" t="s">
        <v>145</v>
      </c>
      <c r="B64" s="129"/>
      <c r="C64" s="129"/>
      <c r="D64" s="129"/>
      <c r="E64" s="138"/>
      <c r="F64" s="138"/>
      <c r="G64" s="139" t="str">
        <f t="shared" si="17"/>
        <v/>
      </c>
      <c r="H64" s="139" t="str">
        <f t="shared" si="18"/>
        <v/>
      </c>
      <c r="I64" s="129" t="s">
        <v>145</v>
      </c>
      <c r="J64" s="129"/>
      <c r="K64" s="138"/>
      <c r="L64" s="138"/>
      <c r="M64" s="129"/>
      <c r="N64" s="129"/>
      <c r="O64" s="139" t="str">
        <f t="shared" si="22"/>
        <v xml:space="preserve"> </v>
      </c>
      <c r="P64" s="139" t="str">
        <f t="shared" si="23"/>
        <v xml:space="preserve"> </v>
      </c>
    </row>
    <row r="65" spans="1:16" x14ac:dyDescent="0.2">
      <c r="A65" s="129" t="s">
        <v>146</v>
      </c>
      <c r="B65" s="129"/>
      <c r="C65" s="129"/>
      <c r="D65" s="129"/>
      <c r="E65" s="138"/>
      <c r="F65" s="138"/>
      <c r="G65" s="139" t="str">
        <f t="shared" si="17"/>
        <v/>
      </c>
      <c r="H65" s="139" t="str">
        <f t="shared" si="18"/>
        <v/>
      </c>
      <c r="I65" s="129" t="s">
        <v>146</v>
      </c>
      <c r="J65" s="129"/>
      <c r="K65" s="138"/>
      <c r="L65" s="138"/>
      <c r="M65" s="129"/>
      <c r="N65" s="129"/>
      <c r="O65" s="139" t="str">
        <f t="shared" si="22"/>
        <v xml:space="preserve"> </v>
      </c>
      <c r="P65" s="139" t="str">
        <f t="shared" si="23"/>
        <v xml:space="preserve"> </v>
      </c>
    </row>
    <row r="66" spans="1:16" x14ac:dyDescent="0.2">
      <c r="A66" s="129" t="s">
        <v>147</v>
      </c>
      <c r="B66" s="129"/>
      <c r="C66" s="129"/>
      <c r="D66" s="129"/>
      <c r="E66" s="138"/>
      <c r="F66" s="138"/>
      <c r="G66" s="139" t="str">
        <f t="shared" si="17"/>
        <v/>
      </c>
      <c r="H66" s="139" t="str">
        <f t="shared" si="18"/>
        <v/>
      </c>
      <c r="I66" s="129" t="s">
        <v>147</v>
      </c>
      <c r="J66" s="129"/>
      <c r="K66" s="138"/>
      <c r="L66" s="138"/>
      <c r="M66" s="129"/>
      <c r="N66" s="129"/>
      <c r="O66" s="139" t="str">
        <f t="shared" si="22"/>
        <v xml:space="preserve"> </v>
      </c>
      <c r="P66" s="139" t="str">
        <f t="shared" si="23"/>
        <v xml:space="preserve"> </v>
      </c>
    </row>
    <row r="67" spans="1:16" x14ac:dyDescent="0.2">
      <c r="A67" s="129" t="s">
        <v>148</v>
      </c>
      <c r="B67" s="129"/>
      <c r="C67" s="129"/>
      <c r="D67" s="129"/>
      <c r="E67" s="138"/>
      <c r="F67" s="138"/>
      <c r="G67" s="139" t="str">
        <f t="shared" si="17"/>
        <v/>
      </c>
      <c r="H67" s="139" t="str">
        <f t="shared" si="18"/>
        <v/>
      </c>
      <c r="I67" s="129" t="s">
        <v>148</v>
      </c>
      <c r="J67" s="129"/>
      <c r="K67" s="138"/>
      <c r="L67" s="138"/>
      <c r="M67" s="129"/>
      <c r="N67" s="129"/>
      <c r="O67" s="139" t="str">
        <f t="shared" si="22"/>
        <v xml:space="preserve"> </v>
      </c>
      <c r="P67" s="139" t="str">
        <f t="shared" si="23"/>
        <v xml:space="preserve"> </v>
      </c>
    </row>
    <row r="68" spans="1:16" x14ac:dyDescent="0.2">
      <c r="A68" s="129" t="s">
        <v>149</v>
      </c>
      <c r="B68" s="129"/>
      <c r="C68" s="129"/>
      <c r="D68" s="129"/>
      <c r="E68" s="138"/>
      <c r="F68" s="138"/>
      <c r="G68" s="139" t="str">
        <f t="shared" si="17"/>
        <v/>
      </c>
      <c r="H68" s="139" t="str">
        <f t="shared" si="18"/>
        <v/>
      </c>
      <c r="I68" s="129" t="s">
        <v>149</v>
      </c>
      <c r="J68" s="129"/>
      <c r="K68" s="138"/>
      <c r="L68" s="138"/>
      <c r="M68" s="129"/>
      <c r="N68" s="129"/>
      <c r="O68" s="139" t="str">
        <f t="shared" si="22"/>
        <v xml:space="preserve"> </v>
      </c>
      <c r="P68" s="139" t="str">
        <f t="shared" si="23"/>
        <v xml:space="preserve"> </v>
      </c>
    </row>
    <row r="69" spans="1:16" x14ac:dyDescent="0.2">
      <c r="A69" s="129" t="s">
        <v>150</v>
      </c>
      <c r="B69" s="129"/>
      <c r="C69" s="129"/>
      <c r="D69" s="129"/>
      <c r="E69" s="138"/>
      <c r="F69" s="138"/>
      <c r="G69" s="139" t="str">
        <f t="shared" si="17"/>
        <v/>
      </c>
      <c r="H69" s="139" t="str">
        <f t="shared" si="18"/>
        <v/>
      </c>
      <c r="I69" s="129" t="s">
        <v>150</v>
      </c>
      <c r="J69" s="129"/>
      <c r="K69" s="138"/>
      <c r="L69" s="138"/>
      <c r="M69" s="129"/>
      <c r="N69" s="129"/>
      <c r="O69" s="139" t="str">
        <f t="shared" si="22"/>
        <v xml:space="preserve"> </v>
      </c>
      <c r="P69" s="139" t="str">
        <f t="shared" si="23"/>
        <v xml:space="preserve"> </v>
      </c>
    </row>
    <row r="70" spans="1:16" x14ac:dyDescent="0.2">
      <c r="A70" s="129" t="s">
        <v>151</v>
      </c>
      <c r="B70" s="129"/>
      <c r="C70" s="129"/>
      <c r="D70" s="129"/>
      <c r="E70" s="138"/>
      <c r="F70" s="138"/>
      <c r="G70" s="139" t="str">
        <f t="shared" si="17"/>
        <v/>
      </c>
      <c r="H70" s="139" t="str">
        <f t="shared" si="18"/>
        <v/>
      </c>
      <c r="I70" s="129" t="s">
        <v>151</v>
      </c>
      <c r="J70" s="129"/>
      <c r="K70" s="138"/>
      <c r="L70" s="138"/>
      <c r="M70" s="129"/>
      <c r="N70" s="129"/>
      <c r="O70" s="139" t="str">
        <f t="shared" si="22"/>
        <v xml:space="preserve"> </v>
      </c>
      <c r="P70" s="139" t="str">
        <f t="shared" si="23"/>
        <v xml:space="preserve"> </v>
      </c>
    </row>
    <row r="71" spans="1:16" x14ac:dyDescent="0.2">
      <c r="A71" s="129" t="s">
        <v>152</v>
      </c>
      <c r="B71" s="129"/>
      <c r="C71" s="129"/>
      <c r="D71" s="129"/>
      <c r="E71" s="138"/>
      <c r="F71" s="138"/>
      <c r="G71" s="139" t="str">
        <f t="shared" si="17"/>
        <v/>
      </c>
      <c r="H71" s="139" t="str">
        <f t="shared" si="18"/>
        <v/>
      </c>
      <c r="I71" s="129" t="s">
        <v>152</v>
      </c>
      <c r="J71" s="129"/>
      <c r="K71" s="138"/>
      <c r="L71" s="138"/>
      <c r="M71" s="129"/>
      <c r="N71" s="129"/>
      <c r="O71" s="139" t="str">
        <f t="shared" si="22"/>
        <v xml:space="preserve"> </v>
      </c>
      <c r="P71" s="139" t="str">
        <f t="shared" si="23"/>
        <v xml:space="preserve"> </v>
      </c>
    </row>
    <row r="72" spans="1:16" x14ac:dyDescent="0.2">
      <c r="A72" s="129" t="s">
        <v>153</v>
      </c>
      <c r="B72" s="129"/>
      <c r="C72" s="129"/>
      <c r="D72" s="129"/>
      <c r="E72" s="138"/>
      <c r="F72" s="138"/>
      <c r="G72" s="139" t="str">
        <f t="shared" si="17"/>
        <v/>
      </c>
      <c r="H72" s="139" t="str">
        <f t="shared" si="18"/>
        <v/>
      </c>
      <c r="I72" s="129" t="s">
        <v>153</v>
      </c>
      <c r="J72" s="129"/>
      <c r="K72" s="138"/>
      <c r="L72" s="138"/>
      <c r="M72" s="129"/>
      <c r="N72" s="129"/>
      <c r="O72" s="139" t="str">
        <f t="shared" si="22"/>
        <v xml:space="preserve"> </v>
      </c>
      <c r="P72" s="139" t="str">
        <f t="shared" si="23"/>
        <v xml:space="preserve"> </v>
      </c>
    </row>
    <row r="73" spans="1:16" x14ac:dyDescent="0.2">
      <c r="A73" s="129" t="s">
        <v>154</v>
      </c>
      <c r="B73" s="129"/>
      <c r="C73" s="129"/>
      <c r="D73" s="129"/>
      <c r="E73" s="138"/>
      <c r="F73" s="138"/>
      <c r="G73" s="139" t="str">
        <f t="shared" si="17"/>
        <v/>
      </c>
      <c r="H73" s="139" t="str">
        <f t="shared" si="18"/>
        <v/>
      </c>
      <c r="I73" s="129" t="s">
        <v>154</v>
      </c>
      <c r="J73" s="129"/>
      <c r="K73" s="138"/>
      <c r="L73" s="138"/>
      <c r="M73" s="129"/>
      <c r="N73" s="129"/>
      <c r="O73" s="139" t="str">
        <f t="shared" si="22"/>
        <v xml:space="preserve"> </v>
      </c>
      <c r="P73" s="139" t="str">
        <f t="shared" si="23"/>
        <v xml:space="preserve"> </v>
      </c>
    </row>
    <row r="74" spans="1:16" x14ac:dyDescent="0.2">
      <c r="A74" s="129" t="s">
        <v>155</v>
      </c>
      <c r="B74" s="129"/>
      <c r="C74" s="129"/>
      <c r="D74" s="129"/>
      <c r="E74" s="138"/>
      <c r="F74" s="138"/>
      <c r="G74" s="139" t="str">
        <f t="shared" si="17"/>
        <v/>
      </c>
      <c r="H74" s="139" t="str">
        <f t="shared" si="18"/>
        <v/>
      </c>
      <c r="I74" s="129" t="s">
        <v>155</v>
      </c>
      <c r="J74" s="129"/>
      <c r="K74" s="138"/>
      <c r="L74" s="138"/>
      <c r="M74" s="129"/>
      <c r="N74" s="129"/>
      <c r="O74" s="139" t="str">
        <f t="shared" si="22"/>
        <v xml:space="preserve"> </v>
      </c>
      <c r="P74" s="139" t="str">
        <f t="shared" si="23"/>
        <v xml:space="preserve"> </v>
      </c>
    </row>
    <row r="75" spans="1:16" x14ac:dyDescent="0.2">
      <c r="A75" s="129" t="s">
        <v>156</v>
      </c>
      <c r="B75" s="129"/>
      <c r="C75" s="129"/>
      <c r="D75" s="129"/>
      <c r="E75" s="138"/>
      <c r="F75" s="138"/>
      <c r="G75" s="139" t="str">
        <f t="shared" si="17"/>
        <v/>
      </c>
      <c r="H75" s="139" t="str">
        <f t="shared" si="18"/>
        <v/>
      </c>
      <c r="I75" s="129" t="s">
        <v>156</v>
      </c>
      <c r="J75" s="129"/>
      <c r="K75" s="138"/>
      <c r="L75" s="138"/>
      <c r="M75" s="129"/>
      <c r="N75" s="129"/>
      <c r="O75" s="139" t="str">
        <f t="shared" si="22"/>
        <v xml:space="preserve"> </v>
      </c>
      <c r="P75" s="139" t="str">
        <f t="shared" si="23"/>
        <v xml:space="preserve"> </v>
      </c>
    </row>
    <row r="76" spans="1:16" ht="15" x14ac:dyDescent="0.25">
      <c r="A76" s="136" t="s">
        <v>136</v>
      </c>
      <c r="B76" s="136"/>
      <c r="C76" s="137">
        <f>SUM(C77:C96)</f>
        <v>0</v>
      </c>
      <c r="D76" s="137">
        <f t="shared" ref="D76" si="24">SUM(D77:D96)</f>
        <v>0</v>
      </c>
      <c r="E76" s="137">
        <f t="shared" ref="E76" si="25">SUM(E77:E96)</f>
        <v>0</v>
      </c>
      <c r="F76" s="137">
        <f t="shared" ref="F76" si="26">SUM(F77:F96)</f>
        <v>0</v>
      </c>
      <c r="G76" s="139" t="str">
        <f t="shared" ref="G76:G96" si="27">IFERROR(C76/E76,"")</f>
        <v/>
      </c>
      <c r="H76" s="139" t="str">
        <f t="shared" ref="H76:H96" si="28">IFERROR(D76/F76,"")</f>
        <v/>
      </c>
      <c r="I76" s="136" t="s">
        <v>136</v>
      </c>
      <c r="J76" s="136"/>
      <c r="K76" s="137">
        <f>SUM(K77:K96)</f>
        <v>0</v>
      </c>
      <c r="L76" s="137">
        <f t="shared" ref="L76" si="29">SUM(L77:L96)</f>
        <v>0</v>
      </c>
      <c r="M76" s="137">
        <f t="shared" ref="M76" si="30">SUM(M77:M96)</f>
        <v>0</v>
      </c>
      <c r="N76" s="137">
        <f t="shared" ref="N76" si="31">SUM(N77:N96)</f>
        <v>0</v>
      </c>
      <c r="O76" s="139" t="str">
        <f t="shared" ref="O76:O96" si="32">IFERROR(K76/M76," ")</f>
        <v xml:space="preserve"> </v>
      </c>
      <c r="P76" s="139" t="str">
        <f t="shared" ref="P76:P96" si="33">IFERROR(L76/N76," ")</f>
        <v xml:space="preserve"> </v>
      </c>
    </row>
    <row r="77" spans="1:16" x14ac:dyDescent="0.2">
      <c r="A77" s="129" t="s">
        <v>137</v>
      </c>
      <c r="B77" s="129"/>
      <c r="C77" s="129"/>
      <c r="D77" s="129"/>
      <c r="E77" s="138"/>
      <c r="F77" s="138"/>
      <c r="G77" s="139" t="str">
        <f t="shared" si="27"/>
        <v/>
      </c>
      <c r="H77" s="139" t="str">
        <f t="shared" si="28"/>
        <v/>
      </c>
      <c r="I77" s="129" t="s">
        <v>137</v>
      </c>
      <c r="J77" s="129"/>
      <c r="K77" s="138"/>
      <c r="L77" s="138"/>
      <c r="M77" s="129"/>
      <c r="N77" s="129"/>
      <c r="O77" s="139" t="str">
        <f t="shared" si="32"/>
        <v xml:space="preserve"> </v>
      </c>
      <c r="P77" s="139" t="str">
        <f t="shared" si="33"/>
        <v xml:space="preserve"> </v>
      </c>
    </row>
    <row r="78" spans="1:16" x14ac:dyDescent="0.2">
      <c r="A78" s="129" t="s">
        <v>138</v>
      </c>
      <c r="B78" s="129"/>
      <c r="C78" s="129"/>
      <c r="D78" s="129"/>
      <c r="E78" s="138"/>
      <c r="F78" s="138"/>
      <c r="G78" s="139" t="str">
        <f t="shared" si="27"/>
        <v/>
      </c>
      <c r="H78" s="139" t="str">
        <f t="shared" si="28"/>
        <v/>
      </c>
      <c r="I78" s="129" t="s">
        <v>138</v>
      </c>
      <c r="J78" s="129"/>
      <c r="K78" s="138"/>
      <c r="L78" s="138"/>
      <c r="M78" s="129"/>
      <c r="N78" s="129"/>
      <c r="O78" s="139" t="str">
        <f t="shared" si="32"/>
        <v xml:space="preserve"> </v>
      </c>
      <c r="P78" s="139" t="str">
        <f t="shared" si="33"/>
        <v xml:space="preserve"> </v>
      </c>
    </row>
    <row r="79" spans="1:16" x14ac:dyDescent="0.2">
      <c r="A79" s="129" t="s">
        <v>139</v>
      </c>
      <c r="B79" s="129"/>
      <c r="C79" s="129"/>
      <c r="D79" s="129"/>
      <c r="E79" s="138"/>
      <c r="F79" s="138"/>
      <c r="G79" s="139" t="str">
        <f t="shared" si="27"/>
        <v/>
      </c>
      <c r="H79" s="139" t="str">
        <f t="shared" si="28"/>
        <v/>
      </c>
      <c r="I79" s="129" t="s">
        <v>139</v>
      </c>
      <c r="J79" s="129"/>
      <c r="K79" s="138"/>
      <c r="L79" s="138"/>
      <c r="M79" s="129"/>
      <c r="N79" s="129"/>
      <c r="O79" s="139" t="str">
        <f t="shared" si="32"/>
        <v xml:space="preserve"> </v>
      </c>
      <c r="P79" s="139" t="str">
        <f t="shared" si="33"/>
        <v xml:space="preserve"> </v>
      </c>
    </row>
    <row r="80" spans="1:16" x14ac:dyDescent="0.2">
      <c r="A80" s="129" t="s">
        <v>140</v>
      </c>
      <c r="B80" s="129"/>
      <c r="C80" s="129"/>
      <c r="D80" s="129"/>
      <c r="E80" s="138"/>
      <c r="F80" s="138"/>
      <c r="G80" s="139" t="str">
        <f t="shared" si="27"/>
        <v/>
      </c>
      <c r="H80" s="139" t="str">
        <f t="shared" si="28"/>
        <v/>
      </c>
      <c r="I80" s="129" t="s">
        <v>140</v>
      </c>
      <c r="J80" s="129"/>
      <c r="K80" s="138"/>
      <c r="L80" s="138"/>
      <c r="M80" s="129"/>
      <c r="N80" s="129"/>
      <c r="O80" s="139" t="str">
        <f t="shared" si="32"/>
        <v xml:space="preserve"> </v>
      </c>
      <c r="P80" s="139" t="str">
        <f t="shared" si="33"/>
        <v xml:space="preserve"> </v>
      </c>
    </row>
    <row r="81" spans="1:16" x14ac:dyDescent="0.2">
      <c r="A81" s="129" t="s">
        <v>141</v>
      </c>
      <c r="B81" s="129"/>
      <c r="C81" s="129"/>
      <c r="D81" s="129"/>
      <c r="E81" s="138"/>
      <c r="F81" s="138"/>
      <c r="G81" s="139" t="str">
        <f t="shared" si="27"/>
        <v/>
      </c>
      <c r="H81" s="139" t="str">
        <f t="shared" si="28"/>
        <v/>
      </c>
      <c r="I81" s="129" t="s">
        <v>141</v>
      </c>
      <c r="J81" s="129"/>
      <c r="K81" s="138"/>
      <c r="L81" s="138"/>
      <c r="M81" s="129"/>
      <c r="N81" s="129"/>
      <c r="O81" s="139" t="str">
        <f t="shared" si="32"/>
        <v xml:space="preserve"> </v>
      </c>
      <c r="P81" s="139" t="str">
        <f t="shared" si="33"/>
        <v xml:space="preserve"> </v>
      </c>
    </row>
    <row r="82" spans="1:16" x14ac:dyDescent="0.2">
      <c r="A82" s="129" t="s">
        <v>142</v>
      </c>
      <c r="B82" s="129"/>
      <c r="C82" s="129"/>
      <c r="D82" s="129"/>
      <c r="E82" s="138"/>
      <c r="F82" s="138"/>
      <c r="G82" s="139" t="str">
        <f t="shared" si="27"/>
        <v/>
      </c>
      <c r="H82" s="139" t="str">
        <f t="shared" si="28"/>
        <v/>
      </c>
      <c r="I82" s="129" t="s">
        <v>142</v>
      </c>
      <c r="J82" s="129"/>
      <c r="K82" s="138"/>
      <c r="L82" s="138"/>
      <c r="M82" s="129"/>
      <c r="N82" s="129"/>
      <c r="O82" s="139" t="str">
        <f t="shared" si="32"/>
        <v xml:space="preserve"> </v>
      </c>
      <c r="P82" s="139" t="str">
        <f t="shared" si="33"/>
        <v xml:space="preserve"> </v>
      </c>
    </row>
    <row r="83" spans="1:16" x14ac:dyDescent="0.2">
      <c r="A83" s="129" t="s">
        <v>143</v>
      </c>
      <c r="B83" s="129"/>
      <c r="C83" s="129"/>
      <c r="D83" s="129"/>
      <c r="E83" s="138"/>
      <c r="F83" s="138"/>
      <c r="G83" s="139" t="str">
        <f t="shared" si="27"/>
        <v/>
      </c>
      <c r="H83" s="139" t="str">
        <f t="shared" si="28"/>
        <v/>
      </c>
      <c r="I83" s="129" t="s">
        <v>143</v>
      </c>
      <c r="J83" s="129"/>
      <c r="K83" s="138"/>
      <c r="L83" s="138"/>
      <c r="M83" s="129"/>
      <c r="N83" s="129"/>
      <c r="O83" s="139" t="str">
        <f t="shared" si="32"/>
        <v xml:space="preserve"> </v>
      </c>
      <c r="P83" s="139" t="str">
        <f t="shared" si="33"/>
        <v xml:space="preserve"> </v>
      </c>
    </row>
    <row r="84" spans="1:16" x14ac:dyDescent="0.2">
      <c r="A84" s="129" t="s">
        <v>144</v>
      </c>
      <c r="B84" s="129"/>
      <c r="C84" s="129"/>
      <c r="D84" s="129"/>
      <c r="E84" s="138"/>
      <c r="F84" s="138"/>
      <c r="G84" s="139" t="str">
        <f t="shared" si="27"/>
        <v/>
      </c>
      <c r="H84" s="139" t="str">
        <f t="shared" si="28"/>
        <v/>
      </c>
      <c r="I84" s="129" t="s">
        <v>144</v>
      </c>
      <c r="J84" s="129"/>
      <c r="K84" s="138"/>
      <c r="L84" s="138"/>
      <c r="M84" s="129"/>
      <c r="N84" s="129"/>
      <c r="O84" s="139" t="str">
        <f t="shared" si="32"/>
        <v xml:space="preserve"> </v>
      </c>
      <c r="P84" s="139" t="str">
        <f t="shared" si="33"/>
        <v xml:space="preserve"> </v>
      </c>
    </row>
    <row r="85" spans="1:16" x14ac:dyDescent="0.2">
      <c r="A85" s="129" t="s">
        <v>145</v>
      </c>
      <c r="B85" s="129"/>
      <c r="C85" s="129"/>
      <c r="D85" s="129"/>
      <c r="E85" s="138"/>
      <c r="F85" s="138"/>
      <c r="G85" s="139" t="str">
        <f t="shared" si="27"/>
        <v/>
      </c>
      <c r="H85" s="139" t="str">
        <f t="shared" si="28"/>
        <v/>
      </c>
      <c r="I85" s="129" t="s">
        <v>145</v>
      </c>
      <c r="J85" s="129"/>
      <c r="K85" s="138"/>
      <c r="L85" s="138"/>
      <c r="M85" s="129"/>
      <c r="N85" s="129"/>
      <c r="O85" s="139" t="str">
        <f t="shared" si="32"/>
        <v xml:space="preserve"> </v>
      </c>
      <c r="P85" s="139" t="str">
        <f t="shared" si="33"/>
        <v xml:space="preserve"> </v>
      </c>
    </row>
    <row r="86" spans="1:16" x14ac:dyDescent="0.2">
      <c r="A86" s="129" t="s">
        <v>146</v>
      </c>
      <c r="B86" s="129"/>
      <c r="C86" s="129"/>
      <c r="D86" s="129"/>
      <c r="E86" s="138"/>
      <c r="F86" s="138"/>
      <c r="G86" s="139" t="str">
        <f t="shared" si="27"/>
        <v/>
      </c>
      <c r="H86" s="139" t="str">
        <f t="shared" si="28"/>
        <v/>
      </c>
      <c r="I86" s="129" t="s">
        <v>146</v>
      </c>
      <c r="J86" s="129"/>
      <c r="K86" s="138"/>
      <c r="L86" s="138"/>
      <c r="M86" s="129"/>
      <c r="N86" s="129"/>
      <c r="O86" s="139" t="str">
        <f t="shared" si="32"/>
        <v xml:space="preserve"> </v>
      </c>
      <c r="P86" s="139" t="str">
        <f t="shared" si="33"/>
        <v xml:space="preserve"> </v>
      </c>
    </row>
    <row r="87" spans="1:16" x14ac:dyDescent="0.2">
      <c r="A87" s="129" t="s">
        <v>147</v>
      </c>
      <c r="B87" s="129"/>
      <c r="C87" s="129"/>
      <c r="D87" s="129"/>
      <c r="E87" s="138"/>
      <c r="F87" s="138"/>
      <c r="G87" s="139" t="str">
        <f t="shared" si="27"/>
        <v/>
      </c>
      <c r="H87" s="139" t="str">
        <f t="shared" si="28"/>
        <v/>
      </c>
      <c r="I87" s="129" t="s">
        <v>147</v>
      </c>
      <c r="J87" s="129"/>
      <c r="K87" s="138"/>
      <c r="L87" s="138"/>
      <c r="M87" s="129"/>
      <c r="N87" s="129"/>
      <c r="O87" s="139" t="str">
        <f t="shared" si="32"/>
        <v xml:space="preserve"> </v>
      </c>
      <c r="P87" s="139" t="str">
        <f t="shared" si="33"/>
        <v xml:space="preserve"> </v>
      </c>
    </row>
    <row r="88" spans="1:16" x14ac:dyDescent="0.2">
      <c r="A88" s="129" t="s">
        <v>148</v>
      </c>
      <c r="B88" s="129"/>
      <c r="C88" s="129"/>
      <c r="D88" s="129"/>
      <c r="E88" s="138"/>
      <c r="F88" s="138"/>
      <c r="G88" s="139" t="str">
        <f t="shared" si="27"/>
        <v/>
      </c>
      <c r="H88" s="139" t="str">
        <f t="shared" si="28"/>
        <v/>
      </c>
      <c r="I88" s="129" t="s">
        <v>148</v>
      </c>
      <c r="J88" s="129"/>
      <c r="K88" s="138"/>
      <c r="L88" s="138"/>
      <c r="M88" s="129"/>
      <c r="N88" s="129"/>
      <c r="O88" s="139" t="str">
        <f t="shared" si="32"/>
        <v xml:space="preserve"> </v>
      </c>
      <c r="P88" s="139" t="str">
        <f t="shared" si="33"/>
        <v xml:space="preserve"> </v>
      </c>
    </row>
    <row r="89" spans="1:16" x14ac:dyDescent="0.2">
      <c r="A89" s="129" t="s">
        <v>149</v>
      </c>
      <c r="B89" s="129"/>
      <c r="C89" s="129"/>
      <c r="D89" s="129"/>
      <c r="E89" s="138"/>
      <c r="F89" s="138"/>
      <c r="G89" s="139" t="str">
        <f t="shared" si="27"/>
        <v/>
      </c>
      <c r="H89" s="139" t="str">
        <f t="shared" si="28"/>
        <v/>
      </c>
      <c r="I89" s="129" t="s">
        <v>149</v>
      </c>
      <c r="J89" s="129"/>
      <c r="K89" s="138"/>
      <c r="L89" s="138"/>
      <c r="M89" s="129"/>
      <c r="N89" s="129"/>
      <c r="O89" s="139" t="str">
        <f t="shared" si="32"/>
        <v xml:space="preserve"> </v>
      </c>
      <c r="P89" s="139" t="str">
        <f t="shared" si="33"/>
        <v xml:space="preserve"> </v>
      </c>
    </row>
    <row r="90" spans="1:16" x14ac:dyDescent="0.2">
      <c r="A90" s="129" t="s">
        <v>150</v>
      </c>
      <c r="B90" s="129"/>
      <c r="C90" s="129"/>
      <c r="D90" s="129"/>
      <c r="E90" s="138"/>
      <c r="F90" s="138"/>
      <c r="G90" s="139" t="str">
        <f t="shared" si="27"/>
        <v/>
      </c>
      <c r="H90" s="139" t="str">
        <f t="shared" si="28"/>
        <v/>
      </c>
      <c r="I90" s="129" t="s">
        <v>150</v>
      </c>
      <c r="J90" s="129"/>
      <c r="K90" s="138"/>
      <c r="L90" s="138"/>
      <c r="M90" s="129"/>
      <c r="N90" s="129"/>
      <c r="O90" s="139" t="str">
        <f t="shared" si="32"/>
        <v xml:space="preserve"> </v>
      </c>
      <c r="P90" s="139" t="str">
        <f t="shared" si="33"/>
        <v xml:space="preserve"> </v>
      </c>
    </row>
    <row r="91" spans="1:16" x14ac:dyDescent="0.2">
      <c r="A91" s="129" t="s">
        <v>151</v>
      </c>
      <c r="B91" s="129"/>
      <c r="C91" s="129"/>
      <c r="D91" s="129"/>
      <c r="E91" s="138"/>
      <c r="F91" s="138"/>
      <c r="G91" s="139" t="str">
        <f t="shared" si="27"/>
        <v/>
      </c>
      <c r="H91" s="139" t="str">
        <f t="shared" si="28"/>
        <v/>
      </c>
      <c r="I91" s="129" t="s">
        <v>151</v>
      </c>
      <c r="J91" s="129"/>
      <c r="K91" s="138"/>
      <c r="L91" s="138"/>
      <c r="M91" s="129"/>
      <c r="N91" s="129"/>
      <c r="O91" s="139" t="str">
        <f t="shared" si="32"/>
        <v xml:space="preserve"> </v>
      </c>
      <c r="P91" s="139" t="str">
        <f t="shared" si="33"/>
        <v xml:space="preserve"> </v>
      </c>
    </row>
    <row r="92" spans="1:16" x14ac:dyDescent="0.2">
      <c r="A92" s="129" t="s">
        <v>152</v>
      </c>
      <c r="B92" s="129"/>
      <c r="C92" s="129"/>
      <c r="D92" s="129"/>
      <c r="E92" s="138"/>
      <c r="F92" s="138"/>
      <c r="G92" s="139" t="str">
        <f t="shared" si="27"/>
        <v/>
      </c>
      <c r="H92" s="139" t="str">
        <f t="shared" si="28"/>
        <v/>
      </c>
      <c r="I92" s="129" t="s">
        <v>152</v>
      </c>
      <c r="J92" s="129"/>
      <c r="K92" s="138"/>
      <c r="L92" s="138"/>
      <c r="M92" s="129"/>
      <c r="N92" s="129"/>
      <c r="O92" s="139" t="str">
        <f t="shared" si="32"/>
        <v xml:space="preserve"> </v>
      </c>
      <c r="P92" s="139" t="str">
        <f t="shared" si="33"/>
        <v xml:space="preserve"> </v>
      </c>
    </row>
    <row r="93" spans="1:16" x14ac:dyDescent="0.2">
      <c r="A93" s="129" t="s">
        <v>153</v>
      </c>
      <c r="B93" s="129"/>
      <c r="C93" s="129"/>
      <c r="D93" s="129"/>
      <c r="E93" s="138"/>
      <c r="F93" s="138"/>
      <c r="G93" s="139" t="str">
        <f t="shared" si="27"/>
        <v/>
      </c>
      <c r="H93" s="139" t="str">
        <f t="shared" si="28"/>
        <v/>
      </c>
      <c r="I93" s="129" t="s">
        <v>153</v>
      </c>
      <c r="J93" s="129"/>
      <c r="K93" s="138"/>
      <c r="L93" s="138"/>
      <c r="M93" s="129"/>
      <c r="N93" s="129"/>
      <c r="O93" s="139" t="str">
        <f t="shared" si="32"/>
        <v xml:space="preserve"> </v>
      </c>
      <c r="P93" s="139" t="str">
        <f t="shared" si="33"/>
        <v xml:space="preserve"> </v>
      </c>
    </row>
    <row r="94" spans="1:16" x14ac:dyDescent="0.2">
      <c r="A94" s="129" t="s">
        <v>154</v>
      </c>
      <c r="B94" s="129"/>
      <c r="C94" s="129"/>
      <c r="D94" s="129"/>
      <c r="E94" s="138"/>
      <c r="F94" s="138"/>
      <c r="G94" s="139" t="str">
        <f t="shared" si="27"/>
        <v/>
      </c>
      <c r="H94" s="139" t="str">
        <f t="shared" si="28"/>
        <v/>
      </c>
      <c r="I94" s="129" t="s">
        <v>154</v>
      </c>
      <c r="J94" s="129"/>
      <c r="K94" s="138"/>
      <c r="L94" s="138"/>
      <c r="M94" s="129"/>
      <c r="N94" s="129"/>
      <c r="O94" s="139" t="str">
        <f t="shared" si="32"/>
        <v xml:space="preserve"> </v>
      </c>
      <c r="P94" s="139" t="str">
        <f t="shared" si="33"/>
        <v xml:space="preserve"> </v>
      </c>
    </row>
    <row r="95" spans="1:16" x14ac:dyDescent="0.2">
      <c r="A95" s="129" t="s">
        <v>155</v>
      </c>
      <c r="B95" s="129"/>
      <c r="C95" s="129"/>
      <c r="D95" s="129"/>
      <c r="E95" s="138"/>
      <c r="F95" s="138"/>
      <c r="G95" s="139" t="str">
        <f t="shared" si="27"/>
        <v/>
      </c>
      <c r="H95" s="139" t="str">
        <f t="shared" si="28"/>
        <v/>
      </c>
      <c r="I95" s="129" t="s">
        <v>155</v>
      </c>
      <c r="J95" s="129"/>
      <c r="K95" s="138"/>
      <c r="L95" s="138"/>
      <c r="M95" s="129"/>
      <c r="N95" s="129"/>
      <c r="O95" s="139" t="str">
        <f t="shared" si="32"/>
        <v xml:space="preserve"> </v>
      </c>
      <c r="P95" s="139" t="str">
        <f t="shared" si="33"/>
        <v xml:space="preserve"> </v>
      </c>
    </row>
    <row r="96" spans="1:16" x14ac:dyDescent="0.2">
      <c r="A96" s="129" t="s">
        <v>156</v>
      </c>
      <c r="B96" s="129"/>
      <c r="C96" s="129"/>
      <c r="D96" s="129"/>
      <c r="E96" s="138"/>
      <c r="F96" s="138"/>
      <c r="G96" s="139" t="str">
        <f t="shared" si="27"/>
        <v/>
      </c>
      <c r="H96" s="139" t="str">
        <f t="shared" si="28"/>
        <v/>
      </c>
      <c r="I96" s="129" t="s">
        <v>156</v>
      </c>
      <c r="J96" s="129"/>
      <c r="K96" s="138"/>
      <c r="L96" s="138"/>
      <c r="M96" s="129"/>
      <c r="N96" s="129"/>
      <c r="O96" s="139" t="str">
        <f t="shared" si="32"/>
        <v xml:space="preserve"> </v>
      </c>
      <c r="P96" s="139" t="str">
        <f t="shared" si="33"/>
        <v xml:space="preserve"> </v>
      </c>
    </row>
    <row r="97" spans="1:16" ht="15" x14ac:dyDescent="0.25">
      <c r="A97" s="136" t="s">
        <v>136</v>
      </c>
      <c r="B97" s="136"/>
      <c r="C97" s="137">
        <f>SUM(C98:C117)</f>
        <v>0</v>
      </c>
      <c r="D97" s="137">
        <f t="shared" ref="D97" si="34">SUM(D98:D117)</f>
        <v>0</v>
      </c>
      <c r="E97" s="137">
        <f t="shared" ref="E97" si="35">SUM(E98:E117)</f>
        <v>0</v>
      </c>
      <c r="F97" s="137">
        <f t="shared" ref="F97" si="36">SUM(F98:F117)</f>
        <v>0</v>
      </c>
      <c r="G97" s="139" t="str">
        <f t="shared" si="4"/>
        <v/>
      </c>
      <c r="H97" s="139" t="str">
        <f t="shared" si="5"/>
        <v/>
      </c>
      <c r="I97" s="136" t="s">
        <v>136</v>
      </c>
      <c r="J97" s="136"/>
      <c r="K97" s="137">
        <f>SUM(K98:K117)</f>
        <v>0</v>
      </c>
      <c r="L97" s="137">
        <f t="shared" ref="L97" si="37">SUM(L98:L117)</f>
        <v>0</v>
      </c>
      <c r="M97" s="137">
        <f t="shared" ref="M97" si="38">SUM(M98:M117)</f>
        <v>0</v>
      </c>
      <c r="N97" s="137">
        <f t="shared" ref="N97" si="39">SUM(N98:N117)</f>
        <v>0</v>
      </c>
      <c r="O97" s="139" t="str">
        <f>IFERROR(K97/M97," ")</f>
        <v xml:space="preserve"> </v>
      </c>
      <c r="P97" s="139" t="str">
        <f t="shared" si="7"/>
        <v xml:space="preserve"> </v>
      </c>
    </row>
    <row r="98" spans="1:16" x14ac:dyDescent="0.2">
      <c r="A98" s="129" t="s">
        <v>137</v>
      </c>
      <c r="B98" s="129"/>
      <c r="C98" s="129"/>
      <c r="D98" s="129"/>
      <c r="E98" s="138"/>
      <c r="F98" s="138"/>
      <c r="G98" s="139" t="str">
        <f t="shared" si="4"/>
        <v/>
      </c>
      <c r="H98" s="139" t="str">
        <f t="shared" si="5"/>
        <v/>
      </c>
      <c r="I98" s="129" t="s">
        <v>137</v>
      </c>
      <c r="J98" s="129"/>
      <c r="K98" s="138"/>
      <c r="L98" s="138"/>
      <c r="M98" s="129"/>
      <c r="N98" s="129"/>
      <c r="O98" s="139" t="str">
        <f>IFERROR(K98/M98," ")</f>
        <v xml:space="preserve"> </v>
      </c>
      <c r="P98" s="139" t="str">
        <f t="shared" si="7"/>
        <v xml:space="preserve"> </v>
      </c>
    </row>
    <row r="99" spans="1:16" x14ac:dyDescent="0.2">
      <c r="A99" s="129" t="s">
        <v>138</v>
      </c>
      <c r="B99" s="129"/>
      <c r="C99" s="129"/>
      <c r="D99" s="129"/>
      <c r="E99" s="138"/>
      <c r="F99" s="138"/>
      <c r="G99" s="139" t="str">
        <f t="shared" si="4"/>
        <v/>
      </c>
      <c r="H99" s="139" t="str">
        <f t="shared" si="5"/>
        <v/>
      </c>
      <c r="I99" s="129" t="s">
        <v>138</v>
      </c>
      <c r="J99" s="129"/>
      <c r="K99" s="138"/>
      <c r="L99" s="138"/>
      <c r="M99" s="129"/>
      <c r="N99" s="129"/>
      <c r="O99" s="139" t="str">
        <f>IFERROR(K99/M99," ")</f>
        <v xml:space="preserve"> </v>
      </c>
      <c r="P99" s="139" t="str">
        <f t="shared" si="7"/>
        <v xml:space="preserve"> </v>
      </c>
    </row>
    <row r="100" spans="1:16" x14ac:dyDescent="0.2">
      <c r="A100" s="129" t="s">
        <v>139</v>
      </c>
      <c r="B100" s="129"/>
      <c r="C100" s="129"/>
      <c r="D100" s="129"/>
      <c r="E100" s="138"/>
      <c r="F100" s="138"/>
      <c r="G100" s="139" t="str">
        <f t="shared" si="4"/>
        <v/>
      </c>
      <c r="H100" s="139" t="str">
        <f t="shared" si="5"/>
        <v/>
      </c>
      <c r="I100" s="129" t="s">
        <v>139</v>
      </c>
      <c r="J100" s="129"/>
      <c r="K100" s="138"/>
      <c r="L100" s="138"/>
      <c r="M100" s="129"/>
      <c r="N100" s="129"/>
      <c r="O100" s="139" t="str">
        <f t="shared" si="6"/>
        <v xml:space="preserve"> </v>
      </c>
      <c r="P100" s="139" t="str">
        <f t="shared" si="7"/>
        <v xml:space="preserve"> </v>
      </c>
    </row>
    <row r="101" spans="1:16" x14ac:dyDescent="0.2">
      <c r="A101" s="129" t="s">
        <v>140</v>
      </c>
      <c r="B101" s="129"/>
      <c r="C101" s="129"/>
      <c r="D101" s="129"/>
      <c r="E101" s="138"/>
      <c r="F101" s="138"/>
      <c r="G101" s="139" t="str">
        <f t="shared" si="4"/>
        <v/>
      </c>
      <c r="H101" s="139" t="str">
        <f t="shared" si="5"/>
        <v/>
      </c>
      <c r="I101" s="129" t="s">
        <v>140</v>
      </c>
      <c r="J101" s="129"/>
      <c r="K101" s="138"/>
      <c r="L101" s="138"/>
      <c r="M101" s="129"/>
      <c r="N101" s="129"/>
      <c r="O101" s="139" t="str">
        <f t="shared" si="6"/>
        <v xml:space="preserve"> </v>
      </c>
      <c r="P101" s="139" t="str">
        <f t="shared" si="7"/>
        <v xml:space="preserve"> </v>
      </c>
    </row>
    <row r="102" spans="1:16" x14ac:dyDescent="0.2">
      <c r="A102" s="129" t="s">
        <v>141</v>
      </c>
      <c r="B102" s="129"/>
      <c r="C102" s="129"/>
      <c r="D102" s="129"/>
      <c r="E102" s="138"/>
      <c r="F102" s="138"/>
      <c r="G102" s="139" t="str">
        <f t="shared" si="4"/>
        <v/>
      </c>
      <c r="H102" s="139" t="str">
        <f t="shared" si="5"/>
        <v/>
      </c>
      <c r="I102" s="129" t="s">
        <v>141</v>
      </c>
      <c r="J102" s="129"/>
      <c r="K102" s="138"/>
      <c r="L102" s="138"/>
      <c r="M102" s="129"/>
      <c r="N102" s="129"/>
      <c r="O102" s="139" t="str">
        <f t="shared" si="6"/>
        <v xml:space="preserve"> </v>
      </c>
      <c r="P102" s="139" t="str">
        <f t="shared" si="7"/>
        <v xml:space="preserve"> </v>
      </c>
    </row>
    <row r="103" spans="1:16" x14ac:dyDescent="0.2">
      <c r="A103" s="129" t="s">
        <v>142</v>
      </c>
      <c r="B103" s="129"/>
      <c r="C103" s="129"/>
      <c r="D103" s="129"/>
      <c r="E103" s="138"/>
      <c r="F103" s="138"/>
      <c r="G103" s="139" t="str">
        <f t="shared" si="4"/>
        <v/>
      </c>
      <c r="H103" s="139" t="str">
        <f t="shared" si="5"/>
        <v/>
      </c>
      <c r="I103" s="129" t="s">
        <v>142</v>
      </c>
      <c r="J103" s="129"/>
      <c r="K103" s="138"/>
      <c r="L103" s="138"/>
      <c r="M103" s="129"/>
      <c r="N103" s="129"/>
      <c r="O103" s="139" t="str">
        <f t="shared" si="6"/>
        <v xml:space="preserve"> </v>
      </c>
      <c r="P103" s="139" t="str">
        <f t="shared" si="7"/>
        <v xml:space="preserve"> </v>
      </c>
    </row>
    <row r="104" spans="1:16" x14ac:dyDescent="0.2">
      <c r="A104" s="129" t="s">
        <v>143</v>
      </c>
      <c r="B104" s="129"/>
      <c r="C104" s="129"/>
      <c r="D104" s="129"/>
      <c r="E104" s="138"/>
      <c r="F104" s="138"/>
      <c r="G104" s="139" t="str">
        <f t="shared" si="4"/>
        <v/>
      </c>
      <c r="H104" s="139" t="str">
        <f t="shared" si="5"/>
        <v/>
      </c>
      <c r="I104" s="129" t="s">
        <v>143</v>
      </c>
      <c r="J104" s="129"/>
      <c r="K104" s="138"/>
      <c r="L104" s="138"/>
      <c r="M104" s="129"/>
      <c r="N104" s="129"/>
      <c r="O104" s="139" t="str">
        <f t="shared" si="6"/>
        <v xml:space="preserve"> </v>
      </c>
      <c r="P104" s="139" t="str">
        <f t="shared" si="7"/>
        <v xml:space="preserve"> </v>
      </c>
    </row>
    <row r="105" spans="1:16" x14ac:dyDescent="0.2">
      <c r="A105" s="129" t="s">
        <v>144</v>
      </c>
      <c r="B105" s="129"/>
      <c r="C105" s="129"/>
      <c r="D105" s="129"/>
      <c r="E105" s="138"/>
      <c r="F105" s="138"/>
      <c r="G105" s="139" t="str">
        <f t="shared" si="4"/>
        <v/>
      </c>
      <c r="H105" s="139" t="str">
        <f t="shared" si="5"/>
        <v/>
      </c>
      <c r="I105" s="129" t="s">
        <v>144</v>
      </c>
      <c r="J105" s="129"/>
      <c r="K105" s="138"/>
      <c r="L105" s="138"/>
      <c r="M105" s="129"/>
      <c r="N105" s="129"/>
      <c r="O105" s="139" t="str">
        <f t="shared" si="6"/>
        <v xml:space="preserve"> </v>
      </c>
      <c r="P105" s="139" t="str">
        <f t="shared" si="7"/>
        <v xml:space="preserve"> </v>
      </c>
    </row>
    <row r="106" spans="1:16" x14ac:dyDescent="0.2">
      <c r="A106" s="129" t="s">
        <v>145</v>
      </c>
      <c r="B106" s="129"/>
      <c r="C106" s="129"/>
      <c r="D106" s="129"/>
      <c r="E106" s="138"/>
      <c r="F106" s="138"/>
      <c r="G106" s="139" t="str">
        <f t="shared" si="4"/>
        <v/>
      </c>
      <c r="H106" s="139" t="str">
        <f t="shared" si="5"/>
        <v/>
      </c>
      <c r="I106" s="129" t="s">
        <v>145</v>
      </c>
      <c r="J106" s="129"/>
      <c r="K106" s="138"/>
      <c r="L106" s="138"/>
      <c r="M106" s="129"/>
      <c r="N106" s="129"/>
      <c r="O106" s="139" t="str">
        <f t="shared" si="6"/>
        <v xml:space="preserve"> </v>
      </c>
      <c r="P106" s="139" t="str">
        <f t="shared" si="7"/>
        <v xml:space="preserve"> </v>
      </c>
    </row>
    <row r="107" spans="1:16" x14ac:dyDescent="0.2">
      <c r="A107" s="129" t="s">
        <v>146</v>
      </c>
      <c r="B107" s="129"/>
      <c r="C107" s="129"/>
      <c r="D107" s="129"/>
      <c r="E107" s="138"/>
      <c r="F107" s="138"/>
      <c r="G107" s="139" t="str">
        <f t="shared" si="4"/>
        <v/>
      </c>
      <c r="H107" s="139" t="str">
        <f t="shared" si="5"/>
        <v/>
      </c>
      <c r="I107" s="129" t="s">
        <v>146</v>
      </c>
      <c r="J107" s="129"/>
      <c r="K107" s="138"/>
      <c r="L107" s="138"/>
      <c r="M107" s="129"/>
      <c r="N107" s="129"/>
      <c r="O107" s="139" t="str">
        <f t="shared" si="6"/>
        <v xml:space="preserve"> </v>
      </c>
      <c r="P107" s="139" t="str">
        <f t="shared" si="7"/>
        <v xml:space="preserve"> </v>
      </c>
    </row>
    <row r="108" spans="1:16" x14ac:dyDescent="0.2">
      <c r="A108" s="129" t="s">
        <v>147</v>
      </c>
      <c r="B108" s="129"/>
      <c r="C108" s="129"/>
      <c r="D108" s="129"/>
      <c r="E108" s="138"/>
      <c r="F108" s="138"/>
      <c r="G108" s="139" t="str">
        <f t="shared" si="4"/>
        <v/>
      </c>
      <c r="H108" s="139" t="str">
        <f t="shared" si="5"/>
        <v/>
      </c>
      <c r="I108" s="129" t="s">
        <v>147</v>
      </c>
      <c r="J108" s="129"/>
      <c r="K108" s="138"/>
      <c r="L108" s="138"/>
      <c r="M108" s="129"/>
      <c r="N108" s="129"/>
      <c r="O108" s="139" t="str">
        <f t="shared" si="6"/>
        <v xml:space="preserve"> </v>
      </c>
      <c r="P108" s="139" t="str">
        <f t="shared" si="7"/>
        <v xml:space="preserve"> </v>
      </c>
    </row>
    <row r="109" spans="1:16" x14ac:dyDescent="0.2">
      <c r="A109" s="129" t="s">
        <v>148</v>
      </c>
      <c r="B109" s="129"/>
      <c r="C109" s="129"/>
      <c r="D109" s="129"/>
      <c r="E109" s="138"/>
      <c r="F109" s="138"/>
      <c r="G109" s="139" t="str">
        <f t="shared" si="4"/>
        <v/>
      </c>
      <c r="H109" s="139" t="str">
        <f t="shared" si="5"/>
        <v/>
      </c>
      <c r="I109" s="129" t="s">
        <v>148</v>
      </c>
      <c r="J109" s="129"/>
      <c r="K109" s="138"/>
      <c r="L109" s="138"/>
      <c r="M109" s="129"/>
      <c r="N109" s="129"/>
      <c r="O109" s="139" t="str">
        <f t="shared" si="6"/>
        <v xml:space="preserve"> </v>
      </c>
      <c r="P109" s="139" t="str">
        <f t="shared" si="7"/>
        <v xml:space="preserve"> </v>
      </c>
    </row>
    <row r="110" spans="1:16" x14ac:dyDescent="0.2">
      <c r="A110" s="129" t="s">
        <v>149</v>
      </c>
      <c r="B110" s="129"/>
      <c r="C110" s="129"/>
      <c r="D110" s="129"/>
      <c r="E110" s="138"/>
      <c r="F110" s="138"/>
      <c r="G110" s="139" t="str">
        <f t="shared" si="4"/>
        <v/>
      </c>
      <c r="H110" s="139" t="str">
        <f t="shared" si="5"/>
        <v/>
      </c>
      <c r="I110" s="129" t="s">
        <v>149</v>
      </c>
      <c r="J110" s="129"/>
      <c r="K110" s="138"/>
      <c r="L110" s="138"/>
      <c r="M110" s="129"/>
      <c r="N110" s="129"/>
      <c r="O110" s="139" t="str">
        <f t="shared" si="6"/>
        <v xml:space="preserve"> </v>
      </c>
      <c r="P110" s="139" t="str">
        <f t="shared" si="7"/>
        <v xml:space="preserve"> </v>
      </c>
    </row>
    <row r="111" spans="1:16" x14ac:dyDescent="0.2">
      <c r="A111" s="129" t="s">
        <v>150</v>
      </c>
      <c r="B111" s="129"/>
      <c r="C111" s="129"/>
      <c r="D111" s="129"/>
      <c r="E111" s="138"/>
      <c r="F111" s="138"/>
      <c r="G111" s="139" t="str">
        <f t="shared" si="4"/>
        <v/>
      </c>
      <c r="H111" s="139" t="str">
        <f t="shared" si="5"/>
        <v/>
      </c>
      <c r="I111" s="129" t="s">
        <v>150</v>
      </c>
      <c r="J111" s="129"/>
      <c r="K111" s="138"/>
      <c r="L111" s="138"/>
      <c r="M111" s="129"/>
      <c r="N111" s="129"/>
      <c r="O111" s="139" t="str">
        <f t="shared" si="6"/>
        <v xml:space="preserve"> </v>
      </c>
      <c r="P111" s="139" t="str">
        <f t="shared" si="7"/>
        <v xml:space="preserve"> </v>
      </c>
    </row>
    <row r="112" spans="1:16" x14ac:dyDescent="0.2">
      <c r="A112" s="129" t="s">
        <v>151</v>
      </c>
      <c r="B112" s="129"/>
      <c r="C112" s="129"/>
      <c r="D112" s="129"/>
      <c r="E112" s="138"/>
      <c r="F112" s="138"/>
      <c r="G112" s="139" t="str">
        <f t="shared" si="4"/>
        <v/>
      </c>
      <c r="H112" s="139" t="str">
        <f t="shared" si="5"/>
        <v/>
      </c>
      <c r="I112" s="129" t="s">
        <v>151</v>
      </c>
      <c r="J112" s="129"/>
      <c r="K112" s="138"/>
      <c r="L112" s="138"/>
      <c r="M112" s="129"/>
      <c r="N112" s="129"/>
      <c r="O112" s="139" t="str">
        <f t="shared" si="6"/>
        <v xml:space="preserve"> </v>
      </c>
      <c r="P112" s="139" t="str">
        <f t="shared" si="7"/>
        <v xml:space="preserve"> </v>
      </c>
    </row>
    <row r="113" spans="1:16" x14ac:dyDescent="0.2">
      <c r="A113" s="129" t="s">
        <v>152</v>
      </c>
      <c r="B113" s="129"/>
      <c r="C113" s="129"/>
      <c r="D113" s="129"/>
      <c r="E113" s="138"/>
      <c r="F113" s="138"/>
      <c r="G113" s="139" t="str">
        <f t="shared" si="4"/>
        <v/>
      </c>
      <c r="H113" s="139" t="str">
        <f t="shared" si="5"/>
        <v/>
      </c>
      <c r="I113" s="129" t="s">
        <v>152</v>
      </c>
      <c r="J113" s="129"/>
      <c r="K113" s="138"/>
      <c r="L113" s="138"/>
      <c r="M113" s="129"/>
      <c r="N113" s="129"/>
      <c r="O113" s="139" t="str">
        <f t="shared" si="6"/>
        <v xml:space="preserve"> </v>
      </c>
      <c r="P113" s="139" t="str">
        <f t="shared" si="7"/>
        <v xml:space="preserve"> </v>
      </c>
    </row>
    <row r="114" spans="1:16" x14ac:dyDescent="0.2">
      <c r="A114" s="129" t="s">
        <v>153</v>
      </c>
      <c r="B114" s="129"/>
      <c r="C114" s="129"/>
      <c r="D114" s="129"/>
      <c r="E114" s="138"/>
      <c r="F114" s="138"/>
      <c r="G114" s="139" t="str">
        <f t="shared" si="4"/>
        <v/>
      </c>
      <c r="H114" s="139" t="str">
        <f t="shared" si="5"/>
        <v/>
      </c>
      <c r="I114" s="129" t="s">
        <v>153</v>
      </c>
      <c r="J114" s="129"/>
      <c r="K114" s="138"/>
      <c r="L114" s="138"/>
      <c r="M114" s="129"/>
      <c r="N114" s="129"/>
      <c r="O114" s="139" t="str">
        <f t="shared" si="6"/>
        <v xml:space="preserve"> </v>
      </c>
      <c r="P114" s="139" t="str">
        <f t="shared" si="7"/>
        <v xml:space="preserve"> </v>
      </c>
    </row>
    <row r="115" spans="1:16" x14ac:dyDescent="0.2">
      <c r="A115" s="129" t="s">
        <v>154</v>
      </c>
      <c r="B115" s="129"/>
      <c r="C115" s="129"/>
      <c r="D115" s="129"/>
      <c r="E115" s="138"/>
      <c r="F115" s="138"/>
      <c r="G115" s="139" t="str">
        <f t="shared" si="4"/>
        <v/>
      </c>
      <c r="H115" s="139" t="str">
        <f t="shared" si="5"/>
        <v/>
      </c>
      <c r="I115" s="129" t="s">
        <v>154</v>
      </c>
      <c r="J115" s="129"/>
      <c r="K115" s="138"/>
      <c r="L115" s="138"/>
      <c r="M115" s="129"/>
      <c r="N115" s="129"/>
      <c r="O115" s="139" t="str">
        <f t="shared" si="6"/>
        <v xml:space="preserve"> </v>
      </c>
      <c r="P115" s="139" t="str">
        <f t="shared" si="7"/>
        <v xml:space="preserve"> </v>
      </c>
    </row>
    <row r="116" spans="1:16" x14ac:dyDescent="0.2">
      <c r="A116" s="129" t="s">
        <v>155</v>
      </c>
      <c r="B116" s="129"/>
      <c r="C116" s="129"/>
      <c r="D116" s="129"/>
      <c r="E116" s="138"/>
      <c r="F116" s="138"/>
      <c r="G116" s="139" t="str">
        <f t="shared" si="4"/>
        <v/>
      </c>
      <c r="H116" s="139" t="str">
        <f t="shared" si="5"/>
        <v/>
      </c>
      <c r="I116" s="129" t="s">
        <v>155</v>
      </c>
      <c r="J116" s="129"/>
      <c r="K116" s="138"/>
      <c r="L116" s="138"/>
      <c r="M116" s="129"/>
      <c r="N116" s="129"/>
      <c r="O116" s="139" t="str">
        <f t="shared" si="6"/>
        <v xml:space="preserve"> </v>
      </c>
      <c r="P116" s="139" t="str">
        <f t="shared" si="7"/>
        <v xml:space="preserve"> </v>
      </c>
    </row>
    <row r="117" spans="1:16" x14ac:dyDescent="0.2">
      <c r="A117" s="129" t="s">
        <v>156</v>
      </c>
      <c r="B117" s="129"/>
      <c r="C117" s="129"/>
      <c r="D117" s="129"/>
      <c r="E117" s="138"/>
      <c r="F117" s="138"/>
      <c r="G117" s="139" t="str">
        <f t="shared" ref="G117:G159" si="40">IFERROR(C117/E117,"")</f>
        <v/>
      </c>
      <c r="H117" s="139" t="str">
        <f t="shared" ref="H117:H159" si="41">IFERROR(D117/F117,"")</f>
        <v/>
      </c>
      <c r="I117" s="129" t="s">
        <v>156</v>
      </c>
      <c r="J117" s="129"/>
      <c r="K117" s="138"/>
      <c r="L117" s="138"/>
      <c r="M117" s="129"/>
      <c r="N117" s="129"/>
      <c r="O117" s="139" t="str">
        <f t="shared" ref="O117:O159" si="42">IFERROR(K117/M117," ")</f>
        <v xml:space="preserve"> </v>
      </c>
      <c r="P117" s="139" t="str">
        <f t="shared" ref="P117:P159" si="43">IFERROR(L117/N117," ")</f>
        <v xml:space="preserve"> </v>
      </c>
    </row>
    <row r="118" spans="1:16" ht="15" x14ac:dyDescent="0.25">
      <c r="A118" s="136" t="s">
        <v>136</v>
      </c>
      <c r="B118" s="136"/>
      <c r="C118" s="137">
        <f>SUM(C119:C138)</f>
        <v>0</v>
      </c>
      <c r="D118" s="137">
        <f t="shared" ref="D118" si="44">SUM(D119:D138)</f>
        <v>0</v>
      </c>
      <c r="E118" s="137">
        <f t="shared" ref="E118" si="45">SUM(E119:E138)</f>
        <v>0</v>
      </c>
      <c r="F118" s="137">
        <f t="shared" ref="F118" si="46">SUM(F119:F138)</f>
        <v>0</v>
      </c>
      <c r="G118" s="139" t="str">
        <f t="shared" si="40"/>
        <v/>
      </c>
      <c r="H118" s="139" t="str">
        <f t="shared" si="41"/>
        <v/>
      </c>
      <c r="I118" s="136" t="s">
        <v>136</v>
      </c>
      <c r="J118" s="136"/>
      <c r="K118" s="137">
        <f>SUM(K119:K138)</f>
        <v>0</v>
      </c>
      <c r="L118" s="137">
        <f t="shared" ref="L118" si="47">SUM(L119:L138)</f>
        <v>0</v>
      </c>
      <c r="M118" s="137">
        <f t="shared" ref="M118" si="48">SUM(M119:M138)</f>
        <v>0</v>
      </c>
      <c r="N118" s="137">
        <f t="shared" ref="N118" si="49">SUM(N119:N138)</f>
        <v>0</v>
      </c>
      <c r="O118" s="139" t="str">
        <f t="shared" si="42"/>
        <v xml:space="preserve"> </v>
      </c>
      <c r="P118" s="139" t="str">
        <f t="shared" si="43"/>
        <v xml:space="preserve"> </v>
      </c>
    </row>
    <row r="119" spans="1:16" x14ac:dyDescent="0.2">
      <c r="A119" s="129" t="s">
        <v>137</v>
      </c>
      <c r="B119" s="129"/>
      <c r="C119" s="129"/>
      <c r="D119" s="129"/>
      <c r="E119" s="138"/>
      <c r="F119" s="138"/>
      <c r="G119" s="139" t="str">
        <f t="shared" si="40"/>
        <v/>
      </c>
      <c r="H119" s="139" t="str">
        <f t="shared" si="41"/>
        <v/>
      </c>
      <c r="I119" s="129" t="s">
        <v>137</v>
      </c>
      <c r="J119" s="129"/>
      <c r="K119" s="138"/>
      <c r="L119" s="138"/>
      <c r="M119" s="129"/>
      <c r="N119" s="129"/>
      <c r="O119" s="139" t="str">
        <f t="shared" si="42"/>
        <v xml:space="preserve"> </v>
      </c>
      <c r="P119" s="139" t="str">
        <f t="shared" si="43"/>
        <v xml:space="preserve"> </v>
      </c>
    </row>
    <row r="120" spans="1:16" x14ac:dyDescent="0.2">
      <c r="A120" s="129" t="s">
        <v>138</v>
      </c>
      <c r="B120" s="129"/>
      <c r="C120" s="129"/>
      <c r="D120" s="129"/>
      <c r="E120" s="138"/>
      <c r="F120" s="138"/>
      <c r="G120" s="139" t="str">
        <f t="shared" si="40"/>
        <v/>
      </c>
      <c r="H120" s="139" t="str">
        <f t="shared" si="41"/>
        <v/>
      </c>
      <c r="I120" s="129" t="s">
        <v>138</v>
      </c>
      <c r="J120" s="129"/>
      <c r="K120" s="138"/>
      <c r="L120" s="138"/>
      <c r="M120" s="129"/>
      <c r="N120" s="129"/>
      <c r="O120" s="139" t="str">
        <f t="shared" si="42"/>
        <v xml:space="preserve"> </v>
      </c>
      <c r="P120" s="139" t="str">
        <f t="shared" si="43"/>
        <v xml:space="preserve"> </v>
      </c>
    </row>
    <row r="121" spans="1:16" x14ac:dyDescent="0.2">
      <c r="A121" s="129" t="s">
        <v>139</v>
      </c>
      <c r="B121" s="129"/>
      <c r="C121" s="129"/>
      <c r="D121" s="129"/>
      <c r="E121" s="138"/>
      <c r="F121" s="138"/>
      <c r="G121" s="139" t="str">
        <f t="shared" si="40"/>
        <v/>
      </c>
      <c r="H121" s="139" t="str">
        <f t="shared" si="41"/>
        <v/>
      </c>
      <c r="I121" s="129" t="s">
        <v>139</v>
      </c>
      <c r="J121" s="129"/>
      <c r="K121" s="138"/>
      <c r="L121" s="138"/>
      <c r="M121" s="129"/>
      <c r="N121" s="129"/>
      <c r="O121" s="139" t="str">
        <f t="shared" si="42"/>
        <v xml:space="preserve"> </v>
      </c>
      <c r="P121" s="139" t="str">
        <f t="shared" si="43"/>
        <v xml:space="preserve"> </v>
      </c>
    </row>
    <row r="122" spans="1:16" x14ac:dyDescent="0.2">
      <c r="A122" s="129" t="s">
        <v>140</v>
      </c>
      <c r="B122" s="129"/>
      <c r="C122" s="129"/>
      <c r="D122" s="129"/>
      <c r="E122" s="138"/>
      <c r="F122" s="138"/>
      <c r="G122" s="139" t="str">
        <f t="shared" si="40"/>
        <v/>
      </c>
      <c r="H122" s="139" t="str">
        <f t="shared" si="41"/>
        <v/>
      </c>
      <c r="I122" s="129" t="s">
        <v>140</v>
      </c>
      <c r="J122" s="129"/>
      <c r="K122" s="138"/>
      <c r="L122" s="138"/>
      <c r="M122" s="129"/>
      <c r="N122" s="129"/>
      <c r="O122" s="139" t="str">
        <f t="shared" si="42"/>
        <v xml:space="preserve"> </v>
      </c>
      <c r="P122" s="139" t="str">
        <f t="shared" si="43"/>
        <v xml:space="preserve"> </v>
      </c>
    </row>
    <row r="123" spans="1:16" x14ac:dyDescent="0.2">
      <c r="A123" s="129" t="s">
        <v>141</v>
      </c>
      <c r="B123" s="129"/>
      <c r="C123" s="129"/>
      <c r="D123" s="129"/>
      <c r="E123" s="138"/>
      <c r="F123" s="138"/>
      <c r="G123" s="139" t="str">
        <f t="shared" si="40"/>
        <v/>
      </c>
      <c r="H123" s="139" t="str">
        <f t="shared" si="41"/>
        <v/>
      </c>
      <c r="I123" s="129" t="s">
        <v>141</v>
      </c>
      <c r="J123" s="129"/>
      <c r="K123" s="138"/>
      <c r="L123" s="138"/>
      <c r="M123" s="129"/>
      <c r="N123" s="129"/>
      <c r="O123" s="139" t="str">
        <f t="shared" si="42"/>
        <v xml:space="preserve"> </v>
      </c>
      <c r="P123" s="139" t="str">
        <f t="shared" si="43"/>
        <v xml:space="preserve"> </v>
      </c>
    </row>
    <row r="124" spans="1:16" x14ac:dyDescent="0.2">
      <c r="A124" s="129" t="s">
        <v>142</v>
      </c>
      <c r="B124" s="129"/>
      <c r="C124" s="129"/>
      <c r="D124" s="129"/>
      <c r="E124" s="138"/>
      <c r="F124" s="138"/>
      <c r="G124" s="139" t="str">
        <f t="shared" si="40"/>
        <v/>
      </c>
      <c r="H124" s="139" t="str">
        <f t="shared" si="41"/>
        <v/>
      </c>
      <c r="I124" s="129" t="s">
        <v>142</v>
      </c>
      <c r="J124" s="129"/>
      <c r="K124" s="138"/>
      <c r="L124" s="138"/>
      <c r="M124" s="129"/>
      <c r="N124" s="129"/>
      <c r="O124" s="139" t="str">
        <f t="shared" si="42"/>
        <v xml:space="preserve"> </v>
      </c>
      <c r="P124" s="139" t="str">
        <f t="shared" si="43"/>
        <v xml:space="preserve"> </v>
      </c>
    </row>
    <row r="125" spans="1:16" x14ac:dyDescent="0.2">
      <c r="A125" s="129" t="s">
        <v>143</v>
      </c>
      <c r="B125" s="129"/>
      <c r="C125" s="129"/>
      <c r="D125" s="129"/>
      <c r="E125" s="138"/>
      <c r="F125" s="138"/>
      <c r="G125" s="139" t="str">
        <f t="shared" si="40"/>
        <v/>
      </c>
      <c r="H125" s="139" t="str">
        <f t="shared" si="41"/>
        <v/>
      </c>
      <c r="I125" s="129" t="s">
        <v>143</v>
      </c>
      <c r="J125" s="129"/>
      <c r="K125" s="138"/>
      <c r="L125" s="138"/>
      <c r="M125" s="129"/>
      <c r="N125" s="129"/>
      <c r="O125" s="139" t="str">
        <f t="shared" si="42"/>
        <v xml:space="preserve"> </v>
      </c>
      <c r="P125" s="139" t="str">
        <f t="shared" si="43"/>
        <v xml:space="preserve"> </v>
      </c>
    </row>
    <row r="126" spans="1:16" x14ac:dyDescent="0.2">
      <c r="A126" s="129" t="s">
        <v>144</v>
      </c>
      <c r="B126" s="129"/>
      <c r="C126" s="129"/>
      <c r="D126" s="129"/>
      <c r="E126" s="138"/>
      <c r="F126" s="138"/>
      <c r="G126" s="139" t="str">
        <f t="shared" si="40"/>
        <v/>
      </c>
      <c r="H126" s="139" t="str">
        <f t="shared" si="41"/>
        <v/>
      </c>
      <c r="I126" s="129" t="s">
        <v>144</v>
      </c>
      <c r="J126" s="129"/>
      <c r="K126" s="138"/>
      <c r="L126" s="138"/>
      <c r="M126" s="129"/>
      <c r="N126" s="129"/>
      <c r="O126" s="139" t="str">
        <f t="shared" si="42"/>
        <v xml:space="preserve"> </v>
      </c>
      <c r="P126" s="139" t="str">
        <f t="shared" si="43"/>
        <v xml:space="preserve"> </v>
      </c>
    </row>
    <row r="127" spans="1:16" x14ac:dyDescent="0.2">
      <c r="A127" s="129" t="s">
        <v>145</v>
      </c>
      <c r="B127" s="129"/>
      <c r="C127" s="129"/>
      <c r="D127" s="129"/>
      <c r="E127" s="138"/>
      <c r="F127" s="138"/>
      <c r="G127" s="139" t="str">
        <f t="shared" si="40"/>
        <v/>
      </c>
      <c r="H127" s="139" t="str">
        <f t="shared" si="41"/>
        <v/>
      </c>
      <c r="I127" s="129" t="s">
        <v>145</v>
      </c>
      <c r="J127" s="129"/>
      <c r="K127" s="138"/>
      <c r="L127" s="138"/>
      <c r="M127" s="129"/>
      <c r="N127" s="129"/>
      <c r="O127" s="139" t="str">
        <f t="shared" si="42"/>
        <v xml:space="preserve"> </v>
      </c>
      <c r="P127" s="139" t="str">
        <f t="shared" si="43"/>
        <v xml:space="preserve"> </v>
      </c>
    </row>
    <row r="128" spans="1:16" x14ac:dyDescent="0.2">
      <c r="A128" s="129" t="s">
        <v>146</v>
      </c>
      <c r="B128" s="129"/>
      <c r="C128" s="129"/>
      <c r="D128" s="129"/>
      <c r="E128" s="138"/>
      <c r="F128" s="138"/>
      <c r="G128" s="139" t="str">
        <f t="shared" si="40"/>
        <v/>
      </c>
      <c r="H128" s="139" t="str">
        <f t="shared" si="41"/>
        <v/>
      </c>
      <c r="I128" s="129" t="s">
        <v>146</v>
      </c>
      <c r="J128" s="129"/>
      <c r="K128" s="138"/>
      <c r="L128" s="138"/>
      <c r="M128" s="129"/>
      <c r="N128" s="129"/>
      <c r="O128" s="139" t="str">
        <f t="shared" si="42"/>
        <v xml:space="preserve"> </v>
      </c>
      <c r="P128" s="139" t="str">
        <f t="shared" si="43"/>
        <v xml:space="preserve"> </v>
      </c>
    </row>
    <row r="129" spans="1:16" x14ac:dyDescent="0.2">
      <c r="A129" s="129" t="s">
        <v>147</v>
      </c>
      <c r="B129" s="129"/>
      <c r="C129" s="129"/>
      <c r="D129" s="129"/>
      <c r="E129" s="138"/>
      <c r="F129" s="138"/>
      <c r="G129" s="139" t="str">
        <f t="shared" si="40"/>
        <v/>
      </c>
      <c r="H129" s="139" t="str">
        <f t="shared" si="41"/>
        <v/>
      </c>
      <c r="I129" s="129" t="s">
        <v>147</v>
      </c>
      <c r="J129" s="129"/>
      <c r="K129" s="138"/>
      <c r="L129" s="138"/>
      <c r="M129" s="129"/>
      <c r="N129" s="129"/>
      <c r="O129" s="139" t="str">
        <f t="shared" si="42"/>
        <v xml:space="preserve"> </v>
      </c>
      <c r="P129" s="139" t="str">
        <f t="shared" si="43"/>
        <v xml:space="preserve"> </v>
      </c>
    </row>
    <row r="130" spans="1:16" x14ac:dyDescent="0.2">
      <c r="A130" s="129" t="s">
        <v>148</v>
      </c>
      <c r="B130" s="129"/>
      <c r="C130" s="129"/>
      <c r="D130" s="129"/>
      <c r="E130" s="138"/>
      <c r="F130" s="138"/>
      <c r="G130" s="139" t="str">
        <f t="shared" si="40"/>
        <v/>
      </c>
      <c r="H130" s="139" t="str">
        <f t="shared" si="41"/>
        <v/>
      </c>
      <c r="I130" s="129" t="s">
        <v>148</v>
      </c>
      <c r="J130" s="129"/>
      <c r="K130" s="138"/>
      <c r="L130" s="138"/>
      <c r="M130" s="129"/>
      <c r="N130" s="129"/>
      <c r="O130" s="139" t="str">
        <f t="shared" si="42"/>
        <v xml:space="preserve"> </v>
      </c>
      <c r="P130" s="139" t="str">
        <f t="shared" si="43"/>
        <v xml:space="preserve"> </v>
      </c>
    </row>
    <row r="131" spans="1:16" x14ac:dyDescent="0.2">
      <c r="A131" s="129" t="s">
        <v>149</v>
      </c>
      <c r="B131" s="129"/>
      <c r="C131" s="129"/>
      <c r="D131" s="129"/>
      <c r="E131" s="138"/>
      <c r="F131" s="138"/>
      <c r="G131" s="139" t="str">
        <f t="shared" si="40"/>
        <v/>
      </c>
      <c r="H131" s="139" t="str">
        <f t="shared" si="41"/>
        <v/>
      </c>
      <c r="I131" s="129" t="s">
        <v>149</v>
      </c>
      <c r="J131" s="129"/>
      <c r="K131" s="138"/>
      <c r="L131" s="138"/>
      <c r="M131" s="129"/>
      <c r="N131" s="129"/>
      <c r="O131" s="139" t="str">
        <f t="shared" si="42"/>
        <v xml:space="preserve"> </v>
      </c>
      <c r="P131" s="139" t="str">
        <f t="shared" si="43"/>
        <v xml:space="preserve"> </v>
      </c>
    </row>
    <row r="132" spans="1:16" x14ac:dyDescent="0.2">
      <c r="A132" s="129" t="s">
        <v>150</v>
      </c>
      <c r="B132" s="129"/>
      <c r="C132" s="129"/>
      <c r="D132" s="129"/>
      <c r="E132" s="138"/>
      <c r="F132" s="138"/>
      <c r="G132" s="139" t="str">
        <f t="shared" si="40"/>
        <v/>
      </c>
      <c r="H132" s="139" t="str">
        <f t="shared" si="41"/>
        <v/>
      </c>
      <c r="I132" s="129" t="s">
        <v>150</v>
      </c>
      <c r="J132" s="129"/>
      <c r="K132" s="138"/>
      <c r="L132" s="138"/>
      <c r="M132" s="129"/>
      <c r="N132" s="129"/>
      <c r="O132" s="139" t="str">
        <f t="shared" si="42"/>
        <v xml:space="preserve"> </v>
      </c>
      <c r="P132" s="139" t="str">
        <f t="shared" si="43"/>
        <v xml:space="preserve"> </v>
      </c>
    </row>
    <row r="133" spans="1:16" x14ac:dyDescent="0.2">
      <c r="A133" s="129" t="s">
        <v>151</v>
      </c>
      <c r="B133" s="129"/>
      <c r="C133" s="129"/>
      <c r="D133" s="129"/>
      <c r="E133" s="138"/>
      <c r="F133" s="138"/>
      <c r="G133" s="139" t="str">
        <f t="shared" si="40"/>
        <v/>
      </c>
      <c r="H133" s="139" t="str">
        <f t="shared" si="41"/>
        <v/>
      </c>
      <c r="I133" s="129" t="s">
        <v>151</v>
      </c>
      <c r="J133" s="129"/>
      <c r="K133" s="138"/>
      <c r="L133" s="138"/>
      <c r="M133" s="129"/>
      <c r="N133" s="129"/>
      <c r="O133" s="139" t="str">
        <f t="shared" si="42"/>
        <v xml:space="preserve"> </v>
      </c>
      <c r="P133" s="139" t="str">
        <f t="shared" si="43"/>
        <v xml:space="preserve"> </v>
      </c>
    </row>
    <row r="134" spans="1:16" x14ac:dyDescent="0.2">
      <c r="A134" s="129" t="s">
        <v>152</v>
      </c>
      <c r="B134" s="129"/>
      <c r="C134" s="129"/>
      <c r="D134" s="129"/>
      <c r="E134" s="138"/>
      <c r="F134" s="138"/>
      <c r="G134" s="139" t="str">
        <f t="shared" si="40"/>
        <v/>
      </c>
      <c r="H134" s="139" t="str">
        <f t="shared" si="41"/>
        <v/>
      </c>
      <c r="I134" s="129" t="s">
        <v>152</v>
      </c>
      <c r="J134" s="129"/>
      <c r="K134" s="138"/>
      <c r="L134" s="138"/>
      <c r="M134" s="129"/>
      <c r="N134" s="129"/>
      <c r="O134" s="139" t="str">
        <f t="shared" si="42"/>
        <v xml:space="preserve"> </v>
      </c>
      <c r="P134" s="139" t="str">
        <f t="shared" si="43"/>
        <v xml:space="preserve"> </v>
      </c>
    </row>
    <row r="135" spans="1:16" x14ac:dyDescent="0.2">
      <c r="A135" s="129" t="s">
        <v>153</v>
      </c>
      <c r="B135" s="129"/>
      <c r="C135" s="129"/>
      <c r="D135" s="129"/>
      <c r="E135" s="138"/>
      <c r="F135" s="138"/>
      <c r="G135" s="139" t="str">
        <f t="shared" si="40"/>
        <v/>
      </c>
      <c r="H135" s="139" t="str">
        <f t="shared" si="41"/>
        <v/>
      </c>
      <c r="I135" s="129" t="s">
        <v>153</v>
      </c>
      <c r="J135" s="129"/>
      <c r="K135" s="138"/>
      <c r="L135" s="138"/>
      <c r="M135" s="129"/>
      <c r="N135" s="129"/>
      <c r="O135" s="139" t="str">
        <f t="shared" si="42"/>
        <v xml:space="preserve"> </v>
      </c>
      <c r="P135" s="139" t="str">
        <f t="shared" si="43"/>
        <v xml:space="preserve"> </v>
      </c>
    </row>
    <row r="136" spans="1:16" x14ac:dyDescent="0.2">
      <c r="A136" s="129" t="s">
        <v>154</v>
      </c>
      <c r="B136" s="129"/>
      <c r="C136" s="129"/>
      <c r="D136" s="129"/>
      <c r="E136" s="138"/>
      <c r="F136" s="138"/>
      <c r="G136" s="139" t="str">
        <f t="shared" si="40"/>
        <v/>
      </c>
      <c r="H136" s="139" t="str">
        <f t="shared" si="41"/>
        <v/>
      </c>
      <c r="I136" s="129" t="s">
        <v>154</v>
      </c>
      <c r="J136" s="129"/>
      <c r="K136" s="138"/>
      <c r="L136" s="138"/>
      <c r="M136" s="129"/>
      <c r="N136" s="129"/>
      <c r="O136" s="139" t="str">
        <f t="shared" si="42"/>
        <v xml:space="preserve"> </v>
      </c>
      <c r="P136" s="139" t="str">
        <f t="shared" si="43"/>
        <v xml:space="preserve"> </v>
      </c>
    </row>
    <row r="137" spans="1:16" x14ac:dyDescent="0.2">
      <c r="A137" s="129" t="s">
        <v>155</v>
      </c>
      <c r="B137" s="129"/>
      <c r="C137" s="129"/>
      <c r="D137" s="129"/>
      <c r="E137" s="138"/>
      <c r="F137" s="138"/>
      <c r="G137" s="139" t="str">
        <f t="shared" si="40"/>
        <v/>
      </c>
      <c r="H137" s="139" t="str">
        <f t="shared" si="41"/>
        <v/>
      </c>
      <c r="I137" s="129" t="s">
        <v>155</v>
      </c>
      <c r="J137" s="129"/>
      <c r="K137" s="138"/>
      <c r="L137" s="138"/>
      <c r="M137" s="129"/>
      <c r="N137" s="129"/>
      <c r="O137" s="139" t="str">
        <f t="shared" si="42"/>
        <v xml:space="preserve"> </v>
      </c>
      <c r="P137" s="139" t="str">
        <f t="shared" si="43"/>
        <v xml:space="preserve"> </v>
      </c>
    </row>
    <row r="138" spans="1:16" x14ac:dyDescent="0.2">
      <c r="A138" s="129" t="s">
        <v>156</v>
      </c>
      <c r="B138" s="129"/>
      <c r="C138" s="129"/>
      <c r="D138" s="129"/>
      <c r="E138" s="138"/>
      <c r="F138" s="138"/>
      <c r="G138" s="139" t="str">
        <f t="shared" si="40"/>
        <v/>
      </c>
      <c r="H138" s="139" t="str">
        <f t="shared" si="41"/>
        <v/>
      </c>
      <c r="I138" s="129" t="s">
        <v>156</v>
      </c>
      <c r="J138" s="129"/>
      <c r="K138" s="138"/>
      <c r="L138" s="138"/>
      <c r="M138" s="129"/>
      <c r="N138" s="129"/>
      <c r="O138" s="139" t="str">
        <f t="shared" si="42"/>
        <v xml:space="preserve"> </v>
      </c>
      <c r="P138" s="139" t="str">
        <f t="shared" si="43"/>
        <v xml:space="preserve"> </v>
      </c>
    </row>
    <row r="139" spans="1:16" ht="15" x14ac:dyDescent="0.25">
      <c r="A139" s="136" t="s">
        <v>136</v>
      </c>
      <c r="B139" s="136"/>
      <c r="C139" s="137">
        <f>SUM(C140:C159)</f>
        <v>0</v>
      </c>
      <c r="D139" s="137">
        <f t="shared" ref="D139" si="50">SUM(D140:D159)</f>
        <v>0</v>
      </c>
      <c r="E139" s="137">
        <f t="shared" ref="E139" si="51">SUM(E140:E159)</f>
        <v>0</v>
      </c>
      <c r="F139" s="137">
        <f t="shared" ref="F139" si="52">SUM(F140:F159)</f>
        <v>0</v>
      </c>
      <c r="G139" s="139" t="str">
        <f t="shared" si="40"/>
        <v/>
      </c>
      <c r="H139" s="139" t="str">
        <f t="shared" si="41"/>
        <v/>
      </c>
      <c r="I139" s="136" t="s">
        <v>136</v>
      </c>
      <c r="J139" s="136"/>
      <c r="K139" s="137">
        <f>SUM(K140:K159)</f>
        <v>0</v>
      </c>
      <c r="L139" s="137">
        <f t="shared" ref="L139" si="53">SUM(L140:L159)</f>
        <v>0</v>
      </c>
      <c r="M139" s="137">
        <f t="shared" ref="M139" si="54">SUM(M140:M159)</f>
        <v>0</v>
      </c>
      <c r="N139" s="137">
        <f t="shared" ref="N139" si="55">SUM(N140:N159)</f>
        <v>0</v>
      </c>
      <c r="O139" s="139" t="str">
        <f t="shared" si="42"/>
        <v xml:space="preserve"> </v>
      </c>
      <c r="P139" s="139" t="str">
        <f t="shared" si="43"/>
        <v xml:space="preserve"> </v>
      </c>
    </row>
    <row r="140" spans="1:16" x14ac:dyDescent="0.2">
      <c r="A140" s="129" t="s">
        <v>137</v>
      </c>
      <c r="B140" s="129"/>
      <c r="C140" s="129"/>
      <c r="D140" s="129"/>
      <c r="E140" s="138"/>
      <c r="F140" s="138"/>
      <c r="G140" s="139" t="str">
        <f t="shared" si="40"/>
        <v/>
      </c>
      <c r="H140" s="139" t="str">
        <f t="shared" si="41"/>
        <v/>
      </c>
      <c r="I140" s="129" t="s">
        <v>137</v>
      </c>
      <c r="J140" s="129"/>
      <c r="K140" s="138"/>
      <c r="L140" s="138"/>
      <c r="M140" s="129"/>
      <c r="N140" s="129"/>
      <c r="O140" s="139" t="str">
        <f t="shared" si="42"/>
        <v xml:space="preserve"> </v>
      </c>
      <c r="P140" s="139" t="str">
        <f t="shared" si="43"/>
        <v xml:space="preserve"> </v>
      </c>
    </row>
    <row r="141" spans="1:16" x14ac:dyDescent="0.2">
      <c r="A141" s="129" t="s">
        <v>138</v>
      </c>
      <c r="B141" s="129"/>
      <c r="C141" s="129"/>
      <c r="D141" s="129"/>
      <c r="E141" s="138"/>
      <c r="F141" s="138"/>
      <c r="G141" s="139" t="str">
        <f t="shared" si="40"/>
        <v/>
      </c>
      <c r="H141" s="139" t="str">
        <f t="shared" si="41"/>
        <v/>
      </c>
      <c r="I141" s="129" t="s">
        <v>138</v>
      </c>
      <c r="J141" s="129"/>
      <c r="K141" s="138"/>
      <c r="L141" s="138"/>
      <c r="M141" s="129"/>
      <c r="N141" s="129"/>
      <c r="O141" s="139" t="str">
        <f t="shared" si="42"/>
        <v xml:space="preserve"> </v>
      </c>
      <c r="P141" s="139" t="str">
        <f t="shared" si="43"/>
        <v xml:space="preserve"> </v>
      </c>
    </row>
    <row r="142" spans="1:16" x14ac:dyDescent="0.2">
      <c r="A142" s="129" t="s">
        <v>139</v>
      </c>
      <c r="B142" s="129"/>
      <c r="C142" s="129"/>
      <c r="D142" s="129"/>
      <c r="E142" s="138"/>
      <c r="F142" s="138"/>
      <c r="G142" s="139" t="str">
        <f t="shared" si="40"/>
        <v/>
      </c>
      <c r="H142" s="139" t="str">
        <f t="shared" si="41"/>
        <v/>
      </c>
      <c r="I142" s="129" t="s">
        <v>139</v>
      </c>
      <c r="J142" s="129"/>
      <c r="K142" s="138"/>
      <c r="L142" s="138"/>
      <c r="M142" s="129"/>
      <c r="N142" s="129"/>
      <c r="O142" s="139" t="str">
        <f t="shared" si="42"/>
        <v xml:space="preserve"> </v>
      </c>
      <c r="P142" s="139" t="str">
        <f t="shared" si="43"/>
        <v xml:space="preserve"> </v>
      </c>
    </row>
    <row r="143" spans="1:16" x14ac:dyDescent="0.2">
      <c r="A143" s="129" t="s">
        <v>140</v>
      </c>
      <c r="B143" s="129"/>
      <c r="C143" s="129"/>
      <c r="D143" s="129"/>
      <c r="E143" s="138"/>
      <c r="F143" s="138"/>
      <c r="G143" s="139" t="str">
        <f t="shared" si="40"/>
        <v/>
      </c>
      <c r="H143" s="139" t="str">
        <f t="shared" si="41"/>
        <v/>
      </c>
      <c r="I143" s="129" t="s">
        <v>140</v>
      </c>
      <c r="J143" s="129"/>
      <c r="K143" s="138"/>
      <c r="L143" s="138"/>
      <c r="M143" s="129"/>
      <c r="N143" s="129"/>
      <c r="O143" s="139" t="str">
        <f t="shared" si="42"/>
        <v xml:space="preserve"> </v>
      </c>
      <c r="P143" s="139" t="str">
        <f t="shared" si="43"/>
        <v xml:space="preserve"> </v>
      </c>
    </row>
    <row r="144" spans="1:16" x14ac:dyDescent="0.2">
      <c r="A144" s="129" t="s">
        <v>141</v>
      </c>
      <c r="B144" s="129"/>
      <c r="C144" s="129"/>
      <c r="D144" s="129"/>
      <c r="E144" s="138"/>
      <c r="F144" s="138"/>
      <c r="G144" s="139" t="str">
        <f t="shared" si="40"/>
        <v/>
      </c>
      <c r="H144" s="139" t="str">
        <f t="shared" si="41"/>
        <v/>
      </c>
      <c r="I144" s="129" t="s">
        <v>141</v>
      </c>
      <c r="J144" s="129"/>
      <c r="K144" s="138"/>
      <c r="L144" s="138"/>
      <c r="M144" s="129"/>
      <c r="N144" s="129"/>
      <c r="O144" s="139" t="str">
        <f t="shared" si="42"/>
        <v xml:space="preserve"> </v>
      </c>
      <c r="P144" s="139" t="str">
        <f t="shared" si="43"/>
        <v xml:space="preserve"> </v>
      </c>
    </row>
    <row r="145" spans="1:16" x14ac:dyDescent="0.2">
      <c r="A145" s="129" t="s">
        <v>142</v>
      </c>
      <c r="B145" s="129"/>
      <c r="C145" s="129"/>
      <c r="D145" s="129"/>
      <c r="E145" s="138"/>
      <c r="F145" s="138"/>
      <c r="G145" s="139" t="str">
        <f t="shared" si="40"/>
        <v/>
      </c>
      <c r="H145" s="139" t="str">
        <f t="shared" si="41"/>
        <v/>
      </c>
      <c r="I145" s="129" t="s">
        <v>142</v>
      </c>
      <c r="J145" s="129"/>
      <c r="K145" s="138"/>
      <c r="L145" s="138"/>
      <c r="M145" s="129"/>
      <c r="N145" s="129"/>
      <c r="O145" s="139" t="str">
        <f t="shared" si="42"/>
        <v xml:space="preserve"> </v>
      </c>
      <c r="P145" s="139" t="str">
        <f t="shared" si="43"/>
        <v xml:space="preserve"> </v>
      </c>
    </row>
    <row r="146" spans="1:16" x14ac:dyDescent="0.2">
      <c r="A146" s="129" t="s">
        <v>143</v>
      </c>
      <c r="B146" s="129"/>
      <c r="C146" s="129"/>
      <c r="D146" s="129"/>
      <c r="E146" s="138"/>
      <c r="F146" s="138"/>
      <c r="G146" s="139" t="str">
        <f t="shared" si="40"/>
        <v/>
      </c>
      <c r="H146" s="139" t="str">
        <f t="shared" si="41"/>
        <v/>
      </c>
      <c r="I146" s="129" t="s">
        <v>143</v>
      </c>
      <c r="J146" s="129"/>
      <c r="K146" s="138"/>
      <c r="L146" s="138"/>
      <c r="M146" s="129"/>
      <c r="N146" s="129"/>
      <c r="O146" s="139" t="str">
        <f t="shared" si="42"/>
        <v xml:space="preserve"> </v>
      </c>
      <c r="P146" s="139" t="str">
        <f t="shared" si="43"/>
        <v xml:space="preserve"> </v>
      </c>
    </row>
    <row r="147" spans="1:16" x14ac:dyDescent="0.2">
      <c r="A147" s="129" t="s">
        <v>144</v>
      </c>
      <c r="B147" s="129"/>
      <c r="C147" s="129"/>
      <c r="D147" s="129"/>
      <c r="E147" s="138"/>
      <c r="F147" s="138"/>
      <c r="G147" s="139" t="str">
        <f t="shared" si="40"/>
        <v/>
      </c>
      <c r="H147" s="139" t="str">
        <f t="shared" si="41"/>
        <v/>
      </c>
      <c r="I147" s="129" t="s">
        <v>144</v>
      </c>
      <c r="J147" s="129"/>
      <c r="K147" s="138"/>
      <c r="L147" s="138"/>
      <c r="M147" s="129"/>
      <c r="N147" s="129"/>
      <c r="O147" s="139" t="str">
        <f t="shared" si="42"/>
        <v xml:space="preserve"> </v>
      </c>
      <c r="P147" s="139" t="str">
        <f t="shared" si="43"/>
        <v xml:space="preserve"> </v>
      </c>
    </row>
    <row r="148" spans="1:16" x14ac:dyDescent="0.2">
      <c r="A148" s="129" t="s">
        <v>145</v>
      </c>
      <c r="B148" s="129"/>
      <c r="C148" s="129"/>
      <c r="D148" s="129"/>
      <c r="E148" s="138"/>
      <c r="F148" s="138"/>
      <c r="G148" s="139" t="str">
        <f t="shared" si="40"/>
        <v/>
      </c>
      <c r="H148" s="139" t="str">
        <f t="shared" si="41"/>
        <v/>
      </c>
      <c r="I148" s="129" t="s">
        <v>145</v>
      </c>
      <c r="J148" s="129"/>
      <c r="K148" s="138"/>
      <c r="L148" s="138"/>
      <c r="M148" s="129"/>
      <c r="N148" s="129"/>
      <c r="O148" s="139" t="str">
        <f t="shared" si="42"/>
        <v xml:space="preserve"> </v>
      </c>
      <c r="P148" s="139" t="str">
        <f t="shared" si="43"/>
        <v xml:space="preserve"> </v>
      </c>
    </row>
    <row r="149" spans="1:16" x14ac:dyDescent="0.2">
      <c r="A149" s="129" t="s">
        <v>146</v>
      </c>
      <c r="B149" s="129"/>
      <c r="C149" s="129"/>
      <c r="D149" s="129"/>
      <c r="E149" s="138"/>
      <c r="F149" s="138"/>
      <c r="G149" s="139" t="str">
        <f t="shared" si="40"/>
        <v/>
      </c>
      <c r="H149" s="139" t="str">
        <f t="shared" si="41"/>
        <v/>
      </c>
      <c r="I149" s="129" t="s">
        <v>146</v>
      </c>
      <c r="J149" s="129"/>
      <c r="K149" s="138"/>
      <c r="L149" s="138"/>
      <c r="M149" s="129"/>
      <c r="N149" s="129"/>
      <c r="O149" s="139" t="str">
        <f t="shared" si="42"/>
        <v xml:space="preserve"> </v>
      </c>
      <c r="P149" s="139" t="str">
        <f t="shared" si="43"/>
        <v xml:space="preserve"> </v>
      </c>
    </row>
    <row r="150" spans="1:16" x14ac:dyDescent="0.2">
      <c r="A150" s="129" t="s">
        <v>147</v>
      </c>
      <c r="B150" s="129"/>
      <c r="C150" s="129"/>
      <c r="D150" s="129"/>
      <c r="E150" s="138"/>
      <c r="F150" s="138"/>
      <c r="G150" s="139" t="str">
        <f t="shared" si="40"/>
        <v/>
      </c>
      <c r="H150" s="139" t="str">
        <f t="shared" si="41"/>
        <v/>
      </c>
      <c r="I150" s="129" t="s">
        <v>147</v>
      </c>
      <c r="J150" s="129"/>
      <c r="K150" s="138"/>
      <c r="L150" s="138"/>
      <c r="M150" s="129"/>
      <c r="N150" s="129"/>
      <c r="O150" s="139" t="str">
        <f t="shared" si="42"/>
        <v xml:space="preserve"> </v>
      </c>
      <c r="P150" s="139" t="str">
        <f t="shared" si="43"/>
        <v xml:space="preserve"> </v>
      </c>
    </row>
    <row r="151" spans="1:16" x14ac:dyDescent="0.2">
      <c r="A151" s="129" t="s">
        <v>148</v>
      </c>
      <c r="B151" s="129"/>
      <c r="C151" s="129"/>
      <c r="D151" s="129"/>
      <c r="E151" s="138"/>
      <c r="F151" s="138"/>
      <c r="G151" s="139" t="str">
        <f t="shared" si="40"/>
        <v/>
      </c>
      <c r="H151" s="139" t="str">
        <f t="shared" si="41"/>
        <v/>
      </c>
      <c r="I151" s="129" t="s">
        <v>148</v>
      </c>
      <c r="J151" s="129"/>
      <c r="K151" s="138"/>
      <c r="L151" s="138"/>
      <c r="M151" s="129"/>
      <c r="N151" s="129"/>
      <c r="O151" s="139" t="str">
        <f t="shared" si="42"/>
        <v xml:space="preserve"> </v>
      </c>
      <c r="P151" s="139" t="str">
        <f t="shared" si="43"/>
        <v xml:space="preserve"> </v>
      </c>
    </row>
    <row r="152" spans="1:16" x14ac:dyDescent="0.2">
      <c r="A152" s="129" t="s">
        <v>149</v>
      </c>
      <c r="B152" s="129"/>
      <c r="C152" s="129"/>
      <c r="D152" s="129"/>
      <c r="E152" s="138"/>
      <c r="F152" s="138"/>
      <c r="G152" s="139" t="str">
        <f t="shared" si="40"/>
        <v/>
      </c>
      <c r="H152" s="139" t="str">
        <f t="shared" si="41"/>
        <v/>
      </c>
      <c r="I152" s="129" t="s">
        <v>149</v>
      </c>
      <c r="J152" s="129"/>
      <c r="K152" s="138"/>
      <c r="L152" s="138"/>
      <c r="M152" s="129"/>
      <c r="N152" s="129"/>
      <c r="O152" s="139" t="str">
        <f t="shared" si="42"/>
        <v xml:space="preserve"> </v>
      </c>
      <c r="P152" s="139" t="str">
        <f t="shared" si="43"/>
        <v xml:space="preserve"> </v>
      </c>
    </row>
    <row r="153" spans="1:16" x14ac:dyDescent="0.2">
      <c r="A153" s="129" t="s">
        <v>150</v>
      </c>
      <c r="B153" s="129"/>
      <c r="C153" s="129"/>
      <c r="D153" s="129"/>
      <c r="E153" s="138"/>
      <c r="F153" s="138"/>
      <c r="G153" s="139" t="str">
        <f t="shared" si="40"/>
        <v/>
      </c>
      <c r="H153" s="139" t="str">
        <f t="shared" si="41"/>
        <v/>
      </c>
      <c r="I153" s="129" t="s">
        <v>150</v>
      </c>
      <c r="J153" s="129"/>
      <c r="K153" s="138"/>
      <c r="L153" s="138"/>
      <c r="M153" s="129"/>
      <c r="N153" s="129"/>
      <c r="O153" s="139" t="str">
        <f t="shared" si="42"/>
        <v xml:space="preserve"> </v>
      </c>
      <c r="P153" s="139" t="str">
        <f t="shared" si="43"/>
        <v xml:space="preserve"> </v>
      </c>
    </row>
    <row r="154" spans="1:16" x14ac:dyDescent="0.2">
      <c r="A154" s="129" t="s">
        <v>151</v>
      </c>
      <c r="B154" s="129"/>
      <c r="C154" s="129"/>
      <c r="D154" s="129"/>
      <c r="E154" s="138"/>
      <c r="F154" s="138"/>
      <c r="G154" s="139" t="str">
        <f t="shared" si="40"/>
        <v/>
      </c>
      <c r="H154" s="139" t="str">
        <f t="shared" si="41"/>
        <v/>
      </c>
      <c r="I154" s="129" t="s">
        <v>151</v>
      </c>
      <c r="J154" s="129"/>
      <c r="K154" s="138"/>
      <c r="L154" s="138"/>
      <c r="M154" s="129"/>
      <c r="N154" s="129"/>
      <c r="O154" s="139" t="str">
        <f t="shared" si="42"/>
        <v xml:space="preserve"> </v>
      </c>
      <c r="P154" s="139" t="str">
        <f t="shared" si="43"/>
        <v xml:space="preserve"> </v>
      </c>
    </row>
    <row r="155" spans="1:16" x14ac:dyDescent="0.2">
      <c r="A155" s="129" t="s">
        <v>152</v>
      </c>
      <c r="B155" s="129"/>
      <c r="C155" s="129"/>
      <c r="D155" s="129"/>
      <c r="E155" s="138"/>
      <c r="F155" s="138"/>
      <c r="G155" s="139" t="str">
        <f t="shared" si="40"/>
        <v/>
      </c>
      <c r="H155" s="139" t="str">
        <f t="shared" si="41"/>
        <v/>
      </c>
      <c r="I155" s="129" t="s">
        <v>152</v>
      </c>
      <c r="J155" s="129"/>
      <c r="K155" s="138"/>
      <c r="L155" s="138"/>
      <c r="M155" s="129"/>
      <c r="N155" s="129"/>
      <c r="O155" s="139" t="str">
        <f t="shared" si="42"/>
        <v xml:space="preserve"> </v>
      </c>
      <c r="P155" s="139" t="str">
        <f t="shared" si="43"/>
        <v xml:space="preserve"> </v>
      </c>
    </row>
    <row r="156" spans="1:16" x14ac:dyDescent="0.2">
      <c r="A156" s="129" t="s">
        <v>153</v>
      </c>
      <c r="B156" s="129"/>
      <c r="C156" s="129"/>
      <c r="D156" s="129"/>
      <c r="E156" s="138"/>
      <c r="F156" s="138"/>
      <c r="G156" s="139" t="str">
        <f t="shared" si="40"/>
        <v/>
      </c>
      <c r="H156" s="139" t="str">
        <f t="shared" si="41"/>
        <v/>
      </c>
      <c r="I156" s="129" t="s">
        <v>153</v>
      </c>
      <c r="J156" s="129"/>
      <c r="K156" s="138"/>
      <c r="L156" s="138"/>
      <c r="M156" s="129"/>
      <c r="N156" s="129"/>
      <c r="O156" s="139" t="str">
        <f t="shared" si="42"/>
        <v xml:space="preserve"> </v>
      </c>
      <c r="P156" s="139" t="str">
        <f t="shared" si="43"/>
        <v xml:space="preserve"> </v>
      </c>
    </row>
    <row r="157" spans="1:16" x14ac:dyDescent="0.2">
      <c r="A157" s="129" t="s">
        <v>154</v>
      </c>
      <c r="B157" s="129"/>
      <c r="C157" s="129"/>
      <c r="D157" s="129"/>
      <c r="E157" s="138"/>
      <c r="F157" s="138"/>
      <c r="G157" s="139" t="str">
        <f t="shared" si="40"/>
        <v/>
      </c>
      <c r="H157" s="139" t="str">
        <f t="shared" si="41"/>
        <v/>
      </c>
      <c r="I157" s="129" t="s">
        <v>154</v>
      </c>
      <c r="J157" s="129"/>
      <c r="K157" s="138"/>
      <c r="L157" s="138"/>
      <c r="M157" s="129"/>
      <c r="N157" s="129"/>
      <c r="O157" s="139" t="str">
        <f t="shared" si="42"/>
        <v xml:space="preserve"> </v>
      </c>
      <c r="P157" s="139" t="str">
        <f t="shared" si="43"/>
        <v xml:space="preserve"> </v>
      </c>
    </row>
    <row r="158" spans="1:16" x14ac:dyDescent="0.2">
      <c r="A158" s="129" t="s">
        <v>155</v>
      </c>
      <c r="B158" s="129"/>
      <c r="C158" s="129"/>
      <c r="D158" s="129"/>
      <c r="E158" s="138"/>
      <c r="F158" s="138"/>
      <c r="G158" s="139" t="str">
        <f t="shared" si="40"/>
        <v/>
      </c>
      <c r="H158" s="139" t="str">
        <f t="shared" si="41"/>
        <v/>
      </c>
      <c r="I158" s="129" t="s">
        <v>155</v>
      </c>
      <c r="J158" s="129"/>
      <c r="K158" s="138"/>
      <c r="L158" s="138"/>
      <c r="M158" s="129"/>
      <c r="N158" s="129"/>
      <c r="O158" s="139" t="str">
        <f t="shared" si="42"/>
        <v xml:space="preserve"> </v>
      </c>
      <c r="P158" s="139" t="str">
        <f t="shared" si="43"/>
        <v xml:space="preserve"> </v>
      </c>
    </row>
    <row r="159" spans="1:16" x14ac:dyDescent="0.2">
      <c r="A159" s="129" t="s">
        <v>156</v>
      </c>
      <c r="B159" s="129"/>
      <c r="C159" s="129"/>
      <c r="D159" s="129"/>
      <c r="E159" s="138"/>
      <c r="F159" s="138"/>
      <c r="G159" s="139" t="str">
        <f t="shared" si="40"/>
        <v/>
      </c>
      <c r="H159" s="139" t="str">
        <f t="shared" si="41"/>
        <v/>
      </c>
      <c r="I159" s="129" t="s">
        <v>156</v>
      </c>
      <c r="J159" s="129"/>
      <c r="K159" s="138"/>
      <c r="L159" s="138"/>
      <c r="M159" s="129"/>
      <c r="N159" s="129"/>
      <c r="O159" s="139" t="str">
        <f t="shared" si="42"/>
        <v xml:space="preserve"> </v>
      </c>
      <c r="P159" s="139" t="str">
        <f t="shared" si="43"/>
        <v xml:space="preserve"> </v>
      </c>
    </row>
  </sheetData>
  <sheetProtection password="F400" sheet="1" objects="1" scenarios="1" selectLockedCells="1"/>
  <mergeCells count="18">
    <mergeCell ref="B9:P9"/>
    <mergeCell ref="A1:F1"/>
    <mergeCell ref="C11:D11"/>
    <mergeCell ref="E11:F11"/>
    <mergeCell ref="G11:H11"/>
    <mergeCell ref="A11:A12"/>
    <mergeCell ref="A3:P4"/>
    <mergeCell ref="B11:B12"/>
    <mergeCell ref="J11:J12"/>
    <mergeCell ref="B5:P5"/>
    <mergeCell ref="B6:P6"/>
    <mergeCell ref="B7:P7"/>
    <mergeCell ref="B8:P8"/>
    <mergeCell ref="R10:T10"/>
    <mergeCell ref="M11:N11"/>
    <mergeCell ref="O11:P11"/>
    <mergeCell ref="I11:I12"/>
    <mergeCell ref="K11:L11"/>
  </mergeCells>
  <phoneticPr fontId="26" type="noConversion"/>
  <dataValidations count="1">
    <dataValidation type="list" allowBlank="1" showInputMessage="1" showErrorMessage="1" sqref="J13:J159 B13:B159">
      <formula1>Funding_source</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C18"/>
  <sheetViews>
    <sheetView showGridLines="0" workbookViewId="0">
      <selection activeCell="E16" sqref="E16"/>
    </sheetView>
  </sheetViews>
  <sheetFormatPr defaultColWidth="8.85546875" defaultRowHeight="14.25" x14ac:dyDescent="0.2"/>
  <cols>
    <col min="1" max="1" width="25" style="1" customWidth="1"/>
    <col min="2" max="3" width="65.7109375" style="1" customWidth="1"/>
    <col min="4" max="16384" width="8.85546875" style="1"/>
  </cols>
  <sheetData>
    <row r="1" spans="1:3" s="13" customFormat="1" ht="20.25" x14ac:dyDescent="0.3">
      <c r="A1" s="250" t="s">
        <v>535</v>
      </c>
      <c r="B1" s="250"/>
      <c r="C1" s="250"/>
    </row>
    <row r="2" spans="1:3" s="13" customFormat="1" ht="18.75" x14ac:dyDescent="0.3">
      <c r="A2" s="274" t="s">
        <v>86</v>
      </c>
      <c r="B2" s="274"/>
      <c r="C2" s="274"/>
    </row>
    <row r="4" spans="1:3" ht="15.75" x14ac:dyDescent="0.25">
      <c r="A4" s="8" t="s">
        <v>157</v>
      </c>
      <c r="B4" s="7"/>
      <c r="C4" s="7"/>
    </row>
    <row r="5" spans="1:3" x14ac:dyDescent="0.2">
      <c r="A5" s="6"/>
      <c r="B5" s="7"/>
      <c r="C5" s="7"/>
    </row>
    <row r="6" spans="1:3" ht="30" x14ac:dyDescent="0.25">
      <c r="A6" s="69" t="s">
        <v>161</v>
      </c>
      <c r="B6" s="458" t="s">
        <v>600</v>
      </c>
      <c r="C6" s="459"/>
    </row>
    <row r="7" spans="1:3" ht="15" x14ac:dyDescent="0.25">
      <c r="A7" s="82" t="s">
        <v>165</v>
      </c>
      <c r="B7" s="275" t="s">
        <v>601</v>
      </c>
      <c r="C7" s="275"/>
    </row>
    <row r="9" spans="1:3" ht="15.75" x14ac:dyDescent="0.25">
      <c r="A9" s="8" t="s">
        <v>160</v>
      </c>
    </row>
    <row r="11" spans="1:3" ht="15" x14ac:dyDescent="0.25">
      <c r="A11" s="81"/>
      <c r="B11" s="229" t="s">
        <v>87</v>
      </c>
      <c r="C11" s="229" t="s">
        <v>88</v>
      </c>
    </row>
    <row r="12" spans="1:3" ht="57" customHeight="1" x14ac:dyDescent="0.2">
      <c r="A12" s="276" t="s">
        <v>161</v>
      </c>
      <c r="B12" s="163" t="s">
        <v>602</v>
      </c>
      <c r="C12" s="163" t="s">
        <v>162</v>
      </c>
    </row>
    <row r="13" spans="1:3" ht="51" x14ac:dyDescent="0.2">
      <c r="A13" s="277"/>
      <c r="B13" s="163" t="s">
        <v>603</v>
      </c>
      <c r="C13" s="163" t="s">
        <v>604</v>
      </c>
    </row>
    <row r="14" spans="1:3" ht="51" x14ac:dyDescent="0.2">
      <c r="A14" s="277"/>
      <c r="B14" s="163" t="s">
        <v>605</v>
      </c>
      <c r="C14" s="163" t="s">
        <v>606</v>
      </c>
    </row>
    <row r="15" spans="1:3" ht="63.75" x14ac:dyDescent="0.2">
      <c r="A15" s="278"/>
      <c r="B15" s="163" t="s">
        <v>163</v>
      </c>
      <c r="C15" s="163" t="s">
        <v>164</v>
      </c>
    </row>
    <row r="16" spans="1:3" ht="63.75" x14ac:dyDescent="0.2">
      <c r="A16" s="271" t="s">
        <v>165</v>
      </c>
      <c r="B16" s="163" t="s">
        <v>607</v>
      </c>
      <c r="C16" s="83" t="s">
        <v>608</v>
      </c>
    </row>
    <row r="17" spans="1:3" ht="25.5" x14ac:dyDescent="0.2">
      <c r="A17" s="272"/>
      <c r="B17" s="163" t="s">
        <v>609</v>
      </c>
      <c r="C17" s="83" t="s">
        <v>610</v>
      </c>
    </row>
    <row r="18" spans="1:3" ht="63.75" x14ac:dyDescent="0.2">
      <c r="A18" s="273"/>
      <c r="B18" s="163" t="s">
        <v>611</v>
      </c>
      <c r="C18" s="163" t="s">
        <v>611</v>
      </c>
    </row>
  </sheetData>
  <sheetProtection password="F400" sheet="1" objects="1" scenarios="1"/>
  <mergeCells count="6">
    <mergeCell ref="A16:A18"/>
    <mergeCell ref="A1:C1"/>
    <mergeCell ref="A2:C2"/>
    <mergeCell ref="B6:C6"/>
    <mergeCell ref="B7:C7"/>
    <mergeCell ref="A12:A15"/>
  </mergeCells>
  <phoneticPr fontId="26" type="noConversion"/>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291"/>
  <sheetViews>
    <sheetView showGridLines="0" zoomScale="90" zoomScaleNormal="90" workbookViewId="0">
      <selection activeCell="A254" sqref="A254:B266"/>
    </sheetView>
  </sheetViews>
  <sheetFormatPr defaultColWidth="8.85546875" defaultRowHeight="14.25" x14ac:dyDescent="0.2"/>
  <cols>
    <col min="1" max="1" width="34.85546875" style="128" customWidth="1"/>
    <col min="2" max="2" width="33.85546875" style="128" customWidth="1"/>
    <col min="3" max="3" width="21.7109375" style="128" customWidth="1"/>
    <col min="4" max="4" width="21.42578125" style="128" customWidth="1"/>
    <col min="5" max="5" width="23.85546875" style="128" customWidth="1"/>
    <col min="6" max="6" width="21.85546875" style="128" customWidth="1"/>
    <col min="7" max="7" width="8.85546875" style="128"/>
    <col min="8" max="8" width="19.140625" style="128" customWidth="1"/>
    <col min="9" max="9" width="18.85546875" style="128" customWidth="1"/>
    <col min="10" max="10" width="17.42578125" style="128" customWidth="1"/>
    <col min="11" max="11" width="19.42578125" style="128" customWidth="1"/>
    <col min="12" max="12" width="19.85546875" style="128" customWidth="1"/>
    <col min="13" max="13" width="17.5703125" style="128" customWidth="1"/>
    <col min="14" max="14" width="15.42578125" style="128" customWidth="1"/>
    <col min="15" max="15" width="21.140625" style="128" customWidth="1"/>
    <col min="16" max="16" width="18.85546875" style="128" customWidth="1"/>
    <col min="17" max="16384" width="8.85546875" style="128"/>
  </cols>
  <sheetData>
    <row r="1" spans="1:16" ht="20.25" x14ac:dyDescent="0.3">
      <c r="A1" s="126" t="s">
        <v>73</v>
      </c>
      <c r="B1" s="126"/>
      <c r="C1" s="126"/>
      <c r="D1" s="217"/>
    </row>
    <row r="3" spans="1:16" ht="60" customHeight="1" x14ac:dyDescent="0.2">
      <c r="A3" s="286" t="s">
        <v>612</v>
      </c>
      <c r="B3" s="287"/>
      <c r="C3" s="287"/>
      <c r="D3" s="287"/>
      <c r="E3" s="288"/>
      <c r="F3" s="289"/>
    </row>
    <row r="4" spans="1:16" ht="156.75" customHeight="1" x14ac:dyDescent="0.2">
      <c r="A4" s="290"/>
      <c r="B4" s="291"/>
      <c r="C4" s="291"/>
      <c r="D4" s="291"/>
      <c r="E4" s="292"/>
      <c r="F4" s="293"/>
    </row>
    <row r="5" spans="1:16" ht="29.25" customHeight="1" x14ac:dyDescent="0.2">
      <c r="A5" s="197" t="s">
        <v>166</v>
      </c>
      <c r="B5" s="266" t="s">
        <v>613</v>
      </c>
      <c r="C5" s="266"/>
      <c r="D5" s="266"/>
      <c r="E5" s="266"/>
      <c r="F5" s="266"/>
    </row>
    <row r="6" spans="1:16" ht="30" customHeight="1" x14ac:dyDescent="0.2">
      <c r="A6" s="198" t="s">
        <v>167</v>
      </c>
      <c r="B6" s="259" t="s">
        <v>531</v>
      </c>
      <c r="C6" s="260"/>
      <c r="D6" s="260"/>
      <c r="E6" s="260"/>
      <c r="F6" s="261"/>
    </row>
    <row r="7" spans="1:16" ht="30.75" customHeight="1" x14ac:dyDescent="0.2">
      <c r="A7" s="198" t="s">
        <v>168</v>
      </c>
      <c r="B7" s="297" t="s">
        <v>614</v>
      </c>
      <c r="C7" s="297"/>
      <c r="D7" s="297"/>
      <c r="E7" s="297"/>
      <c r="F7" s="297"/>
    </row>
    <row r="8" spans="1:16" s="219" customFormat="1" ht="18.75" customHeight="1" x14ac:dyDescent="0.2">
      <c r="A8" s="218"/>
      <c r="B8" s="218"/>
      <c r="C8" s="218"/>
      <c r="D8" s="218"/>
    </row>
    <row r="9" spans="1:16" s="127" customFormat="1" ht="60.75" customHeight="1" x14ac:dyDescent="0.25">
      <c r="A9" s="220"/>
      <c r="B9" s="220"/>
      <c r="C9" s="294" t="s">
        <v>169</v>
      </c>
      <c r="D9" s="294"/>
      <c r="E9" s="295" t="s">
        <v>170</v>
      </c>
      <c r="F9" s="296"/>
      <c r="I9" s="298" t="s">
        <v>172</v>
      </c>
      <c r="J9" s="299"/>
      <c r="K9" s="299"/>
      <c r="L9" s="300"/>
      <c r="M9" s="298" t="s">
        <v>173</v>
      </c>
      <c r="N9" s="299"/>
      <c r="O9" s="299"/>
      <c r="P9" s="300"/>
    </row>
    <row r="10" spans="1:16" ht="60" customHeight="1" x14ac:dyDescent="0.25">
      <c r="A10" s="267" t="s">
        <v>73</v>
      </c>
      <c r="B10" s="307" t="s">
        <v>280</v>
      </c>
      <c r="C10" s="303" t="s">
        <v>171</v>
      </c>
      <c r="D10" s="304"/>
      <c r="E10" s="303" t="s">
        <v>171</v>
      </c>
      <c r="F10" s="304"/>
      <c r="H10" s="267" t="s">
        <v>193</v>
      </c>
      <c r="I10" s="301" t="s">
        <v>174</v>
      </c>
      <c r="J10" s="301"/>
      <c r="K10" s="301" t="s">
        <v>240</v>
      </c>
      <c r="L10" s="301"/>
      <c r="M10" s="301" t="s">
        <v>241</v>
      </c>
      <c r="N10" s="301"/>
      <c r="O10" s="301" t="s">
        <v>242</v>
      </c>
      <c r="P10" s="301"/>
    </row>
    <row r="11" spans="1:16" ht="15.75" x14ac:dyDescent="0.25">
      <c r="A11" s="268"/>
      <c r="B11" s="308"/>
      <c r="C11" s="221">
        <f>YearOne</f>
        <v>2012</v>
      </c>
      <c r="D11" s="221">
        <f>YearTwo</f>
        <v>2013</v>
      </c>
      <c r="E11" s="221">
        <f>YearOne</f>
        <v>2012</v>
      </c>
      <c r="F11" s="221">
        <f>YearTwo</f>
        <v>2013</v>
      </c>
      <c r="H11" s="268"/>
      <c r="I11" s="177">
        <f>YearOne</f>
        <v>2012</v>
      </c>
      <c r="J11" s="177">
        <f>YearTwo</f>
        <v>2013</v>
      </c>
      <c r="K11" s="177">
        <f>YearOne</f>
        <v>2012</v>
      </c>
      <c r="L11" s="177">
        <f>YearTwo</f>
        <v>2013</v>
      </c>
      <c r="M11" s="177">
        <f>YearOne</f>
        <v>2012</v>
      </c>
      <c r="N11" s="177">
        <f>YearTwo</f>
        <v>2013</v>
      </c>
      <c r="O11" s="177">
        <f>YearOne</f>
        <v>2012</v>
      </c>
      <c r="P11" s="177">
        <f>YearTwo</f>
        <v>2013</v>
      </c>
    </row>
    <row r="12" spans="1:16" ht="15" x14ac:dyDescent="0.25">
      <c r="A12" s="281" t="str">
        <f>'Service providers'!A13</f>
        <v>Указать название</v>
      </c>
      <c r="B12" s="281"/>
      <c r="C12" s="281"/>
      <c r="D12" s="281"/>
      <c r="E12" s="282"/>
      <c r="F12" s="282"/>
      <c r="H12" s="225" t="str">
        <f>'Service providers'!$A$13</f>
        <v>Указать название</v>
      </c>
      <c r="I12" s="179"/>
      <c r="J12" s="179"/>
      <c r="K12" s="179"/>
      <c r="L12" s="179"/>
      <c r="M12" s="179"/>
      <c r="N12" s="179"/>
      <c r="O12" s="179"/>
      <c r="P12" s="179"/>
    </row>
    <row r="13" spans="1:16" ht="15" x14ac:dyDescent="0.25">
      <c r="A13" s="305" t="s">
        <v>180</v>
      </c>
      <c r="B13" s="305"/>
      <c r="C13" s="305"/>
      <c r="D13" s="305"/>
      <c r="E13" s="306"/>
      <c r="F13" s="306"/>
      <c r="H13" s="225" t="str">
        <f>'Service providers'!$A$34</f>
        <v>Указать название</v>
      </c>
      <c r="I13" s="179"/>
      <c r="J13" s="179"/>
      <c r="K13" s="179"/>
      <c r="L13" s="179"/>
      <c r="M13" s="179"/>
      <c r="N13" s="179"/>
      <c r="O13" s="179"/>
      <c r="P13" s="179"/>
    </row>
    <row r="14" spans="1:16" ht="67.5" x14ac:dyDescent="0.25">
      <c r="A14" s="216" t="s">
        <v>181</v>
      </c>
      <c r="B14" s="208" t="s">
        <v>615</v>
      </c>
      <c r="C14" s="222"/>
      <c r="D14" s="222"/>
      <c r="E14" s="206"/>
      <c r="F14" s="206"/>
      <c r="H14" s="225" t="str">
        <f>'Service providers'!$A$55</f>
        <v>Указать название</v>
      </c>
      <c r="I14" s="179"/>
      <c r="J14" s="179"/>
      <c r="K14" s="179"/>
      <c r="L14" s="179"/>
      <c r="M14" s="179"/>
      <c r="N14" s="179"/>
      <c r="O14" s="179"/>
      <c r="P14" s="179"/>
    </row>
    <row r="15" spans="1:16" ht="90" x14ac:dyDescent="0.25">
      <c r="A15" s="216" t="s">
        <v>182</v>
      </c>
      <c r="B15" s="208" t="s">
        <v>616</v>
      </c>
      <c r="C15" s="222"/>
      <c r="D15" s="222"/>
      <c r="E15" s="206"/>
      <c r="F15" s="206"/>
      <c r="H15" s="225" t="str">
        <f>'Service providers'!$A$76</f>
        <v>Указать название</v>
      </c>
      <c r="I15" s="179"/>
      <c r="J15" s="179"/>
      <c r="K15" s="179"/>
      <c r="L15" s="179"/>
      <c r="M15" s="179"/>
      <c r="N15" s="179"/>
      <c r="O15" s="179"/>
      <c r="P15" s="179"/>
    </row>
    <row r="16" spans="1:16" ht="78.75" x14ac:dyDescent="0.25">
      <c r="A16" s="216" t="s">
        <v>183</v>
      </c>
      <c r="B16" s="208" t="s">
        <v>175</v>
      </c>
      <c r="C16" s="222"/>
      <c r="D16" s="222"/>
      <c r="E16" s="206"/>
      <c r="F16" s="206"/>
      <c r="H16" s="225" t="str">
        <f>'Service providers'!$A$97</f>
        <v>Указать название</v>
      </c>
      <c r="I16" s="179"/>
      <c r="J16" s="179"/>
      <c r="K16" s="179"/>
      <c r="L16" s="179"/>
      <c r="M16" s="179"/>
      <c r="N16" s="179"/>
      <c r="O16" s="179"/>
      <c r="P16" s="179"/>
    </row>
    <row r="17" spans="1:16" ht="67.5" x14ac:dyDescent="0.25">
      <c r="A17" s="216" t="s">
        <v>617</v>
      </c>
      <c r="B17" s="208" t="s">
        <v>618</v>
      </c>
      <c r="C17" s="205"/>
      <c r="D17" s="205"/>
      <c r="E17" s="206"/>
      <c r="F17" s="206"/>
      <c r="H17" s="225" t="str">
        <f>'Service providers'!$A$118</f>
        <v>Указать название</v>
      </c>
      <c r="I17" s="179"/>
      <c r="J17" s="179"/>
      <c r="K17" s="179"/>
      <c r="L17" s="179"/>
      <c r="M17" s="179"/>
      <c r="N17" s="179"/>
      <c r="O17" s="179"/>
      <c r="P17" s="179"/>
    </row>
    <row r="18" spans="1:16" ht="101.25" x14ac:dyDescent="0.25">
      <c r="A18" s="216" t="s">
        <v>184</v>
      </c>
      <c r="B18" s="208" t="s">
        <v>619</v>
      </c>
      <c r="C18" s="222"/>
      <c r="D18" s="222"/>
      <c r="E18" s="206"/>
      <c r="F18" s="206"/>
      <c r="H18" s="225" t="str">
        <f>'Service providers'!$A$139</f>
        <v>Указать название</v>
      </c>
      <c r="I18" s="179"/>
      <c r="J18" s="179"/>
      <c r="K18" s="179"/>
      <c r="L18" s="179"/>
      <c r="M18" s="179"/>
      <c r="N18" s="179"/>
      <c r="O18" s="179"/>
      <c r="P18" s="179"/>
    </row>
    <row r="19" spans="1:16" ht="123.75" x14ac:dyDescent="0.25">
      <c r="A19" s="215" t="s">
        <v>185</v>
      </c>
      <c r="B19" s="208" t="s">
        <v>536</v>
      </c>
      <c r="C19" s="222"/>
      <c r="D19" s="222"/>
      <c r="E19" s="206"/>
      <c r="F19" s="206"/>
      <c r="H19" s="184" t="s">
        <v>243</v>
      </c>
      <c r="I19" s="184">
        <f t="shared" ref="I19:P19" si="0">SUM(I12:I18)</f>
        <v>0</v>
      </c>
      <c r="J19" s="184">
        <f t="shared" si="0"/>
        <v>0</v>
      </c>
      <c r="K19" s="184">
        <f t="shared" si="0"/>
        <v>0</v>
      </c>
      <c r="L19" s="184">
        <f t="shared" si="0"/>
        <v>0</v>
      </c>
      <c r="M19" s="184">
        <f t="shared" si="0"/>
        <v>0</v>
      </c>
      <c r="N19" s="184">
        <f t="shared" si="0"/>
        <v>0</v>
      </c>
      <c r="O19" s="184">
        <f t="shared" si="0"/>
        <v>0</v>
      </c>
      <c r="P19" s="184">
        <f t="shared" si="0"/>
        <v>0</v>
      </c>
    </row>
    <row r="20" spans="1:16" ht="56.25" x14ac:dyDescent="0.2">
      <c r="A20" s="216" t="s">
        <v>186</v>
      </c>
      <c r="B20" s="208" t="s">
        <v>176</v>
      </c>
      <c r="C20" s="222"/>
      <c r="D20" s="222"/>
      <c r="E20" s="206"/>
      <c r="F20" s="206"/>
    </row>
    <row r="21" spans="1:16" ht="56.25" x14ac:dyDescent="0.2">
      <c r="A21" s="216" t="s">
        <v>187</v>
      </c>
      <c r="B21" s="208" t="s">
        <v>177</v>
      </c>
      <c r="C21" s="222"/>
      <c r="D21" s="222"/>
      <c r="E21" s="206"/>
      <c r="F21" s="206"/>
    </row>
    <row r="22" spans="1:16" ht="56.25" x14ac:dyDescent="0.2">
      <c r="A22" s="216" t="s">
        <v>188</v>
      </c>
      <c r="B22" s="208" t="s">
        <v>620</v>
      </c>
      <c r="C22" s="205"/>
      <c r="D22" s="205"/>
      <c r="E22" s="206"/>
      <c r="F22" s="206"/>
    </row>
    <row r="23" spans="1:16" ht="112.5" x14ac:dyDescent="0.2">
      <c r="A23" s="216" t="s">
        <v>189</v>
      </c>
      <c r="B23" s="208" t="s">
        <v>621</v>
      </c>
      <c r="C23" s="205"/>
      <c r="D23" s="205"/>
      <c r="E23" s="206"/>
      <c r="F23" s="206"/>
    </row>
    <row r="24" spans="1:16" ht="45" x14ac:dyDescent="0.2">
      <c r="A24" s="216" t="s">
        <v>190</v>
      </c>
      <c r="B24" s="208" t="s">
        <v>178</v>
      </c>
      <c r="C24" s="205"/>
      <c r="D24" s="205"/>
      <c r="E24" s="206"/>
      <c r="F24" s="206"/>
    </row>
    <row r="25" spans="1:16" x14ac:dyDescent="0.2">
      <c r="A25" s="216" t="s">
        <v>191</v>
      </c>
      <c r="B25" s="208" t="s">
        <v>179</v>
      </c>
      <c r="C25" s="205"/>
      <c r="D25" s="205"/>
      <c r="E25" s="206"/>
      <c r="F25" s="206"/>
    </row>
    <row r="26" spans="1:16" ht="56.25" x14ac:dyDescent="0.2">
      <c r="A26" s="215" t="s">
        <v>192</v>
      </c>
      <c r="B26" s="208" t="s">
        <v>622</v>
      </c>
      <c r="C26" s="205"/>
      <c r="D26" s="205"/>
      <c r="E26" s="206"/>
      <c r="F26" s="206"/>
    </row>
    <row r="27" spans="1:16" ht="15" x14ac:dyDescent="0.2">
      <c r="A27" s="283" t="s">
        <v>168</v>
      </c>
      <c r="B27" s="283"/>
      <c r="C27" s="283"/>
      <c r="D27" s="283"/>
      <c r="E27" s="285"/>
      <c r="F27" s="285"/>
    </row>
    <row r="28" spans="1:16" ht="15" x14ac:dyDescent="0.25">
      <c r="A28" s="279" t="s">
        <v>213</v>
      </c>
      <c r="B28" s="279"/>
      <c r="C28" s="279"/>
      <c r="D28" s="279"/>
      <c r="E28" s="280"/>
      <c r="F28" s="280"/>
    </row>
    <row r="29" spans="1:16" ht="87" customHeight="1" x14ac:dyDescent="0.2">
      <c r="A29" s="214" t="s">
        <v>537</v>
      </c>
      <c r="B29" s="211"/>
      <c r="C29" s="205"/>
      <c r="D29" s="205"/>
      <c r="E29" s="206"/>
      <c r="F29" s="206"/>
    </row>
    <row r="30" spans="1:16" x14ac:dyDescent="0.2">
      <c r="A30" s="207" t="s">
        <v>194</v>
      </c>
      <c r="B30" s="211"/>
      <c r="C30" s="205"/>
      <c r="D30" s="205"/>
      <c r="E30" s="206"/>
      <c r="F30" s="206"/>
    </row>
    <row r="31" spans="1:16" x14ac:dyDescent="0.2">
      <c r="A31" s="203" t="s">
        <v>195</v>
      </c>
      <c r="B31" s="211"/>
      <c r="C31" s="205"/>
      <c r="D31" s="205"/>
      <c r="E31" s="206"/>
      <c r="F31" s="206"/>
    </row>
    <row r="32" spans="1:16" ht="15" x14ac:dyDescent="0.25">
      <c r="A32" s="302" t="s">
        <v>196</v>
      </c>
      <c r="B32" s="279"/>
      <c r="C32" s="279"/>
      <c r="D32" s="279"/>
      <c r="E32" s="280"/>
      <c r="F32" s="280"/>
    </row>
    <row r="33" spans="1:6" x14ac:dyDescent="0.2">
      <c r="A33" s="214" t="s">
        <v>197</v>
      </c>
      <c r="B33" s="211"/>
      <c r="C33" s="205"/>
      <c r="D33" s="205"/>
      <c r="E33" s="205"/>
      <c r="F33" s="205"/>
    </row>
    <row r="34" spans="1:6" x14ac:dyDescent="0.2">
      <c r="A34" s="213" t="s">
        <v>340</v>
      </c>
      <c r="B34" s="211"/>
      <c r="C34" s="205"/>
      <c r="D34" s="205"/>
      <c r="E34" s="205"/>
      <c r="F34" s="205"/>
    </row>
    <row r="35" spans="1:6" x14ac:dyDescent="0.2">
      <c r="A35" s="213" t="s">
        <v>198</v>
      </c>
      <c r="B35" s="211"/>
      <c r="C35" s="205"/>
      <c r="D35" s="205"/>
      <c r="E35" s="205"/>
      <c r="F35" s="205"/>
    </row>
    <row r="36" spans="1:6" ht="24" x14ac:dyDescent="0.2">
      <c r="A36" s="207" t="s">
        <v>199</v>
      </c>
      <c r="B36" s="223" t="s">
        <v>202</v>
      </c>
      <c r="C36" s="205"/>
      <c r="D36" s="205"/>
      <c r="E36" s="205"/>
      <c r="F36" s="205"/>
    </row>
    <row r="37" spans="1:6" x14ac:dyDescent="0.2">
      <c r="A37" s="213" t="s">
        <v>200</v>
      </c>
      <c r="B37" s="211"/>
      <c r="C37" s="205"/>
      <c r="D37" s="205"/>
      <c r="E37" s="205"/>
      <c r="F37" s="205"/>
    </row>
    <row r="38" spans="1:6" x14ac:dyDescent="0.2">
      <c r="A38" s="214" t="s">
        <v>201</v>
      </c>
      <c r="B38" s="211"/>
      <c r="C38" s="205"/>
      <c r="D38" s="205"/>
      <c r="E38" s="205"/>
      <c r="F38" s="205"/>
    </row>
    <row r="39" spans="1:6" ht="15" x14ac:dyDescent="0.25">
      <c r="A39" s="279" t="s">
        <v>203</v>
      </c>
      <c r="B39" s="279"/>
      <c r="C39" s="279"/>
      <c r="D39" s="279"/>
      <c r="E39" s="280"/>
      <c r="F39" s="280"/>
    </row>
    <row r="40" spans="1:6" ht="28.5" x14ac:dyDescent="0.2">
      <c r="A40" s="207" t="s">
        <v>231</v>
      </c>
      <c r="B40" s="211"/>
      <c r="C40" s="205"/>
      <c r="D40" s="205"/>
      <c r="E40" s="205"/>
      <c r="F40" s="205"/>
    </row>
    <row r="41" spans="1:6" x14ac:dyDescent="0.2">
      <c r="A41" s="207" t="s">
        <v>232</v>
      </c>
      <c r="B41" s="211"/>
      <c r="C41" s="205"/>
      <c r="D41" s="205"/>
      <c r="E41" s="205"/>
      <c r="F41" s="205"/>
    </row>
    <row r="42" spans="1:6" x14ac:dyDescent="0.2">
      <c r="A42" s="207" t="s">
        <v>204</v>
      </c>
      <c r="B42" s="211"/>
      <c r="C42" s="205"/>
      <c r="D42" s="205"/>
      <c r="E42" s="205"/>
      <c r="F42" s="205"/>
    </row>
    <row r="43" spans="1:6" x14ac:dyDescent="0.2">
      <c r="A43" s="207" t="s">
        <v>205</v>
      </c>
      <c r="B43" s="211"/>
      <c r="C43" s="205"/>
      <c r="D43" s="205"/>
      <c r="E43" s="205"/>
      <c r="F43" s="205"/>
    </row>
    <row r="44" spans="1:6" ht="15" x14ac:dyDescent="0.25">
      <c r="A44" s="279" t="s">
        <v>206</v>
      </c>
      <c r="B44" s="279"/>
      <c r="C44" s="279"/>
      <c r="D44" s="279"/>
      <c r="E44" s="280"/>
      <c r="F44" s="280"/>
    </row>
    <row r="45" spans="1:6" ht="28.5" x14ac:dyDescent="0.2">
      <c r="A45" s="213" t="s">
        <v>233</v>
      </c>
      <c r="B45" s="211"/>
      <c r="C45" s="205"/>
      <c r="D45" s="205"/>
      <c r="E45" s="205"/>
      <c r="F45" s="205"/>
    </row>
    <row r="46" spans="1:6" x14ac:dyDescent="0.2">
      <c r="A46" s="214" t="s">
        <v>207</v>
      </c>
      <c r="B46" s="211"/>
      <c r="C46" s="205"/>
      <c r="D46" s="205"/>
      <c r="E46" s="205"/>
      <c r="F46" s="205"/>
    </row>
    <row r="47" spans="1:6" ht="28.5" x14ac:dyDescent="0.2">
      <c r="A47" s="207" t="s">
        <v>208</v>
      </c>
      <c r="B47" s="211"/>
      <c r="C47" s="205"/>
      <c r="D47" s="205"/>
      <c r="E47" s="205"/>
      <c r="F47" s="205"/>
    </row>
    <row r="48" spans="1:6" x14ac:dyDescent="0.2">
      <c r="A48" s="203" t="s">
        <v>209</v>
      </c>
      <c r="B48" s="211"/>
      <c r="C48" s="205"/>
      <c r="D48" s="205"/>
      <c r="E48" s="205"/>
      <c r="F48" s="205"/>
    </row>
    <row r="49" spans="1:6" ht="28.5" x14ac:dyDescent="0.2">
      <c r="A49" s="210" t="s">
        <v>538</v>
      </c>
      <c r="B49" s="211"/>
      <c r="C49" s="205"/>
      <c r="D49" s="205"/>
      <c r="E49" s="205"/>
      <c r="F49" s="205"/>
    </row>
    <row r="50" spans="1:6" x14ac:dyDescent="0.2">
      <c r="A50" s="215" t="s">
        <v>210</v>
      </c>
      <c r="B50" s="224"/>
      <c r="C50" s="205"/>
      <c r="D50" s="205"/>
      <c r="E50" s="205"/>
      <c r="F50" s="205"/>
    </row>
    <row r="51" spans="1:6" x14ac:dyDescent="0.2">
      <c r="A51" s="216" t="s">
        <v>211</v>
      </c>
      <c r="B51" s="224"/>
      <c r="C51" s="205"/>
      <c r="D51" s="205"/>
      <c r="E51" s="205"/>
      <c r="F51" s="205"/>
    </row>
    <row r="52" spans="1:6" ht="15" x14ac:dyDescent="0.25">
      <c r="A52" s="281" t="str">
        <f>'Service providers'!A34</f>
        <v>Указать название</v>
      </c>
      <c r="B52" s="281"/>
      <c r="C52" s="281"/>
      <c r="D52" s="281"/>
      <c r="E52" s="282"/>
      <c r="F52" s="282"/>
    </row>
    <row r="53" spans="1:6" ht="15" x14ac:dyDescent="0.25">
      <c r="A53" s="283" t="s">
        <v>180</v>
      </c>
      <c r="B53" s="283"/>
      <c r="C53" s="283"/>
      <c r="D53" s="283"/>
      <c r="E53" s="284"/>
      <c r="F53" s="284"/>
    </row>
    <row r="54" spans="1:6" ht="67.5" x14ac:dyDescent="0.2">
      <c r="A54" s="216" t="s">
        <v>181</v>
      </c>
      <c r="B54" s="208" t="s">
        <v>615</v>
      </c>
      <c r="C54" s="205"/>
      <c r="D54" s="205"/>
      <c r="E54" s="205"/>
      <c r="F54" s="205"/>
    </row>
    <row r="55" spans="1:6" ht="90" x14ac:dyDescent="0.2">
      <c r="A55" s="216" t="s">
        <v>182</v>
      </c>
      <c r="B55" s="208" t="s">
        <v>616</v>
      </c>
      <c r="C55" s="205"/>
      <c r="D55" s="205"/>
      <c r="E55" s="205"/>
      <c r="F55" s="205"/>
    </row>
    <row r="56" spans="1:6" ht="78.75" x14ac:dyDescent="0.2">
      <c r="A56" s="216" t="s">
        <v>183</v>
      </c>
      <c r="B56" s="208" t="s">
        <v>175</v>
      </c>
      <c r="C56" s="205"/>
      <c r="D56" s="205"/>
      <c r="E56" s="205"/>
      <c r="F56" s="205"/>
    </row>
    <row r="57" spans="1:6" ht="67.5" x14ac:dyDescent="0.2">
      <c r="A57" s="216" t="s">
        <v>617</v>
      </c>
      <c r="B57" s="208" t="s">
        <v>618</v>
      </c>
      <c r="C57" s="205"/>
      <c r="D57" s="205"/>
      <c r="E57" s="205"/>
      <c r="F57" s="205"/>
    </row>
    <row r="58" spans="1:6" ht="101.25" x14ac:dyDescent="0.2">
      <c r="A58" s="216" t="s">
        <v>184</v>
      </c>
      <c r="B58" s="208" t="s">
        <v>619</v>
      </c>
      <c r="C58" s="205"/>
      <c r="D58" s="205"/>
      <c r="E58" s="205"/>
      <c r="F58" s="205"/>
    </row>
    <row r="59" spans="1:6" ht="123.75" x14ac:dyDescent="0.2">
      <c r="A59" s="215" t="s">
        <v>185</v>
      </c>
      <c r="B59" s="208" t="s">
        <v>536</v>
      </c>
      <c r="C59" s="205"/>
      <c r="D59" s="205"/>
      <c r="E59" s="205"/>
      <c r="F59" s="205"/>
    </row>
    <row r="60" spans="1:6" ht="56.25" x14ac:dyDescent="0.2">
      <c r="A60" s="216" t="s">
        <v>186</v>
      </c>
      <c r="B60" s="208" t="s">
        <v>176</v>
      </c>
      <c r="C60" s="205"/>
      <c r="D60" s="205"/>
      <c r="E60" s="205"/>
      <c r="F60" s="205"/>
    </row>
    <row r="61" spans="1:6" ht="56.25" x14ac:dyDescent="0.2">
      <c r="A61" s="216" t="s">
        <v>187</v>
      </c>
      <c r="B61" s="208" t="s">
        <v>177</v>
      </c>
      <c r="C61" s="205"/>
      <c r="D61" s="205"/>
      <c r="E61" s="205"/>
      <c r="F61" s="205"/>
    </row>
    <row r="62" spans="1:6" ht="56.25" x14ac:dyDescent="0.2">
      <c r="A62" s="216" t="s">
        <v>188</v>
      </c>
      <c r="B62" s="208" t="s">
        <v>620</v>
      </c>
      <c r="C62" s="205"/>
      <c r="D62" s="205"/>
      <c r="E62" s="205"/>
      <c r="F62" s="205"/>
    </row>
    <row r="63" spans="1:6" ht="112.5" x14ac:dyDescent="0.2">
      <c r="A63" s="216" t="s">
        <v>189</v>
      </c>
      <c r="B63" s="208" t="s">
        <v>621</v>
      </c>
      <c r="C63" s="205"/>
      <c r="D63" s="205"/>
      <c r="E63" s="205"/>
      <c r="F63" s="205"/>
    </row>
    <row r="64" spans="1:6" ht="45" x14ac:dyDescent="0.2">
      <c r="A64" s="216" t="s">
        <v>190</v>
      </c>
      <c r="B64" s="208" t="s">
        <v>178</v>
      </c>
      <c r="C64" s="205"/>
      <c r="D64" s="205"/>
      <c r="E64" s="205"/>
      <c r="F64" s="205"/>
    </row>
    <row r="65" spans="1:6" x14ac:dyDescent="0.2">
      <c r="A65" s="216" t="s">
        <v>191</v>
      </c>
      <c r="B65" s="208" t="s">
        <v>179</v>
      </c>
      <c r="C65" s="205"/>
      <c r="D65" s="205"/>
      <c r="E65" s="205"/>
      <c r="F65" s="205"/>
    </row>
    <row r="66" spans="1:6" ht="56.25" x14ac:dyDescent="0.2">
      <c r="A66" s="215" t="s">
        <v>192</v>
      </c>
      <c r="B66" s="208" t="s">
        <v>622</v>
      </c>
      <c r="C66" s="205"/>
      <c r="D66" s="205"/>
      <c r="E66" s="205"/>
      <c r="F66" s="205"/>
    </row>
    <row r="67" spans="1:6" ht="15" x14ac:dyDescent="0.2">
      <c r="A67" s="283" t="s">
        <v>168</v>
      </c>
      <c r="B67" s="283"/>
      <c r="C67" s="283"/>
      <c r="D67" s="283"/>
      <c r="E67" s="285"/>
      <c r="F67" s="285"/>
    </row>
    <row r="68" spans="1:6" ht="15" x14ac:dyDescent="0.25">
      <c r="A68" s="279" t="s">
        <v>213</v>
      </c>
      <c r="B68" s="279"/>
      <c r="C68" s="279"/>
      <c r="D68" s="279"/>
      <c r="E68" s="280"/>
      <c r="F68" s="280"/>
    </row>
    <row r="69" spans="1:6" ht="74.25" x14ac:dyDescent="0.2">
      <c r="A69" s="214" t="s">
        <v>229</v>
      </c>
      <c r="B69" s="211"/>
      <c r="C69" s="205"/>
      <c r="D69" s="205"/>
      <c r="E69" s="205"/>
      <c r="F69" s="205"/>
    </row>
    <row r="70" spans="1:6" x14ac:dyDescent="0.2">
      <c r="A70" s="207" t="s">
        <v>194</v>
      </c>
      <c r="B70" s="211"/>
      <c r="C70" s="205"/>
      <c r="D70" s="205"/>
      <c r="E70" s="205"/>
      <c r="F70" s="205"/>
    </row>
    <row r="71" spans="1:6" x14ac:dyDescent="0.2">
      <c r="A71" s="203" t="s">
        <v>195</v>
      </c>
      <c r="B71" s="211"/>
      <c r="C71" s="205"/>
      <c r="D71" s="205"/>
      <c r="E71" s="205"/>
      <c r="F71" s="205"/>
    </row>
    <row r="72" spans="1:6" ht="15" x14ac:dyDescent="0.25">
      <c r="A72" s="279" t="s">
        <v>212</v>
      </c>
      <c r="B72" s="279"/>
      <c r="C72" s="279"/>
      <c r="D72" s="279"/>
      <c r="E72" s="280"/>
      <c r="F72" s="280"/>
    </row>
    <row r="73" spans="1:6" x14ac:dyDescent="0.2">
      <c r="A73" s="214" t="s">
        <v>197</v>
      </c>
      <c r="B73" s="211"/>
      <c r="C73" s="205"/>
      <c r="D73" s="205"/>
      <c r="E73" s="205"/>
      <c r="F73" s="205"/>
    </row>
    <row r="74" spans="1:6" x14ac:dyDescent="0.2">
      <c r="A74" s="213" t="s">
        <v>340</v>
      </c>
      <c r="B74" s="211"/>
      <c r="C74" s="205"/>
      <c r="D74" s="205"/>
      <c r="E74" s="205"/>
      <c r="F74" s="205"/>
    </row>
    <row r="75" spans="1:6" x14ac:dyDescent="0.2">
      <c r="A75" s="213" t="s">
        <v>198</v>
      </c>
      <c r="B75" s="211"/>
      <c r="C75" s="205"/>
      <c r="D75" s="205"/>
      <c r="E75" s="205"/>
      <c r="F75" s="205"/>
    </row>
    <row r="76" spans="1:6" ht="24" x14ac:dyDescent="0.2">
      <c r="A76" s="207" t="s">
        <v>199</v>
      </c>
      <c r="B76" s="223" t="s">
        <v>202</v>
      </c>
      <c r="C76" s="205"/>
      <c r="D76" s="205"/>
      <c r="E76" s="205"/>
      <c r="F76" s="205"/>
    </row>
    <row r="77" spans="1:6" x14ac:dyDescent="0.2">
      <c r="A77" s="213" t="s">
        <v>200</v>
      </c>
      <c r="B77" s="211"/>
      <c r="C77" s="205"/>
      <c r="D77" s="205"/>
      <c r="E77" s="205"/>
      <c r="F77" s="205"/>
    </row>
    <row r="78" spans="1:6" x14ac:dyDescent="0.2">
      <c r="A78" s="214" t="s">
        <v>201</v>
      </c>
      <c r="B78" s="211"/>
      <c r="C78" s="205"/>
      <c r="D78" s="205"/>
      <c r="E78" s="205"/>
      <c r="F78" s="205"/>
    </row>
    <row r="79" spans="1:6" ht="15" x14ac:dyDescent="0.25">
      <c r="A79" s="279" t="s">
        <v>203</v>
      </c>
      <c r="B79" s="279"/>
      <c r="C79" s="279"/>
      <c r="D79" s="279"/>
      <c r="E79" s="280"/>
      <c r="F79" s="280"/>
    </row>
    <row r="80" spans="1:6" ht="28.5" x14ac:dyDescent="0.2">
      <c r="A80" s="207" t="s">
        <v>231</v>
      </c>
      <c r="B80" s="211"/>
      <c r="C80" s="205"/>
      <c r="D80" s="205"/>
      <c r="E80" s="205"/>
      <c r="F80" s="205"/>
    </row>
    <row r="81" spans="1:6" x14ac:dyDescent="0.2">
      <c r="A81" s="207" t="s">
        <v>232</v>
      </c>
      <c r="B81" s="211"/>
      <c r="C81" s="205"/>
      <c r="D81" s="205"/>
      <c r="E81" s="205"/>
      <c r="F81" s="205"/>
    </row>
    <row r="82" spans="1:6" x14ac:dyDescent="0.2">
      <c r="A82" s="207" t="s">
        <v>204</v>
      </c>
      <c r="B82" s="211"/>
      <c r="C82" s="205"/>
      <c r="D82" s="205"/>
      <c r="E82" s="205"/>
      <c r="F82" s="205"/>
    </row>
    <row r="83" spans="1:6" x14ac:dyDescent="0.2">
      <c r="A83" s="207" t="s">
        <v>205</v>
      </c>
      <c r="B83" s="211"/>
      <c r="C83" s="205"/>
      <c r="D83" s="205"/>
      <c r="E83" s="205"/>
      <c r="F83" s="205"/>
    </row>
    <row r="84" spans="1:6" ht="15" x14ac:dyDescent="0.25">
      <c r="A84" s="279" t="s">
        <v>206</v>
      </c>
      <c r="B84" s="279"/>
      <c r="C84" s="279"/>
      <c r="D84" s="279"/>
      <c r="E84" s="280"/>
      <c r="F84" s="280"/>
    </row>
    <row r="85" spans="1:6" ht="28.5" x14ac:dyDescent="0.2">
      <c r="A85" s="213" t="s">
        <v>233</v>
      </c>
      <c r="B85" s="211"/>
      <c r="C85" s="205"/>
      <c r="D85" s="205"/>
      <c r="E85" s="205"/>
      <c r="F85" s="205"/>
    </row>
    <row r="86" spans="1:6" x14ac:dyDescent="0.2">
      <c r="A86" s="214" t="s">
        <v>207</v>
      </c>
      <c r="B86" s="211"/>
      <c r="C86" s="205"/>
      <c r="D86" s="205"/>
      <c r="E86" s="205"/>
      <c r="F86" s="205"/>
    </row>
    <row r="87" spans="1:6" ht="28.5" x14ac:dyDescent="0.2">
      <c r="A87" s="207" t="s">
        <v>208</v>
      </c>
      <c r="B87" s="211"/>
      <c r="C87" s="205"/>
      <c r="D87" s="205"/>
      <c r="E87" s="205"/>
      <c r="F87" s="205"/>
    </row>
    <row r="88" spans="1:6" x14ac:dyDescent="0.2">
      <c r="A88" s="203" t="s">
        <v>209</v>
      </c>
      <c r="B88" s="211"/>
      <c r="C88" s="205"/>
      <c r="D88" s="205"/>
      <c r="E88" s="205"/>
      <c r="F88" s="205"/>
    </row>
    <row r="89" spans="1:6" ht="28.5" x14ac:dyDescent="0.2">
      <c r="A89" s="210" t="s">
        <v>538</v>
      </c>
      <c r="B89" s="211"/>
      <c r="C89" s="205"/>
      <c r="D89" s="205"/>
      <c r="E89" s="205"/>
      <c r="F89" s="205"/>
    </row>
    <row r="90" spans="1:6" x14ac:dyDescent="0.2">
      <c r="A90" s="215" t="s">
        <v>210</v>
      </c>
      <c r="B90" s="224"/>
      <c r="C90" s="205"/>
      <c r="D90" s="205"/>
      <c r="E90" s="205"/>
      <c r="F90" s="205"/>
    </row>
    <row r="91" spans="1:6" x14ac:dyDescent="0.2">
      <c r="A91" s="216" t="s">
        <v>211</v>
      </c>
      <c r="B91" s="224"/>
      <c r="C91" s="205"/>
      <c r="D91" s="205"/>
      <c r="E91" s="205"/>
      <c r="F91" s="205"/>
    </row>
    <row r="92" spans="1:6" ht="15" x14ac:dyDescent="0.25">
      <c r="A92" s="281" t="str">
        <f>'Service providers'!A55</f>
        <v>Указать название</v>
      </c>
      <c r="B92" s="281"/>
      <c r="C92" s="281"/>
      <c r="D92" s="281"/>
      <c r="E92" s="282"/>
      <c r="F92" s="282"/>
    </row>
    <row r="93" spans="1:6" ht="15" x14ac:dyDescent="0.25">
      <c r="A93" s="283" t="s">
        <v>180</v>
      </c>
      <c r="B93" s="283"/>
      <c r="C93" s="283"/>
      <c r="D93" s="283"/>
      <c r="E93" s="284"/>
      <c r="F93" s="284"/>
    </row>
    <row r="94" spans="1:6" ht="67.5" x14ac:dyDescent="0.2">
      <c r="A94" s="216" t="s">
        <v>181</v>
      </c>
      <c r="B94" s="208" t="s">
        <v>615</v>
      </c>
      <c r="C94" s="205"/>
      <c r="D94" s="205"/>
      <c r="E94" s="205"/>
      <c r="F94" s="205"/>
    </row>
    <row r="95" spans="1:6" ht="90" x14ac:dyDescent="0.2">
      <c r="A95" s="216" t="s">
        <v>182</v>
      </c>
      <c r="B95" s="208" t="s">
        <v>616</v>
      </c>
      <c r="C95" s="205"/>
      <c r="D95" s="205"/>
      <c r="E95" s="205"/>
      <c r="F95" s="205"/>
    </row>
    <row r="96" spans="1:6" ht="78.75" x14ac:dyDescent="0.2">
      <c r="A96" s="216" t="s">
        <v>183</v>
      </c>
      <c r="B96" s="208" t="s">
        <v>175</v>
      </c>
      <c r="C96" s="205"/>
      <c r="D96" s="205"/>
      <c r="E96" s="205"/>
      <c r="F96" s="205"/>
    </row>
    <row r="97" spans="1:6" ht="67.5" x14ac:dyDescent="0.2">
      <c r="A97" s="216" t="s">
        <v>617</v>
      </c>
      <c r="B97" s="208" t="s">
        <v>618</v>
      </c>
      <c r="C97" s="205"/>
      <c r="D97" s="205"/>
      <c r="E97" s="205"/>
      <c r="F97" s="205"/>
    </row>
    <row r="98" spans="1:6" ht="101.25" x14ac:dyDescent="0.2">
      <c r="A98" s="216" t="s">
        <v>184</v>
      </c>
      <c r="B98" s="208" t="s">
        <v>619</v>
      </c>
      <c r="C98" s="205"/>
      <c r="D98" s="205"/>
      <c r="E98" s="205"/>
      <c r="F98" s="205"/>
    </row>
    <row r="99" spans="1:6" ht="123.75" x14ac:dyDescent="0.2">
      <c r="A99" s="215" t="s">
        <v>185</v>
      </c>
      <c r="B99" s="208" t="s">
        <v>536</v>
      </c>
      <c r="C99" s="205"/>
      <c r="D99" s="205"/>
      <c r="E99" s="205"/>
      <c r="F99" s="205"/>
    </row>
    <row r="100" spans="1:6" ht="56.25" x14ac:dyDescent="0.2">
      <c r="A100" s="216" t="s">
        <v>186</v>
      </c>
      <c r="B100" s="208" t="s">
        <v>176</v>
      </c>
      <c r="C100" s="205"/>
      <c r="D100" s="205"/>
      <c r="E100" s="205"/>
      <c r="F100" s="205"/>
    </row>
    <row r="101" spans="1:6" ht="56.25" x14ac:dyDescent="0.2">
      <c r="A101" s="216" t="s">
        <v>187</v>
      </c>
      <c r="B101" s="208" t="s">
        <v>177</v>
      </c>
      <c r="C101" s="205"/>
      <c r="D101" s="205"/>
      <c r="E101" s="205"/>
      <c r="F101" s="205"/>
    </row>
    <row r="102" spans="1:6" ht="56.25" x14ac:dyDescent="0.2">
      <c r="A102" s="216" t="s">
        <v>188</v>
      </c>
      <c r="B102" s="208" t="s">
        <v>620</v>
      </c>
      <c r="C102" s="205"/>
      <c r="D102" s="205"/>
      <c r="E102" s="205"/>
      <c r="F102" s="205"/>
    </row>
    <row r="103" spans="1:6" ht="112.5" x14ac:dyDescent="0.2">
      <c r="A103" s="216" t="s">
        <v>189</v>
      </c>
      <c r="B103" s="208" t="s">
        <v>621</v>
      </c>
      <c r="C103" s="205"/>
      <c r="D103" s="205"/>
      <c r="E103" s="205"/>
      <c r="F103" s="205"/>
    </row>
    <row r="104" spans="1:6" ht="45" x14ac:dyDescent="0.2">
      <c r="A104" s="216" t="s">
        <v>190</v>
      </c>
      <c r="B104" s="208" t="s">
        <v>178</v>
      </c>
      <c r="C104" s="205"/>
      <c r="D104" s="205"/>
      <c r="E104" s="205"/>
      <c r="F104" s="205"/>
    </row>
    <row r="105" spans="1:6" x14ac:dyDescent="0.2">
      <c r="A105" s="216" t="s">
        <v>191</v>
      </c>
      <c r="B105" s="208" t="s">
        <v>179</v>
      </c>
      <c r="C105" s="205"/>
      <c r="D105" s="205"/>
      <c r="E105" s="205"/>
      <c r="F105" s="205"/>
    </row>
    <row r="106" spans="1:6" ht="56.25" x14ac:dyDescent="0.2">
      <c r="A106" s="215" t="s">
        <v>192</v>
      </c>
      <c r="B106" s="208" t="s">
        <v>622</v>
      </c>
      <c r="C106" s="205"/>
      <c r="D106" s="205"/>
      <c r="E106" s="205"/>
      <c r="F106" s="205"/>
    </row>
    <row r="107" spans="1:6" ht="15" x14ac:dyDescent="0.2">
      <c r="A107" s="283" t="s">
        <v>168</v>
      </c>
      <c r="B107" s="283"/>
      <c r="C107" s="283"/>
      <c r="D107" s="283"/>
      <c r="E107" s="285"/>
      <c r="F107" s="285"/>
    </row>
    <row r="108" spans="1:6" ht="15" x14ac:dyDescent="0.25">
      <c r="A108" s="279" t="s">
        <v>213</v>
      </c>
      <c r="B108" s="279"/>
      <c r="C108" s="279"/>
      <c r="D108" s="279"/>
      <c r="E108" s="280"/>
      <c r="F108" s="280"/>
    </row>
    <row r="109" spans="1:6" ht="74.25" x14ac:dyDescent="0.2">
      <c r="A109" s="214" t="s">
        <v>229</v>
      </c>
      <c r="B109" s="211"/>
      <c r="C109" s="205"/>
      <c r="D109" s="205"/>
      <c r="E109" s="205"/>
      <c r="F109" s="205"/>
    </row>
    <row r="110" spans="1:6" x14ac:dyDescent="0.2">
      <c r="A110" s="207" t="s">
        <v>194</v>
      </c>
      <c r="B110" s="211"/>
      <c r="C110" s="205"/>
      <c r="D110" s="205"/>
      <c r="E110" s="205"/>
      <c r="F110" s="205"/>
    </row>
    <row r="111" spans="1:6" x14ac:dyDescent="0.2">
      <c r="A111" s="203" t="s">
        <v>195</v>
      </c>
      <c r="B111" s="211"/>
      <c r="C111" s="205"/>
      <c r="D111" s="205"/>
      <c r="E111" s="205"/>
      <c r="F111" s="205"/>
    </row>
    <row r="112" spans="1:6" ht="15" x14ac:dyDescent="0.25">
      <c r="A112" s="279" t="s">
        <v>212</v>
      </c>
      <c r="B112" s="279"/>
      <c r="C112" s="279"/>
      <c r="D112" s="279"/>
      <c r="E112" s="280"/>
      <c r="F112" s="280"/>
    </row>
    <row r="113" spans="1:6" x14ac:dyDescent="0.2">
      <c r="A113" s="214" t="s">
        <v>197</v>
      </c>
      <c r="B113" s="211"/>
      <c r="C113" s="205"/>
      <c r="D113" s="205"/>
      <c r="E113" s="205"/>
      <c r="F113" s="205"/>
    </row>
    <row r="114" spans="1:6" x14ac:dyDescent="0.2">
      <c r="A114" s="213" t="s">
        <v>340</v>
      </c>
      <c r="B114" s="211"/>
      <c r="C114" s="205"/>
      <c r="D114" s="205"/>
      <c r="E114" s="205"/>
      <c r="F114" s="205"/>
    </row>
    <row r="115" spans="1:6" x14ac:dyDescent="0.2">
      <c r="A115" s="213" t="s">
        <v>198</v>
      </c>
      <c r="B115" s="211"/>
      <c r="C115" s="205"/>
      <c r="D115" s="205"/>
      <c r="E115" s="205"/>
      <c r="F115" s="205"/>
    </row>
    <row r="116" spans="1:6" ht="24" x14ac:dyDescent="0.2">
      <c r="A116" s="207" t="s">
        <v>199</v>
      </c>
      <c r="B116" s="223" t="s">
        <v>202</v>
      </c>
      <c r="C116" s="205"/>
      <c r="D116" s="205"/>
      <c r="E116" s="205"/>
      <c r="F116" s="205"/>
    </row>
    <row r="117" spans="1:6" x14ac:dyDescent="0.2">
      <c r="A117" s="213" t="s">
        <v>200</v>
      </c>
      <c r="B117" s="211"/>
      <c r="C117" s="205"/>
      <c r="D117" s="205"/>
      <c r="E117" s="205"/>
      <c r="F117" s="205"/>
    </row>
    <row r="118" spans="1:6" x14ac:dyDescent="0.2">
      <c r="A118" s="214" t="s">
        <v>201</v>
      </c>
      <c r="B118" s="211"/>
      <c r="C118" s="205"/>
      <c r="D118" s="205"/>
      <c r="E118" s="205"/>
      <c r="F118" s="205"/>
    </row>
    <row r="119" spans="1:6" ht="15" x14ac:dyDescent="0.25">
      <c r="A119" s="279" t="s">
        <v>203</v>
      </c>
      <c r="B119" s="279"/>
      <c r="C119" s="279"/>
      <c r="D119" s="279"/>
      <c r="E119" s="280"/>
      <c r="F119" s="280"/>
    </row>
    <row r="120" spans="1:6" ht="28.5" x14ac:dyDescent="0.2">
      <c r="A120" s="207" t="s">
        <v>231</v>
      </c>
      <c r="B120" s="211"/>
      <c r="C120" s="205"/>
      <c r="D120" s="205"/>
      <c r="E120" s="205"/>
      <c r="F120" s="205"/>
    </row>
    <row r="121" spans="1:6" x14ac:dyDescent="0.2">
      <c r="A121" s="207" t="s">
        <v>232</v>
      </c>
      <c r="B121" s="211"/>
      <c r="C121" s="205"/>
      <c r="D121" s="205"/>
      <c r="E121" s="205"/>
      <c r="F121" s="205"/>
    </row>
    <row r="122" spans="1:6" x14ac:dyDescent="0.2">
      <c r="A122" s="207" t="s">
        <v>204</v>
      </c>
      <c r="B122" s="211"/>
      <c r="C122" s="205"/>
      <c r="D122" s="205"/>
      <c r="E122" s="205"/>
      <c r="F122" s="205"/>
    </row>
    <row r="123" spans="1:6" x14ac:dyDescent="0.2">
      <c r="A123" s="207" t="s">
        <v>205</v>
      </c>
      <c r="B123" s="211"/>
      <c r="C123" s="205"/>
      <c r="D123" s="205"/>
      <c r="E123" s="205"/>
      <c r="F123" s="205"/>
    </row>
    <row r="124" spans="1:6" ht="15" x14ac:dyDescent="0.25">
      <c r="A124" s="279" t="s">
        <v>206</v>
      </c>
      <c r="B124" s="279"/>
      <c r="C124" s="279"/>
      <c r="D124" s="279"/>
      <c r="E124" s="280"/>
      <c r="F124" s="280"/>
    </row>
    <row r="125" spans="1:6" ht="28.5" x14ac:dyDescent="0.2">
      <c r="A125" s="213" t="s">
        <v>233</v>
      </c>
      <c r="B125" s="211"/>
      <c r="C125" s="205"/>
      <c r="D125" s="205"/>
      <c r="E125" s="205"/>
      <c r="F125" s="205"/>
    </row>
    <row r="126" spans="1:6" x14ac:dyDescent="0.2">
      <c r="A126" s="214" t="s">
        <v>207</v>
      </c>
      <c r="B126" s="211"/>
      <c r="C126" s="205"/>
      <c r="D126" s="205"/>
      <c r="E126" s="205"/>
      <c r="F126" s="205"/>
    </row>
    <row r="127" spans="1:6" ht="28.5" x14ac:dyDescent="0.2">
      <c r="A127" s="207" t="s">
        <v>208</v>
      </c>
      <c r="B127" s="211"/>
      <c r="C127" s="205"/>
      <c r="D127" s="205"/>
      <c r="E127" s="205"/>
      <c r="F127" s="205"/>
    </row>
    <row r="128" spans="1:6" x14ac:dyDescent="0.2">
      <c r="A128" s="203" t="s">
        <v>209</v>
      </c>
      <c r="B128" s="211"/>
      <c r="C128" s="205"/>
      <c r="D128" s="205"/>
      <c r="E128" s="205"/>
      <c r="F128" s="205"/>
    </row>
    <row r="129" spans="1:6" ht="28.5" x14ac:dyDescent="0.2">
      <c r="A129" s="210" t="s">
        <v>538</v>
      </c>
      <c r="B129" s="211"/>
      <c r="C129" s="205"/>
      <c r="D129" s="205"/>
      <c r="E129" s="205"/>
      <c r="F129" s="205"/>
    </row>
    <row r="130" spans="1:6" x14ac:dyDescent="0.2">
      <c r="A130" s="215" t="s">
        <v>210</v>
      </c>
      <c r="B130" s="224"/>
      <c r="C130" s="205"/>
      <c r="D130" s="205"/>
      <c r="E130" s="205"/>
      <c r="F130" s="205"/>
    </row>
    <row r="131" spans="1:6" x14ac:dyDescent="0.2">
      <c r="A131" s="216" t="s">
        <v>211</v>
      </c>
      <c r="B131" s="224"/>
      <c r="C131" s="205"/>
      <c r="D131" s="205"/>
      <c r="E131" s="205"/>
      <c r="F131" s="205"/>
    </row>
    <row r="132" spans="1:6" ht="15" x14ac:dyDescent="0.25">
      <c r="A132" s="281" t="str">
        <f>'Service providers'!A76</f>
        <v>Указать название</v>
      </c>
      <c r="B132" s="281"/>
      <c r="C132" s="281"/>
      <c r="D132" s="281"/>
      <c r="E132" s="282"/>
      <c r="F132" s="282"/>
    </row>
    <row r="133" spans="1:6" ht="15" x14ac:dyDescent="0.25">
      <c r="A133" s="283" t="s">
        <v>180</v>
      </c>
      <c r="B133" s="283"/>
      <c r="C133" s="283"/>
      <c r="D133" s="283"/>
      <c r="E133" s="284"/>
      <c r="F133" s="284"/>
    </row>
    <row r="134" spans="1:6" ht="67.5" x14ac:dyDescent="0.2">
      <c r="A134" s="216" t="s">
        <v>181</v>
      </c>
      <c r="B134" s="208" t="s">
        <v>615</v>
      </c>
      <c r="C134" s="205"/>
      <c r="D134" s="205"/>
      <c r="E134" s="205"/>
      <c r="F134" s="205"/>
    </row>
    <row r="135" spans="1:6" ht="90" x14ac:dyDescent="0.2">
      <c r="A135" s="216" t="s">
        <v>182</v>
      </c>
      <c r="B135" s="208" t="s">
        <v>616</v>
      </c>
      <c r="C135" s="205"/>
      <c r="D135" s="205"/>
      <c r="E135" s="205"/>
      <c r="F135" s="205"/>
    </row>
    <row r="136" spans="1:6" ht="78.75" x14ac:dyDescent="0.2">
      <c r="A136" s="216" t="s">
        <v>183</v>
      </c>
      <c r="B136" s="208" t="s">
        <v>175</v>
      </c>
      <c r="C136" s="205"/>
      <c r="D136" s="205"/>
      <c r="E136" s="205"/>
      <c r="F136" s="205"/>
    </row>
    <row r="137" spans="1:6" ht="67.5" x14ac:dyDescent="0.2">
      <c r="A137" s="216" t="s">
        <v>617</v>
      </c>
      <c r="B137" s="208" t="s">
        <v>618</v>
      </c>
      <c r="C137" s="205"/>
      <c r="D137" s="205"/>
      <c r="E137" s="205"/>
      <c r="F137" s="205"/>
    </row>
    <row r="138" spans="1:6" ht="101.25" x14ac:dyDescent="0.2">
      <c r="A138" s="216" t="s">
        <v>184</v>
      </c>
      <c r="B138" s="208" t="s">
        <v>619</v>
      </c>
      <c r="C138" s="205"/>
      <c r="D138" s="205"/>
      <c r="E138" s="205"/>
      <c r="F138" s="205"/>
    </row>
    <row r="139" spans="1:6" ht="123.75" x14ac:dyDescent="0.2">
      <c r="A139" s="215" t="s">
        <v>185</v>
      </c>
      <c r="B139" s="208" t="s">
        <v>536</v>
      </c>
      <c r="C139" s="205"/>
      <c r="D139" s="205"/>
      <c r="E139" s="205"/>
      <c r="F139" s="205"/>
    </row>
    <row r="140" spans="1:6" ht="56.25" x14ac:dyDescent="0.2">
      <c r="A140" s="216" t="s">
        <v>186</v>
      </c>
      <c r="B140" s="208" t="s">
        <v>176</v>
      </c>
      <c r="C140" s="205"/>
      <c r="D140" s="205"/>
      <c r="E140" s="205"/>
      <c r="F140" s="205"/>
    </row>
    <row r="141" spans="1:6" ht="56.25" x14ac:dyDescent="0.2">
      <c r="A141" s="216" t="s">
        <v>187</v>
      </c>
      <c r="B141" s="208" t="s">
        <v>177</v>
      </c>
      <c r="C141" s="205"/>
      <c r="D141" s="205"/>
      <c r="E141" s="205"/>
      <c r="F141" s="205"/>
    </row>
    <row r="142" spans="1:6" ht="56.25" x14ac:dyDescent="0.2">
      <c r="A142" s="216" t="s">
        <v>188</v>
      </c>
      <c r="B142" s="208" t="s">
        <v>620</v>
      </c>
      <c r="C142" s="205"/>
      <c r="D142" s="205"/>
      <c r="E142" s="205"/>
      <c r="F142" s="205"/>
    </row>
    <row r="143" spans="1:6" ht="112.5" x14ac:dyDescent="0.2">
      <c r="A143" s="216" t="s">
        <v>189</v>
      </c>
      <c r="B143" s="208" t="s">
        <v>621</v>
      </c>
      <c r="C143" s="205"/>
      <c r="D143" s="205"/>
      <c r="E143" s="205"/>
      <c r="F143" s="205"/>
    </row>
    <row r="144" spans="1:6" ht="45" x14ac:dyDescent="0.2">
      <c r="A144" s="216" t="s">
        <v>190</v>
      </c>
      <c r="B144" s="208" t="s">
        <v>178</v>
      </c>
      <c r="C144" s="205"/>
      <c r="D144" s="205"/>
      <c r="E144" s="205"/>
      <c r="F144" s="205"/>
    </row>
    <row r="145" spans="1:6" x14ac:dyDescent="0.2">
      <c r="A145" s="216" t="s">
        <v>191</v>
      </c>
      <c r="B145" s="208" t="s">
        <v>179</v>
      </c>
      <c r="C145" s="205"/>
      <c r="D145" s="205"/>
      <c r="E145" s="205"/>
      <c r="F145" s="205"/>
    </row>
    <row r="146" spans="1:6" ht="56.25" x14ac:dyDescent="0.2">
      <c r="A146" s="215" t="s">
        <v>192</v>
      </c>
      <c r="B146" s="208" t="s">
        <v>622</v>
      </c>
      <c r="C146" s="205"/>
      <c r="D146" s="205"/>
      <c r="E146" s="205"/>
      <c r="F146" s="205"/>
    </row>
    <row r="147" spans="1:6" ht="15" x14ac:dyDescent="0.2">
      <c r="A147" s="283" t="s">
        <v>168</v>
      </c>
      <c r="B147" s="283"/>
      <c r="C147" s="283"/>
      <c r="D147" s="283"/>
      <c r="E147" s="285"/>
      <c r="F147" s="285"/>
    </row>
    <row r="148" spans="1:6" ht="15" x14ac:dyDescent="0.25">
      <c r="A148" s="279" t="s">
        <v>213</v>
      </c>
      <c r="B148" s="279"/>
      <c r="C148" s="279"/>
      <c r="D148" s="279"/>
      <c r="E148" s="280"/>
      <c r="F148" s="280"/>
    </row>
    <row r="149" spans="1:6" ht="74.25" x14ac:dyDescent="0.2">
      <c r="A149" s="214" t="s">
        <v>229</v>
      </c>
      <c r="B149" s="211"/>
      <c r="C149" s="205"/>
      <c r="D149" s="205"/>
      <c r="E149" s="205"/>
      <c r="F149" s="205"/>
    </row>
    <row r="150" spans="1:6" x14ac:dyDescent="0.2">
      <c r="A150" s="207" t="s">
        <v>194</v>
      </c>
      <c r="B150" s="211"/>
      <c r="C150" s="205"/>
      <c r="D150" s="205"/>
      <c r="E150" s="205"/>
      <c r="F150" s="205"/>
    </row>
    <row r="151" spans="1:6" x14ac:dyDescent="0.2">
      <c r="A151" s="203" t="s">
        <v>195</v>
      </c>
      <c r="B151" s="211"/>
      <c r="C151" s="205"/>
      <c r="D151" s="205"/>
      <c r="E151" s="205"/>
      <c r="F151" s="205"/>
    </row>
    <row r="152" spans="1:6" ht="15" x14ac:dyDescent="0.25">
      <c r="A152" s="279" t="s">
        <v>212</v>
      </c>
      <c r="B152" s="279"/>
      <c r="C152" s="279"/>
      <c r="D152" s="279"/>
      <c r="E152" s="280"/>
      <c r="F152" s="280"/>
    </row>
    <row r="153" spans="1:6" x14ac:dyDescent="0.2">
      <c r="A153" s="214" t="s">
        <v>197</v>
      </c>
      <c r="B153" s="211"/>
      <c r="C153" s="205"/>
      <c r="D153" s="205"/>
      <c r="E153" s="205"/>
      <c r="F153" s="205"/>
    </row>
    <row r="154" spans="1:6" x14ac:dyDescent="0.2">
      <c r="A154" s="213" t="s">
        <v>340</v>
      </c>
      <c r="B154" s="211"/>
      <c r="C154" s="205"/>
      <c r="D154" s="205"/>
      <c r="E154" s="205"/>
      <c r="F154" s="205"/>
    </row>
    <row r="155" spans="1:6" x14ac:dyDescent="0.2">
      <c r="A155" s="213" t="s">
        <v>198</v>
      </c>
      <c r="B155" s="211"/>
      <c r="C155" s="205"/>
      <c r="D155" s="205"/>
      <c r="E155" s="205"/>
      <c r="F155" s="205"/>
    </row>
    <row r="156" spans="1:6" ht="24" x14ac:dyDescent="0.2">
      <c r="A156" s="207" t="s">
        <v>199</v>
      </c>
      <c r="B156" s="223" t="s">
        <v>202</v>
      </c>
      <c r="C156" s="205"/>
      <c r="D156" s="205"/>
      <c r="E156" s="205"/>
      <c r="F156" s="205"/>
    </row>
    <row r="157" spans="1:6" x14ac:dyDescent="0.2">
      <c r="A157" s="213" t="s">
        <v>200</v>
      </c>
      <c r="B157" s="211"/>
      <c r="C157" s="205"/>
      <c r="D157" s="205"/>
      <c r="E157" s="205"/>
      <c r="F157" s="205"/>
    </row>
    <row r="158" spans="1:6" x14ac:dyDescent="0.2">
      <c r="A158" s="214" t="s">
        <v>201</v>
      </c>
      <c r="B158" s="211"/>
      <c r="C158" s="205"/>
      <c r="D158" s="205"/>
      <c r="E158" s="205"/>
      <c r="F158" s="205"/>
    </row>
    <row r="159" spans="1:6" ht="15" x14ac:dyDescent="0.25">
      <c r="A159" s="279" t="s">
        <v>203</v>
      </c>
      <c r="B159" s="279"/>
      <c r="C159" s="279"/>
      <c r="D159" s="279"/>
      <c r="E159" s="280"/>
      <c r="F159" s="280"/>
    </row>
    <row r="160" spans="1:6" ht="28.5" x14ac:dyDescent="0.2">
      <c r="A160" s="207" t="s">
        <v>231</v>
      </c>
      <c r="B160" s="211"/>
      <c r="C160" s="205"/>
      <c r="D160" s="205"/>
      <c r="E160" s="205"/>
      <c r="F160" s="205"/>
    </row>
    <row r="161" spans="1:6" x14ac:dyDescent="0.2">
      <c r="A161" s="207" t="s">
        <v>232</v>
      </c>
      <c r="B161" s="211"/>
      <c r="C161" s="205"/>
      <c r="D161" s="205"/>
      <c r="E161" s="205"/>
      <c r="F161" s="205"/>
    </row>
    <row r="162" spans="1:6" x14ac:dyDescent="0.2">
      <c r="A162" s="207" t="s">
        <v>204</v>
      </c>
      <c r="B162" s="211"/>
      <c r="C162" s="205"/>
      <c r="D162" s="205"/>
      <c r="E162" s="205"/>
      <c r="F162" s="205"/>
    </row>
    <row r="163" spans="1:6" x14ac:dyDescent="0.2">
      <c r="A163" s="207" t="s">
        <v>205</v>
      </c>
      <c r="B163" s="211"/>
      <c r="C163" s="205"/>
      <c r="D163" s="205"/>
      <c r="E163" s="205"/>
      <c r="F163" s="205"/>
    </row>
    <row r="164" spans="1:6" ht="15" x14ac:dyDescent="0.25">
      <c r="A164" s="279" t="s">
        <v>206</v>
      </c>
      <c r="B164" s="279"/>
      <c r="C164" s="279"/>
      <c r="D164" s="279"/>
      <c r="E164" s="280"/>
      <c r="F164" s="280"/>
    </row>
    <row r="165" spans="1:6" ht="28.5" x14ac:dyDescent="0.2">
      <c r="A165" s="213" t="s">
        <v>233</v>
      </c>
      <c r="B165" s="211"/>
      <c r="C165" s="205"/>
      <c r="D165" s="205"/>
      <c r="E165" s="205"/>
      <c r="F165" s="205"/>
    </row>
    <row r="166" spans="1:6" x14ac:dyDescent="0.2">
      <c r="A166" s="214" t="s">
        <v>207</v>
      </c>
      <c r="B166" s="211"/>
      <c r="C166" s="205"/>
      <c r="D166" s="205"/>
      <c r="E166" s="205"/>
      <c r="F166" s="205"/>
    </row>
    <row r="167" spans="1:6" ht="28.5" x14ac:dyDescent="0.2">
      <c r="A167" s="207" t="s">
        <v>208</v>
      </c>
      <c r="B167" s="211"/>
      <c r="C167" s="205"/>
      <c r="D167" s="205"/>
      <c r="E167" s="205"/>
      <c r="F167" s="205"/>
    </row>
    <row r="168" spans="1:6" x14ac:dyDescent="0.2">
      <c r="A168" s="203" t="s">
        <v>209</v>
      </c>
      <c r="B168" s="211"/>
      <c r="C168" s="205"/>
      <c r="D168" s="205"/>
      <c r="E168" s="205"/>
      <c r="F168" s="205"/>
    </row>
    <row r="169" spans="1:6" ht="28.5" x14ac:dyDescent="0.2">
      <c r="A169" s="210" t="s">
        <v>538</v>
      </c>
      <c r="B169" s="211"/>
      <c r="C169" s="205"/>
      <c r="D169" s="205"/>
      <c r="E169" s="205"/>
      <c r="F169" s="205"/>
    </row>
    <row r="170" spans="1:6" x14ac:dyDescent="0.2">
      <c r="A170" s="215" t="s">
        <v>210</v>
      </c>
      <c r="B170" s="224"/>
      <c r="C170" s="205"/>
      <c r="D170" s="205"/>
      <c r="E170" s="205"/>
      <c r="F170" s="205"/>
    </row>
    <row r="171" spans="1:6" x14ac:dyDescent="0.2">
      <c r="A171" s="216" t="s">
        <v>211</v>
      </c>
      <c r="B171" s="224"/>
      <c r="C171" s="205"/>
      <c r="D171" s="205"/>
      <c r="E171" s="205"/>
      <c r="F171" s="205"/>
    </row>
    <row r="172" spans="1:6" ht="15" x14ac:dyDescent="0.25">
      <c r="A172" s="281" t="str">
        <f>'Service providers'!A97</f>
        <v>Указать название</v>
      </c>
      <c r="B172" s="281"/>
      <c r="C172" s="281"/>
      <c r="D172" s="281"/>
      <c r="E172" s="282"/>
      <c r="F172" s="282"/>
    </row>
    <row r="173" spans="1:6" ht="15" x14ac:dyDescent="0.2">
      <c r="A173" s="283" t="s">
        <v>180</v>
      </c>
      <c r="B173" s="283"/>
      <c r="C173" s="283"/>
      <c r="D173" s="283"/>
      <c r="E173" s="285"/>
      <c r="F173" s="285"/>
    </row>
    <row r="174" spans="1:6" ht="67.5" x14ac:dyDescent="0.2">
      <c r="A174" s="216" t="s">
        <v>181</v>
      </c>
      <c r="B174" s="208" t="s">
        <v>615</v>
      </c>
      <c r="C174" s="205"/>
      <c r="D174" s="205"/>
      <c r="E174" s="205"/>
      <c r="F174" s="205"/>
    </row>
    <row r="175" spans="1:6" ht="90" x14ac:dyDescent="0.2">
      <c r="A175" s="216" t="s">
        <v>182</v>
      </c>
      <c r="B175" s="208" t="s">
        <v>616</v>
      </c>
      <c r="C175" s="205"/>
      <c r="D175" s="205"/>
      <c r="E175" s="205"/>
      <c r="F175" s="205"/>
    </row>
    <row r="176" spans="1:6" ht="78.75" x14ac:dyDescent="0.2">
      <c r="A176" s="216" t="s">
        <v>183</v>
      </c>
      <c r="B176" s="208" t="s">
        <v>175</v>
      </c>
      <c r="C176" s="205"/>
      <c r="D176" s="205"/>
      <c r="E176" s="205"/>
      <c r="F176" s="205"/>
    </row>
    <row r="177" spans="1:6" ht="67.5" x14ac:dyDescent="0.2">
      <c r="A177" s="216" t="s">
        <v>617</v>
      </c>
      <c r="B177" s="208" t="s">
        <v>618</v>
      </c>
      <c r="C177" s="205"/>
      <c r="D177" s="205"/>
      <c r="E177" s="205"/>
      <c r="F177" s="205"/>
    </row>
    <row r="178" spans="1:6" ht="101.25" x14ac:dyDescent="0.2">
      <c r="A178" s="216" t="s">
        <v>184</v>
      </c>
      <c r="B178" s="208" t="s">
        <v>619</v>
      </c>
      <c r="C178" s="205"/>
      <c r="D178" s="205"/>
      <c r="E178" s="205"/>
      <c r="F178" s="205"/>
    </row>
    <row r="179" spans="1:6" ht="123.75" x14ac:dyDescent="0.2">
      <c r="A179" s="215" t="s">
        <v>185</v>
      </c>
      <c r="B179" s="208" t="s">
        <v>536</v>
      </c>
      <c r="C179" s="205"/>
      <c r="D179" s="205"/>
      <c r="E179" s="205"/>
      <c r="F179" s="205"/>
    </row>
    <row r="180" spans="1:6" ht="56.25" x14ac:dyDescent="0.2">
      <c r="A180" s="216" t="s">
        <v>186</v>
      </c>
      <c r="B180" s="208" t="s">
        <v>176</v>
      </c>
      <c r="C180" s="205"/>
      <c r="D180" s="205"/>
      <c r="E180" s="205"/>
      <c r="F180" s="205"/>
    </row>
    <row r="181" spans="1:6" ht="56.25" x14ac:dyDescent="0.2">
      <c r="A181" s="216" t="s">
        <v>187</v>
      </c>
      <c r="B181" s="208" t="s">
        <v>177</v>
      </c>
      <c r="C181" s="205"/>
      <c r="D181" s="205"/>
      <c r="E181" s="205"/>
      <c r="F181" s="205"/>
    </row>
    <row r="182" spans="1:6" ht="56.25" x14ac:dyDescent="0.2">
      <c r="A182" s="216" t="s">
        <v>188</v>
      </c>
      <c r="B182" s="208" t="s">
        <v>620</v>
      </c>
      <c r="C182" s="205"/>
      <c r="D182" s="205"/>
      <c r="E182" s="205"/>
      <c r="F182" s="205"/>
    </row>
    <row r="183" spans="1:6" ht="112.5" x14ac:dyDescent="0.2">
      <c r="A183" s="216" t="s">
        <v>189</v>
      </c>
      <c r="B183" s="208" t="s">
        <v>621</v>
      </c>
      <c r="C183" s="205"/>
      <c r="D183" s="205"/>
      <c r="E183" s="205"/>
      <c r="F183" s="205"/>
    </row>
    <row r="184" spans="1:6" ht="45" x14ac:dyDescent="0.2">
      <c r="A184" s="216" t="s">
        <v>190</v>
      </c>
      <c r="B184" s="208" t="s">
        <v>178</v>
      </c>
      <c r="C184" s="205"/>
      <c r="D184" s="205"/>
      <c r="E184" s="205"/>
      <c r="F184" s="205"/>
    </row>
    <row r="185" spans="1:6" x14ac:dyDescent="0.2">
      <c r="A185" s="216" t="s">
        <v>191</v>
      </c>
      <c r="B185" s="208" t="s">
        <v>179</v>
      </c>
      <c r="C185" s="205"/>
      <c r="D185" s="205"/>
      <c r="E185" s="205"/>
      <c r="F185" s="205"/>
    </row>
    <row r="186" spans="1:6" ht="56.25" x14ac:dyDescent="0.2">
      <c r="A186" s="215" t="s">
        <v>192</v>
      </c>
      <c r="B186" s="208" t="s">
        <v>622</v>
      </c>
      <c r="C186" s="205"/>
      <c r="D186" s="205"/>
      <c r="E186" s="205"/>
      <c r="F186" s="205"/>
    </row>
    <row r="187" spans="1:6" ht="15" x14ac:dyDescent="0.25">
      <c r="A187" s="283" t="s">
        <v>168</v>
      </c>
      <c r="B187" s="283"/>
      <c r="C187" s="283"/>
      <c r="D187" s="283"/>
      <c r="E187" s="284"/>
      <c r="F187" s="284"/>
    </row>
    <row r="188" spans="1:6" ht="15" x14ac:dyDescent="0.25">
      <c r="A188" s="279" t="s">
        <v>213</v>
      </c>
      <c r="B188" s="279"/>
      <c r="C188" s="279"/>
      <c r="D188" s="279"/>
      <c r="E188" s="280"/>
      <c r="F188" s="280"/>
    </row>
    <row r="189" spans="1:6" ht="74.25" x14ac:dyDescent="0.2">
      <c r="A189" s="214" t="s">
        <v>229</v>
      </c>
      <c r="B189" s="211"/>
      <c r="C189" s="205"/>
      <c r="D189" s="205"/>
      <c r="E189" s="205"/>
      <c r="F189" s="205"/>
    </row>
    <row r="190" spans="1:6" x14ac:dyDescent="0.2">
      <c r="A190" s="207" t="s">
        <v>194</v>
      </c>
      <c r="B190" s="211"/>
      <c r="C190" s="205"/>
      <c r="D190" s="205"/>
      <c r="E190" s="205"/>
      <c r="F190" s="205"/>
    </row>
    <row r="191" spans="1:6" x14ac:dyDescent="0.2">
      <c r="A191" s="203" t="s">
        <v>195</v>
      </c>
      <c r="B191" s="211"/>
      <c r="C191" s="205"/>
      <c r="D191" s="205"/>
      <c r="E191" s="205"/>
      <c r="F191" s="205"/>
    </row>
    <row r="192" spans="1:6" ht="15" x14ac:dyDescent="0.25">
      <c r="A192" s="279" t="s">
        <v>212</v>
      </c>
      <c r="B192" s="279"/>
      <c r="C192" s="279"/>
      <c r="D192" s="279"/>
      <c r="E192" s="280"/>
      <c r="F192" s="280"/>
    </row>
    <row r="193" spans="1:6" x14ac:dyDescent="0.2">
      <c r="A193" s="214" t="s">
        <v>197</v>
      </c>
      <c r="B193" s="211"/>
      <c r="C193" s="205"/>
      <c r="D193" s="205"/>
      <c r="E193" s="205"/>
      <c r="F193" s="205"/>
    </row>
    <row r="194" spans="1:6" x14ac:dyDescent="0.2">
      <c r="A194" s="213" t="s">
        <v>340</v>
      </c>
      <c r="B194" s="211"/>
      <c r="C194" s="205"/>
      <c r="D194" s="205"/>
      <c r="E194" s="205"/>
      <c r="F194" s="205"/>
    </row>
    <row r="195" spans="1:6" x14ac:dyDescent="0.2">
      <c r="A195" s="213" t="s">
        <v>198</v>
      </c>
      <c r="B195" s="211"/>
      <c r="C195" s="205"/>
      <c r="D195" s="205"/>
      <c r="E195" s="205"/>
      <c r="F195" s="205"/>
    </row>
    <row r="196" spans="1:6" ht="24" x14ac:dyDescent="0.2">
      <c r="A196" s="207" t="s">
        <v>199</v>
      </c>
      <c r="B196" s="223" t="s">
        <v>202</v>
      </c>
      <c r="C196" s="205"/>
      <c r="D196" s="205"/>
      <c r="E196" s="205"/>
      <c r="F196" s="205"/>
    </row>
    <row r="197" spans="1:6" x14ac:dyDescent="0.2">
      <c r="A197" s="213" t="s">
        <v>200</v>
      </c>
      <c r="B197" s="211"/>
      <c r="C197" s="205"/>
      <c r="D197" s="205"/>
      <c r="E197" s="205"/>
      <c r="F197" s="205"/>
    </row>
    <row r="198" spans="1:6" x14ac:dyDescent="0.2">
      <c r="A198" s="214" t="s">
        <v>201</v>
      </c>
      <c r="B198" s="211"/>
      <c r="C198" s="205"/>
      <c r="D198" s="205"/>
      <c r="E198" s="205"/>
      <c r="F198" s="205"/>
    </row>
    <row r="199" spans="1:6" ht="15" x14ac:dyDescent="0.25">
      <c r="A199" s="279" t="s">
        <v>203</v>
      </c>
      <c r="B199" s="279"/>
      <c r="C199" s="279"/>
      <c r="D199" s="279"/>
      <c r="E199" s="280"/>
      <c r="F199" s="280"/>
    </row>
    <row r="200" spans="1:6" ht="28.5" x14ac:dyDescent="0.2">
      <c r="A200" s="207" t="s">
        <v>231</v>
      </c>
      <c r="B200" s="211"/>
      <c r="C200" s="205"/>
      <c r="D200" s="205"/>
      <c r="E200" s="205"/>
      <c r="F200" s="205"/>
    </row>
    <row r="201" spans="1:6" x14ac:dyDescent="0.2">
      <c r="A201" s="207" t="s">
        <v>232</v>
      </c>
      <c r="B201" s="211"/>
      <c r="C201" s="205"/>
      <c r="D201" s="205"/>
      <c r="E201" s="205"/>
      <c r="F201" s="205"/>
    </row>
    <row r="202" spans="1:6" x14ac:dyDescent="0.2">
      <c r="A202" s="207" t="s">
        <v>204</v>
      </c>
      <c r="B202" s="211"/>
      <c r="C202" s="205"/>
      <c r="D202" s="205"/>
      <c r="E202" s="205"/>
      <c r="F202" s="205"/>
    </row>
    <row r="203" spans="1:6" x14ac:dyDescent="0.2">
      <c r="A203" s="207" t="s">
        <v>205</v>
      </c>
      <c r="B203" s="211"/>
      <c r="C203" s="205"/>
      <c r="D203" s="205"/>
      <c r="E203" s="205"/>
      <c r="F203" s="205"/>
    </row>
    <row r="204" spans="1:6" ht="15" x14ac:dyDescent="0.25">
      <c r="A204" s="279" t="s">
        <v>206</v>
      </c>
      <c r="B204" s="279"/>
      <c r="C204" s="279"/>
      <c r="D204" s="279"/>
      <c r="E204" s="280"/>
      <c r="F204" s="280"/>
    </row>
    <row r="205" spans="1:6" ht="28.5" x14ac:dyDescent="0.2">
      <c r="A205" s="213" t="s">
        <v>233</v>
      </c>
      <c r="B205" s="211"/>
      <c r="C205" s="205"/>
      <c r="D205" s="205"/>
      <c r="E205" s="205"/>
      <c r="F205" s="205"/>
    </row>
    <row r="206" spans="1:6" x14ac:dyDescent="0.2">
      <c r="A206" s="214" t="s">
        <v>207</v>
      </c>
      <c r="B206" s="211"/>
      <c r="C206" s="205"/>
      <c r="D206" s="205"/>
      <c r="E206" s="205"/>
      <c r="F206" s="205"/>
    </row>
    <row r="207" spans="1:6" ht="28.5" x14ac:dyDescent="0.2">
      <c r="A207" s="207" t="s">
        <v>208</v>
      </c>
      <c r="B207" s="211"/>
      <c r="C207" s="205"/>
      <c r="D207" s="205"/>
      <c r="E207" s="205"/>
      <c r="F207" s="205"/>
    </row>
    <row r="208" spans="1:6" x14ac:dyDescent="0.2">
      <c r="A208" s="203" t="s">
        <v>209</v>
      </c>
      <c r="B208" s="211"/>
      <c r="C208" s="205"/>
      <c r="D208" s="205"/>
      <c r="E208" s="205"/>
      <c r="F208" s="205"/>
    </row>
    <row r="209" spans="1:6" ht="28.5" x14ac:dyDescent="0.2">
      <c r="A209" s="210" t="s">
        <v>538</v>
      </c>
      <c r="B209" s="211"/>
      <c r="C209" s="205"/>
      <c r="D209" s="205"/>
      <c r="E209" s="205"/>
      <c r="F209" s="205"/>
    </row>
    <row r="210" spans="1:6" x14ac:dyDescent="0.2">
      <c r="A210" s="215" t="s">
        <v>210</v>
      </c>
      <c r="B210" s="224"/>
      <c r="C210" s="205"/>
      <c r="D210" s="205"/>
      <c r="E210" s="205"/>
      <c r="F210" s="205"/>
    </row>
    <row r="211" spans="1:6" x14ac:dyDescent="0.2">
      <c r="A211" s="216" t="s">
        <v>211</v>
      </c>
      <c r="B211" s="224"/>
      <c r="C211" s="205"/>
      <c r="D211" s="205"/>
      <c r="E211" s="205"/>
      <c r="F211" s="205"/>
    </row>
    <row r="212" spans="1:6" ht="15" x14ac:dyDescent="0.25">
      <c r="A212" s="281" t="str">
        <f>'Service providers'!A118</f>
        <v>Указать название</v>
      </c>
      <c r="B212" s="281"/>
      <c r="C212" s="281"/>
      <c r="D212" s="281"/>
      <c r="E212" s="282"/>
      <c r="F212" s="282"/>
    </row>
    <row r="213" spans="1:6" ht="15" x14ac:dyDescent="0.25">
      <c r="A213" s="283" t="s">
        <v>180</v>
      </c>
      <c r="B213" s="283"/>
      <c r="C213" s="283"/>
      <c r="D213" s="283"/>
      <c r="E213" s="284"/>
      <c r="F213" s="284"/>
    </row>
    <row r="214" spans="1:6" ht="67.5" x14ac:dyDescent="0.2">
      <c r="A214" s="216" t="s">
        <v>181</v>
      </c>
      <c r="B214" s="208" t="s">
        <v>615</v>
      </c>
      <c r="C214" s="205"/>
      <c r="D214" s="205"/>
      <c r="E214" s="205"/>
      <c r="F214" s="205"/>
    </row>
    <row r="215" spans="1:6" ht="90" x14ac:dyDescent="0.2">
      <c r="A215" s="216" t="s">
        <v>182</v>
      </c>
      <c r="B215" s="208" t="s">
        <v>616</v>
      </c>
      <c r="C215" s="205"/>
      <c r="D215" s="205"/>
      <c r="E215" s="205"/>
      <c r="F215" s="205"/>
    </row>
    <row r="216" spans="1:6" ht="78.75" x14ac:dyDescent="0.2">
      <c r="A216" s="216" t="s">
        <v>183</v>
      </c>
      <c r="B216" s="208" t="s">
        <v>175</v>
      </c>
      <c r="C216" s="205"/>
      <c r="D216" s="205"/>
      <c r="E216" s="205"/>
      <c r="F216" s="205"/>
    </row>
    <row r="217" spans="1:6" ht="67.5" x14ac:dyDescent="0.2">
      <c r="A217" s="216" t="s">
        <v>617</v>
      </c>
      <c r="B217" s="208" t="s">
        <v>618</v>
      </c>
      <c r="C217" s="205"/>
      <c r="D217" s="205"/>
      <c r="E217" s="205"/>
      <c r="F217" s="205"/>
    </row>
    <row r="218" spans="1:6" ht="101.25" x14ac:dyDescent="0.2">
      <c r="A218" s="216" t="s">
        <v>184</v>
      </c>
      <c r="B218" s="208" t="s">
        <v>619</v>
      </c>
      <c r="C218" s="205"/>
      <c r="D218" s="205"/>
      <c r="E218" s="205"/>
      <c r="F218" s="205"/>
    </row>
    <row r="219" spans="1:6" ht="123.75" x14ac:dyDescent="0.2">
      <c r="A219" s="215" t="s">
        <v>185</v>
      </c>
      <c r="B219" s="208" t="s">
        <v>536</v>
      </c>
      <c r="C219" s="205"/>
      <c r="D219" s="205"/>
      <c r="E219" s="205"/>
      <c r="F219" s="205"/>
    </row>
    <row r="220" spans="1:6" ht="56.25" x14ac:dyDescent="0.2">
      <c r="A220" s="216" t="s">
        <v>186</v>
      </c>
      <c r="B220" s="208" t="s">
        <v>176</v>
      </c>
      <c r="C220" s="205"/>
      <c r="D220" s="205"/>
      <c r="E220" s="205"/>
      <c r="F220" s="205"/>
    </row>
    <row r="221" spans="1:6" ht="56.25" x14ac:dyDescent="0.2">
      <c r="A221" s="216" t="s">
        <v>187</v>
      </c>
      <c r="B221" s="208" t="s">
        <v>177</v>
      </c>
      <c r="C221" s="205"/>
      <c r="D221" s="205"/>
      <c r="E221" s="205"/>
      <c r="F221" s="205"/>
    </row>
    <row r="222" spans="1:6" ht="56.25" x14ac:dyDescent="0.2">
      <c r="A222" s="216" t="s">
        <v>188</v>
      </c>
      <c r="B222" s="208" t="s">
        <v>620</v>
      </c>
      <c r="C222" s="205"/>
      <c r="D222" s="205"/>
      <c r="E222" s="205"/>
      <c r="F222" s="205"/>
    </row>
    <row r="223" spans="1:6" ht="112.5" x14ac:dyDescent="0.2">
      <c r="A223" s="216" t="s">
        <v>189</v>
      </c>
      <c r="B223" s="208" t="s">
        <v>621</v>
      </c>
      <c r="C223" s="205"/>
      <c r="D223" s="205"/>
      <c r="E223" s="205"/>
      <c r="F223" s="205"/>
    </row>
    <row r="224" spans="1:6" ht="45" x14ac:dyDescent="0.2">
      <c r="A224" s="216" t="s">
        <v>190</v>
      </c>
      <c r="B224" s="208" t="s">
        <v>178</v>
      </c>
      <c r="C224" s="205"/>
      <c r="D224" s="205"/>
      <c r="E224" s="205"/>
      <c r="F224" s="205"/>
    </row>
    <row r="225" spans="1:6" x14ac:dyDescent="0.2">
      <c r="A225" s="216" t="s">
        <v>191</v>
      </c>
      <c r="B225" s="208" t="s">
        <v>179</v>
      </c>
      <c r="C225" s="205"/>
      <c r="D225" s="205"/>
      <c r="E225" s="205"/>
      <c r="F225" s="205"/>
    </row>
    <row r="226" spans="1:6" ht="56.25" x14ac:dyDescent="0.2">
      <c r="A226" s="215" t="s">
        <v>192</v>
      </c>
      <c r="B226" s="208" t="s">
        <v>622</v>
      </c>
      <c r="C226" s="205"/>
      <c r="D226" s="205"/>
      <c r="E226" s="205"/>
      <c r="F226" s="205"/>
    </row>
    <row r="227" spans="1:6" ht="15" x14ac:dyDescent="0.2">
      <c r="A227" s="283" t="s">
        <v>168</v>
      </c>
      <c r="B227" s="283"/>
      <c r="C227" s="283"/>
      <c r="D227" s="283"/>
      <c r="E227" s="285"/>
      <c r="F227" s="285"/>
    </row>
    <row r="228" spans="1:6" ht="15" x14ac:dyDescent="0.25">
      <c r="A228" s="279" t="s">
        <v>213</v>
      </c>
      <c r="B228" s="279"/>
      <c r="C228" s="279"/>
      <c r="D228" s="279"/>
      <c r="E228" s="280"/>
      <c r="F228" s="280"/>
    </row>
    <row r="229" spans="1:6" ht="74.25" x14ac:dyDescent="0.2">
      <c r="A229" s="214" t="s">
        <v>229</v>
      </c>
      <c r="B229" s="211"/>
      <c r="C229" s="205"/>
      <c r="D229" s="205"/>
      <c r="E229" s="205"/>
      <c r="F229" s="205"/>
    </row>
    <row r="230" spans="1:6" x14ac:dyDescent="0.2">
      <c r="A230" s="207" t="s">
        <v>194</v>
      </c>
      <c r="B230" s="211"/>
      <c r="C230" s="205"/>
      <c r="D230" s="205"/>
      <c r="E230" s="205"/>
      <c r="F230" s="205"/>
    </row>
    <row r="231" spans="1:6" x14ac:dyDescent="0.2">
      <c r="A231" s="203" t="s">
        <v>195</v>
      </c>
      <c r="B231" s="211"/>
      <c r="C231" s="205"/>
      <c r="D231" s="205"/>
      <c r="E231" s="205"/>
      <c r="F231" s="205"/>
    </row>
    <row r="232" spans="1:6" ht="15" x14ac:dyDescent="0.25">
      <c r="A232" s="279" t="s">
        <v>212</v>
      </c>
      <c r="B232" s="279"/>
      <c r="C232" s="279"/>
      <c r="D232" s="279"/>
      <c r="E232" s="280"/>
      <c r="F232" s="280"/>
    </row>
    <row r="233" spans="1:6" x14ac:dyDescent="0.2">
      <c r="A233" s="214" t="s">
        <v>197</v>
      </c>
      <c r="B233" s="211"/>
      <c r="C233" s="205"/>
      <c r="D233" s="205"/>
      <c r="E233" s="205"/>
      <c r="F233" s="205"/>
    </row>
    <row r="234" spans="1:6" x14ac:dyDescent="0.2">
      <c r="A234" s="213" t="s">
        <v>340</v>
      </c>
      <c r="B234" s="211"/>
      <c r="C234" s="205"/>
      <c r="D234" s="205"/>
      <c r="E234" s="205"/>
      <c r="F234" s="205"/>
    </row>
    <row r="235" spans="1:6" x14ac:dyDescent="0.2">
      <c r="A235" s="213" t="s">
        <v>198</v>
      </c>
      <c r="B235" s="211"/>
      <c r="C235" s="205"/>
      <c r="D235" s="205"/>
      <c r="E235" s="205"/>
      <c r="F235" s="205"/>
    </row>
    <row r="236" spans="1:6" ht="24" x14ac:dyDescent="0.2">
      <c r="A236" s="207" t="s">
        <v>199</v>
      </c>
      <c r="B236" s="223" t="s">
        <v>202</v>
      </c>
      <c r="C236" s="205"/>
      <c r="D236" s="205"/>
      <c r="E236" s="205"/>
      <c r="F236" s="205"/>
    </row>
    <row r="237" spans="1:6" x14ac:dyDescent="0.2">
      <c r="A237" s="213" t="s">
        <v>200</v>
      </c>
      <c r="B237" s="211"/>
      <c r="C237" s="205"/>
      <c r="D237" s="205"/>
      <c r="E237" s="205"/>
      <c r="F237" s="205"/>
    </row>
    <row r="238" spans="1:6" x14ac:dyDescent="0.2">
      <c r="A238" s="214" t="s">
        <v>201</v>
      </c>
      <c r="B238" s="211"/>
      <c r="C238" s="205"/>
      <c r="D238" s="205"/>
      <c r="E238" s="205"/>
      <c r="F238" s="205"/>
    </row>
    <row r="239" spans="1:6" ht="15" x14ac:dyDescent="0.25">
      <c r="A239" s="279" t="s">
        <v>203</v>
      </c>
      <c r="B239" s="279"/>
      <c r="C239" s="279"/>
      <c r="D239" s="279"/>
      <c r="E239" s="280"/>
      <c r="F239" s="280"/>
    </row>
    <row r="240" spans="1:6" ht="28.5" x14ac:dyDescent="0.2">
      <c r="A240" s="207" t="s">
        <v>231</v>
      </c>
      <c r="B240" s="211"/>
      <c r="C240" s="205"/>
      <c r="D240" s="205"/>
      <c r="E240" s="205"/>
      <c r="F240" s="205"/>
    </row>
    <row r="241" spans="1:6" x14ac:dyDescent="0.2">
      <c r="A241" s="207" t="s">
        <v>232</v>
      </c>
      <c r="B241" s="211"/>
      <c r="C241" s="205"/>
      <c r="D241" s="205"/>
      <c r="E241" s="205"/>
      <c r="F241" s="205"/>
    </row>
    <row r="242" spans="1:6" x14ac:dyDescent="0.2">
      <c r="A242" s="207" t="s">
        <v>204</v>
      </c>
      <c r="B242" s="211"/>
      <c r="C242" s="205"/>
      <c r="D242" s="205"/>
      <c r="E242" s="205"/>
      <c r="F242" s="205"/>
    </row>
    <row r="243" spans="1:6" x14ac:dyDescent="0.2">
      <c r="A243" s="207" t="s">
        <v>205</v>
      </c>
      <c r="B243" s="211"/>
      <c r="C243" s="205"/>
      <c r="D243" s="205"/>
      <c r="E243" s="205"/>
      <c r="F243" s="205"/>
    </row>
    <row r="244" spans="1:6" ht="15" x14ac:dyDescent="0.25">
      <c r="A244" s="279" t="s">
        <v>206</v>
      </c>
      <c r="B244" s="279"/>
      <c r="C244" s="279"/>
      <c r="D244" s="279"/>
      <c r="E244" s="280"/>
      <c r="F244" s="280"/>
    </row>
    <row r="245" spans="1:6" ht="28.5" x14ac:dyDescent="0.2">
      <c r="A245" s="213" t="s">
        <v>233</v>
      </c>
      <c r="B245" s="211"/>
      <c r="C245" s="205"/>
      <c r="D245" s="205"/>
      <c r="E245" s="205"/>
      <c r="F245" s="205"/>
    </row>
    <row r="246" spans="1:6" x14ac:dyDescent="0.2">
      <c r="A246" s="214" t="s">
        <v>207</v>
      </c>
      <c r="B246" s="211"/>
      <c r="C246" s="205"/>
      <c r="D246" s="205"/>
      <c r="E246" s="205"/>
      <c r="F246" s="205"/>
    </row>
    <row r="247" spans="1:6" ht="28.5" x14ac:dyDescent="0.2">
      <c r="A247" s="207" t="s">
        <v>208</v>
      </c>
      <c r="B247" s="211"/>
      <c r="C247" s="205"/>
      <c r="D247" s="205"/>
      <c r="E247" s="205"/>
      <c r="F247" s="205"/>
    </row>
    <row r="248" spans="1:6" x14ac:dyDescent="0.2">
      <c r="A248" s="203" t="s">
        <v>209</v>
      </c>
      <c r="B248" s="211"/>
      <c r="C248" s="205"/>
      <c r="D248" s="205"/>
      <c r="E248" s="205"/>
      <c r="F248" s="205"/>
    </row>
    <row r="249" spans="1:6" ht="28.5" x14ac:dyDescent="0.2">
      <c r="A249" s="210" t="s">
        <v>538</v>
      </c>
      <c r="B249" s="211"/>
      <c r="C249" s="205"/>
      <c r="D249" s="205"/>
      <c r="E249" s="205"/>
      <c r="F249" s="205"/>
    </row>
    <row r="250" spans="1:6" x14ac:dyDescent="0.2">
      <c r="A250" s="215" t="s">
        <v>210</v>
      </c>
      <c r="B250" s="224"/>
      <c r="C250" s="205"/>
      <c r="D250" s="205"/>
      <c r="E250" s="205"/>
      <c r="F250" s="205"/>
    </row>
    <row r="251" spans="1:6" x14ac:dyDescent="0.2">
      <c r="A251" s="216" t="s">
        <v>211</v>
      </c>
      <c r="B251" s="224"/>
      <c r="C251" s="205"/>
      <c r="D251" s="205"/>
      <c r="E251" s="205"/>
      <c r="F251" s="205"/>
    </row>
    <row r="252" spans="1:6" ht="15" x14ac:dyDescent="0.25">
      <c r="A252" s="281" t="str">
        <f>'Service providers'!A139</f>
        <v>Указать название</v>
      </c>
      <c r="B252" s="281"/>
      <c r="C252" s="281"/>
      <c r="D252" s="281"/>
      <c r="E252" s="282"/>
      <c r="F252" s="282"/>
    </row>
    <row r="253" spans="1:6" ht="15" x14ac:dyDescent="0.25">
      <c r="A253" s="283" t="s">
        <v>180</v>
      </c>
      <c r="B253" s="283"/>
      <c r="C253" s="283"/>
      <c r="D253" s="283"/>
      <c r="E253" s="284"/>
      <c r="F253" s="284"/>
    </row>
    <row r="254" spans="1:6" ht="67.5" x14ac:dyDescent="0.2">
      <c r="A254" s="216" t="s">
        <v>181</v>
      </c>
      <c r="B254" s="208" t="s">
        <v>615</v>
      </c>
      <c r="C254" s="205"/>
      <c r="D254" s="205"/>
      <c r="E254" s="205"/>
      <c r="F254" s="205"/>
    </row>
    <row r="255" spans="1:6" ht="90" x14ac:dyDescent="0.2">
      <c r="A255" s="216" t="s">
        <v>182</v>
      </c>
      <c r="B255" s="208" t="s">
        <v>616</v>
      </c>
      <c r="C255" s="205"/>
      <c r="D255" s="205"/>
      <c r="E255" s="205"/>
      <c r="F255" s="205"/>
    </row>
    <row r="256" spans="1:6" ht="78.75" x14ac:dyDescent="0.2">
      <c r="A256" s="216" t="s">
        <v>183</v>
      </c>
      <c r="B256" s="208" t="s">
        <v>175</v>
      </c>
      <c r="C256" s="205"/>
      <c r="D256" s="205"/>
      <c r="E256" s="205"/>
      <c r="F256" s="205"/>
    </row>
    <row r="257" spans="1:6" ht="67.5" x14ac:dyDescent="0.2">
      <c r="A257" s="216" t="s">
        <v>617</v>
      </c>
      <c r="B257" s="208" t="s">
        <v>618</v>
      </c>
      <c r="C257" s="205"/>
      <c r="D257" s="205"/>
      <c r="E257" s="205"/>
      <c r="F257" s="205"/>
    </row>
    <row r="258" spans="1:6" ht="101.25" x14ac:dyDescent="0.2">
      <c r="A258" s="216" t="s">
        <v>184</v>
      </c>
      <c r="B258" s="208" t="s">
        <v>619</v>
      </c>
      <c r="C258" s="205"/>
      <c r="D258" s="205"/>
      <c r="E258" s="205"/>
      <c r="F258" s="205"/>
    </row>
    <row r="259" spans="1:6" ht="123.75" x14ac:dyDescent="0.2">
      <c r="A259" s="215" t="s">
        <v>185</v>
      </c>
      <c r="B259" s="208" t="s">
        <v>536</v>
      </c>
      <c r="C259" s="205"/>
      <c r="D259" s="205"/>
      <c r="E259" s="205"/>
      <c r="F259" s="205"/>
    </row>
    <row r="260" spans="1:6" ht="56.25" x14ac:dyDescent="0.2">
      <c r="A260" s="216" t="s">
        <v>186</v>
      </c>
      <c r="B260" s="208" t="s">
        <v>176</v>
      </c>
      <c r="C260" s="205"/>
      <c r="D260" s="205"/>
      <c r="E260" s="205"/>
      <c r="F260" s="205"/>
    </row>
    <row r="261" spans="1:6" ht="56.25" x14ac:dyDescent="0.2">
      <c r="A261" s="216" t="s">
        <v>187</v>
      </c>
      <c r="B261" s="208" t="s">
        <v>177</v>
      </c>
      <c r="C261" s="205"/>
      <c r="D261" s="205"/>
      <c r="E261" s="205"/>
      <c r="F261" s="205"/>
    </row>
    <row r="262" spans="1:6" ht="56.25" x14ac:dyDescent="0.2">
      <c r="A262" s="216" t="s">
        <v>188</v>
      </c>
      <c r="B262" s="208" t="s">
        <v>620</v>
      </c>
      <c r="C262" s="205"/>
      <c r="D262" s="205"/>
      <c r="E262" s="205"/>
      <c r="F262" s="205"/>
    </row>
    <row r="263" spans="1:6" ht="112.5" x14ac:dyDescent="0.2">
      <c r="A263" s="216" t="s">
        <v>189</v>
      </c>
      <c r="B263" s="208" t="s">
        <v>621</v>
      </c>
      <c r="C263" s="205"/>
      <c r="D263" s="205"/>
      <c r="E263" s="205"/>
      <c r="F263" s="205"/>
    </row>
    <row r="264" spans="1:6" ht="45" x14ac:dyDescent="0.2">
      <c r="A264" s="216" t="s">
        <v>190</v>
      </c>
      <c r="B264" s="208" t="s">
        <v>178</v>
      </c>
      <c r="C264" s="205"/>
      <c r="D264" s="205"/>
      <c r="E264" s="205"/>
      <c r="F264" s="205"/>
    </row>
    <row r="265" spans="1:6" x14ac:dyDescent="0.2">
      <c r="A265" s="216" t="s">
        <v>191</v>
      </c>
      <c r="B265" s="208" t="s">
        <v>179</v>
      </c>
      <c r="C265" s="205"/>
      <c r="D265" s="205"/>
      <c r="E265" s="205"/>
      <c r="F265" s="205"/>
    </row>
    <row r="266" spans="1:6" ht="56.25" x14ac:dyDescent="0.2">
      <c r="A266" s="215" t="s">
        <v>192</v>
      </c>
      <c r="B266" s="208" t="s">
        <v>622</v>
      </c>
      <c r="C266" s="205"/>
      <c r="D266" s="205"/>
      <c r="E266" s="205"/>
      <c r="F266" s="205"/>
    </row>
    <row r="267" spans="1:6" ht="15" x14ac:dyDescent="0.2">
      <c r="A267" s="283" t="s">
        <v>168</v>
      </c>
      <c r="B267" s="283"/>
      <c r="C267" s="283"/>
      <c r="D267" s="283"/>
      <c r="E267" s="285"/>
      <c r="F267" s="285"/>
    </row>
    <row r="268" spans="1:6" ht="15" x14ac:dyDescent="0.25">
      <c r="A268" s="279" t="s">
        <v>213</v>
      </c>
      <c r="B268" s="279"/>
      <c r="C268" s="279"/>
      <c r="D268" s="279"/>
      <c r="E268" s="280"/>
      <c r="F268" s="280"/>
    </row>
    <row r="269" spans="1:6" ht="74.25" x14ac:dyDescent="0.2">
      <c r="A269" s="214" t="s">
        <v>229</v>
      </c>
      <c r="B269" s="211"/>
      <c r="C269" s="205"/>
      <c r="D269" s="205"/>
      <c r="E269" s="205"/>
      <c r="F269" s="205"/>
    </row>
    <row r="270" spans="1:6" x14ac:dyDescent="0.2">
      <c r="A270" s="207" t="s">
        <v>194</v>
      </c>
      <c r="B270" s="211"/>
      <c r="C270" s="205"/>
      <c r="D270" s="205"/>
      <c r="E270" s="205"/>
      <c r="F270" s="205"/>
    </row>
    <row r="271" spans="1:6" x14ac:dyDescent="0.2">
      <c r="A271" s="203" t="s">
        <v>195</v>
      </c>
      <c r="B271" s="211"/>
      <c r="C271" s="205"/>
      <c r="D271" s="205"/>
      <c r="E271" s="205"/>
      <c r="F271" s="205"/>
    </row>
    <row r="272" spans="1:6" ht="15" x14ac:dyDescent="0.25">
      <c r="A272" s="279" t="s">
        <v>212</v>
      </c>
      <c r="B272" s="279"/>
      <c r="C272" s="279"/>
      <c r="D272" s="279"/>
      <c r="E272" s="280"/>
      <c r="F272" s="280"/>
    </row>
    <row r="273" spans="1:6" x14ac:dyDescent="0.2">
      <c r="A273" s="214" t="s">
        <v>197</v>
      </c>
      <c r="B273" s="211"/>
      <c r="C273" s="205"/>
      <c r="D273" s="205"/>
      <c r="E273" s="205"/>
      <c r="F273" s="205"/>
    </row>
    <row r="274" spans="1:6" x14ac:dyDescent="0.2">
      <c r="A274" s="213" t="s">
        <v>340</v>
      </c>
      <c r="B274" s="211"/>
      <c r="C274" s="205"/>
      <c r="D274" s="205"/>
      <c r="E274" s="205"/>
      <c r="F274" s="205"/>
    </row>
    <row r="275" spans="1:6" x14ac:dyDescent="0.2">
      <c r="A275" s="213" t="s">
        <v>198</v>
      </c>
      <c r="B275" s="211"/>
      <c r="C275" s="205"/>
      <c r="D275" s="205"/>
      <c r="E275" s="205"/>
      <c r="F275" s="205"/>
    </row>
    <row r="276" spans="1:6" ht="24" x14ac:dyDescent="0.2">
      <c r="A276" s="207" t="s">
        <v>199</v>
      </c>
      <c r="B276" s="223" t="s">
        <v>202</v>
      </c>
      <c r="C276" s="205"/>
      <c r="D276" s="205"/>
      <c r="E276" s="205"/>
      <c r="F276" s="205"/>
    </row>
    <row r="277" spans="1:6" x14ac:dyDescent="0.2">
      <c r="A277" s="213" t="s">
        <v>200</v>
      </c>
      <c r="B277" s="211"/>
      <c r="C277" s="205"/>
      <c r="D277" s="205"/>
      <c r="E277" s="205"/>
      <c r="F277" s="205"/>
    </row>
    <row r="278" spans="1:6" x14ac:dyDescent="0.2">
      <c r="A278" s="214" t="s">
        <v>201</v>
      </c>
      <c r="B278" s="211"/>
      <c r="C278" s="205"/>
      <c r="D278" s="205"/>
      <c r="E278" s="205"/>
      <c r="F278" s="205"/>
    </row>
    <row r="279" spans="1:6" ht="15" x14ac:dyDescent="0.25">
      <c r="A279" s="279" t="s">
        <v>203</v>
      </c>
      <c r="B279" s="279"/>
      <c r="C279" s="279"/>
      <c r="D279" s="279"/>
      <c r="E279" s="280"/>
      <c r="F279" s="280"/>
    </row>
    <row r="280" spans="1:6" ht="28.5" x14ac:dyDescent="0.2">
      <c r="A280" s="207" t="s">
        <v>231</v>
      </c>
      <c r="B280" s="211"/>
      <c r="C280" s="205"/>
      <c r="D280" s="205"/>
      <c r="E280" s="205"/>
      <c r="F280" s="205"/>
    </row>
    <row r="281" spans="1:6" x14ac:dyDescent="0.2">
      <c r="A281" s="207" t="s">
        <v>232</v>
      </c>
      <c r="B281" s="211"/>
      <c r="C281" s="205"/>
      <c r="D281" s="205"/>
      <c r="E281" s="205"/>
      <c r="F281" s="205"/>
    </row>
    <row r="282" spans="1:6" x14ac:dyDescent="0.2">
      <c r="A282" s="207" t="s">
        <v>204</v>
      </c>
      <c r="B282" s="211"/>
      <c r="C282" s="205"/>
      <c r="D282" s="205"/>
      <c r="E282" s="205"/>
      <c r="F282" s="205"/>
    </row>
    <row r="283" spans="1:6" x14ac:dyDescent="0.2">
      <c r="A283" s="207" t="s">
        <v>205</v>
      </c>
      <c r="B283" s="211"/>
      <c r="C283" s="205"/>
      <c r="D283" s="205"/>
      <c r="E283" s="205"/>
      <c r="F283" s="205"/>
    </row>
    <row r="284" spans="1:6" ht="15" x14ac:dyDescent="0.25">
      <c r="A284" s="279" t="s">
        <v>206</v>
      </c>
      <c r="B284" s="279"/>
      <c r="C284" s="279"/>
      <c r="D284" s="279"/>
      <c r="E284" s="280"/>
      <c r="F284" s="280"/>
    </row>
    <row r="285" spans="1:6" ht="28.5" x14ac:dyDescent="0.2">
      <c r="A285" s="213" t="s">
        <v>233</v>
      </c>
      <c r="B285" s="211"/>
      <c r="C285" s="205"/>
      <c r="D285" s="205"/>
      <c r="E285" s="205"/>
      <c r="F285" s="205"/>
    </row>
    <row r="286" spans="1:6" x14ac:dyDescent="0.2">
      <c r="A286" s="214" t="s">
        <v>207</v>
      </c>
      <c r="B286" s="211"/>
      <c r="C286" s="205"/>
      <c r="D286" s="205"/>
      <c r="E286" s="205"/>
      <c r="F286" s="205"/>
    </row>
    <row r="287" spans="1:6" ht="28.5" x14ac:dyDescent="0.2">
      <c r="A287" s="207" t="s">
        <v>208</v>
      </c>
      <c r="B287" s="211"/>
      <c r="C287" s="205"/>
      <c r="D287" s="205"/>
      <c r="E287" s="205"/>
      <c r="F287" s="205"/>
    </row>
    <row r="288" spans="1:6" x14ac:dyDescent="0.2">
      <c r="A288" s="203" t="s">
        <v>209</v>
      </c>
      <c r="B288" s="211"/>
      <c r="C288" s="205"/>
      <c r="D288" s="205"/>
      <c r="E288" s="205"/>
      <c r="F288" s="205"/>
    </row>
    <row r="289" spans="1:6" ht="28.5" x14ac:dyDescent="0.2">
      <c r="A289" s="210" t="s">
        <v>538</v>
      </c>
      <c r="B289" s="211"/>
      <c r="C289" s="205"/>
      <c r="D289" s="205"/>
      <c r="E289" s="205"/>
      <c r="F289" s="205"/>
    </row>
    <row r="290" spans="1:6" x14ac:dyDescent="0.2">
      <c r="A290" s="215" t="s">
        <v>210</v>
      </c>
      <c r="B290" s="224"/>
      <c r="C290" s="205"/>
      <c r="D290" s="205"/>
      <c r="E290" s="205"/>
      <c r="F290" s="205"/>
    </row>
    <row r="291" spans="1:6" x14ac:dyDescent="0.2">
      <c r="A291" s="216" t="s">
        <v>211</v>
      </c>
      <c r="B291" s="224"/>
      <c r="C291" s="205"/>
      <c r="D291" s="205"/>
      <c r="E291" s="205"/>
      <c r="F291" s="205"/>
    </row>
  </sheetData>
  <sheetProtection password="F400" sheet="1" objects="1" scenarios="1" selectLockedCells="1"/>
  <mergeCells count="66">
    <mergeCell ref="A28:F28"/>
    <mergeCell ref="A32:F32"/>
    <mergeCell ref="A39:F39"/>
    <mergeCell ref="A44:F44"/>
    <mergeCell ref="E10:F10"/>
    <mergeCell ref="A12:F12"/>
    <mergeCell ref="A13:F13"/>
    <mergeCell ref="A27:F27"/>
    <mergeCell ref="A10:A11"/>
    <mergeCell ref="B10:B11"/>
    <mergeCell ref="C10:D10"/>
    <mergeCell ref="M9:P9"/>
    <mergeCell ref="M10:N10"/>
    <mergeCell ref="O10:P10"/>
    <mergeCell ref="H10:H11"/>
    <mergeCell ref="I10:J10"/>
    <mergeCell ref="K10:L10"/>
    <mergeCell ref="I9:L9"/>
    <mergeCell ref="A3:F4"/>
    <mergeCell ref="C9:D9"/>
    <mergeCell ref="E9:F9"/>
    <mergeCell ref="B6:F6"/>
    <mergeCell ref="B7:F7"/>
    <mergeCell ref="B5:F5"/>
    <mergeCell ref="A52:F52"/>
    <mergeCell ref="A53:F53"/>
    <mergeCell ref="A67:F67"/>
    <mergeCell ref="A68:F68"/>
    <mergeCell ref="A72:F72"/>
    <mergeCell ref="A79:F79"/>
    <mergeCell ref="A84:F84"/>
    <mergeCell ref="A172:F172"/>
    <mergeCell ref="A173:F173"/>
    <mergeCell ref="A187:F187"/>
    <mergeCell ref="A92:F92"/>
    <mergeCell ref="A93:F93"/>
    <mergeCell ref="A107:F107"/>
    <mergeCell ref="A108:F108"/>
    <mergeCell ref="A112:F112"/>
    <mergeCell ref="A119:F119"/>
    <mergeCell ref="A124:F124"/>
    <mergeCell ref="A188:F188"/>
    <mergeCell ref="A132:F132"/>
    <mergeCell ref="A133:F133"/>
    <mergeCell ref="A147:F147"/>
    <mergeCell ref="A148:F148"/>
    <mergeCell ref="A152:F152"/>
    <mergeCell ref="A159:F159"/>
    <mergeCell ref="A164:F164"/>
    <mergeCell ref="A192:F192"/>
    <mergeCell ref="A199:F199"/>
    <mergeCell ref="A204:F204"/>
    <mergeCell ref="A212:F212"/>
    <mergeCell ref="A213:F213"/>
    <mergeCell ref="A227:F227"/>
    <mergeCell ref="A228:F228"/>
    <mergeCell ref="A232:F232"/>
    <mergeCell ref="A239:F239"/>
    <mergeCell ref="A244:F244"/>
    <mergeCell ref="A279:F279"/>
    <mergeCell ref="A284:F284"/>
    <mergeCell ref="A252:F252"/>
    <mergeCell ref="A253:F253"/>
    <mergeCell ref="A267:F267"/>
    <mergeCell ref="A268:F268"/>
    <mergeCell ref="A272:F272"/>
  </mergeCells>
  <phoneticPr fontId="26" type="noConversion"/>
  <pageMargins left="0.7" right="0.7" top="0.75" bottom="0.75" header="0.3" footer="0.3"/>
  <pageSetup orientation="portrait" horizontalDpi="4294967292" verticalDpi="4294967292" r:id="rId1"/>
  <ignoredErrors>
    <ignoredError sqref="D11" formula="1"/>
  </ignoredErrors>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298"/>
  <sheetViews>
    <sheetView showGridLines="0" zoomScale="90" zoomScaleNormal="90" workbookViewId="0">
      <selection activeCell="I20" sqref="I20"/>
    </sheetView>
  </sheetViews>
  <sheetFormatPr defaultColWidth="8.85546875" defaultRowHeight="14.25" x14ac:dyDescent="0.2"/>
  <cols>
    <col min="1" max="1" width="38" style="196" customWidth="1"/>
    <col min="2" max="2" width="34.42578125" style="196" customWidth="1"/>
    <col min="3" max="3" width="22" style="195" customWidth="1"/>
    <col min="4" max="4" width="19.85546875" style="195" customWidth="1"/>
    <col min="5" max="5" width="24.85546875" style="195" customWidth="1"/>
    <col min="6" max="6" width="22.85546875" style="195" customWidth="1"/>
    <col min="7" max="7" width="8.85546875" style="196"/>
    <col min="8" max="8" width="15.7109375" style="196" customWidth="1"/>
    <col min="9" max="9" width="17.85546875" style="196" customWidth="1"/>
    <col min="10" max="10" width="17.42578125" style="196" customWidth="1"/>
    <col min="11" max="11" width="20.5703125" style="196" customWidth="1"/>
    <col min="12" max="12" width="21" style="196" customWidth="1"/>
    <col min="13" max="13" width="17.140625" style="196" customWidth="1"/>
    <col min="14" max="14" width="16.5703125" style="196" customWidth="1"/>
    <col min="15" max="15" width="20.28515625" style="196" customWidth="1"/>
    <col min="16" max="16" width="19.28515625" style="196" customWidth="1"/>
    <col min="17" max="16384" width="8.85546875" style="196"/>
  </cols>
  <sheetData>
    <row r="1" spans="1:16" ht="20.25" x14ac:dyDescent="0.3">
      <c r="A1" s="194" t="s">
        <v>74</v>
      </c>
      <c r="B1" s="194"/>
    </row>
    <row r="3" spans="1:16" s="128" customFormat="1" ht="58.5" customHeight="1" x14ac:dyDescent="0.2">
      <c r="A3" s="286" t="s">
        <v>623</v>
      </c>
      <c r="B3" s="287"/>
      <c r="C3" s="287"/>
      <c r="D3" s="287"/>
      <c r="E3" s="288"/>
      <c r="F3" s="289"/>
    </row>
    <row r="4" spans="1:16" s="128" customFormat="1" ht="151.5" customHeight="1" x14ac:dyDescent="0.2">
      <c r="A4" s="290"/>
      <c r="B4" s="291"/>
      <c r="C4" s="291"/>
      <c r="D4" s="291"/>
      <c r="E4" s="292"/>
      <c r="F4" s="293"/>
    </row>
    <row r="5" spans="1:16" s="128" customFormat="1" ht="37.5" customHeight="1" x14ac:dyDescent="0.2">
      <c r="A5" s="197" t="s">
        <v>166</v>
      </c>
      <c r="B5" s="266" t="s">
        <v>613</v>
      </c>
      <c r="C5" s="266"/>
      <c r="D5" s="266"/>
      <c r="E5" s="266"/>
      <c r="F5" s="266"/>
    </row>
    <row r="6" spans="1:16" s="128" customFormat="1" ht="30" customHeight="1" x14ac:dyDescent="0.2">
      <c r="A6" s="198" t="s">
        <v>167</v>
      </c>
      <c r="B6" s="259" t="s">
        <v>531</v>
      </c>
      <c r="C6" s="260"/>
      <c r="D6" s="260"/>
      <c r="E6" s="260"/>
      <c r="F6" s="261"/>
    </row>
    <row r="7" spans="1:16" s="128" customFormat="1" ht="36.75" customHeight="1" x14ac:dyDescent="0.2">
      <c r="A7" s="198" t="s">
        <v>168</v>
      </c>
      <c r="B7" s="297" t="s">
        <v>614</v>
      </c>
      <c r="C7" s="297"/>
      <c r="D7" s="297"/>
      <c r="E7" s="297"/>
      <c r="F7" s="297"/>
    </row>
    <row r="8" spans="1:16" s="200" customFormat="1" x14ac:dyDescent="0.2">
      <c r="A8" s="199"/>
      <c r="B8" s="199"/>
      <c r="C8" s="199"/>
      <c r="D8" s="199"/>
    </row>
    <row r="9" spans="1:16" s="195" customFormat="1" ht="57.75" customHeight="1" x14ac:dyDescent="0.25">
      <c r="A9" s="201"/>
      <c r="B9" s="201"/>
      <c r="C9" s="318" t="s">
        <v>214</v>
      </c>
      <c r="D9" s="319"/>
      <c r="E9" s="320" t="s">
        <v>215</v>
      </c>
      <c r="F9" s="321"/>
      <c r="I9" s="318" t="s">
        <v>234</v>
      </c>
      <c r="J9" s="322"/>
      <c r="K9" s="322"/>
      <c r="L9" s="319"/>
      <c r="M9" s="318" t="s">
        <v>235</v>
      </c>
      <c r="N9" s="322"/>
      <c r="O9" s="322"/>
      <c r="P9" s="319"/>
    </row>
    <row r="10" spans="1:16" ht="52.5" customHeight="1" x14ac:dyDescent="0.25">
      <c r="A10" s="314" t="s">
        <v>74</v>
      </c>
      <c r="B10" s="314" t="s">
        <v>280</v>
      </c>
      <c r="C10" s="315" t="s">
        <v>171</v>
      </c>
      <c r="D10" s="316"/>
      <c r="E10" s="315" t="s">
        <v>171</v>
      </c>
      <c r="F10" s="316"/>
      <c r="H10" s="317" t="s">
        <v>193</v>
      </c>
      <c r="I10" s="317" t="s">
        <v>236</v>
      </c>
      <c r="J10" s="317"/>
      <c r="K10" s="317" t="s">
        <v>238</v>
      </c>
      <c r="L10" s="317"/>
      <c r="M10" s="317" t="s">
        <v>239</v>
      </c>
      <c r="N10" s="317"/>
      <c r="O10" s="317" t="s">
        <v>237</v>
      </c>
      <c r="P10" s="317"/>
    </row>
    <row r="11" spans="1:16" ht="15.75" x14ac:dyDescent="0.25">
      <c r="A11" s="314"/>
      <c r="B11" s="314"/>
      <c r="C11" s="202">
        <f>YearOne</f>
        <v>2012</v>
      </c>
      <c r="D11" s="202">
        <f>YearTwo</f>
        <v>2013</v>
      </c>
      <c r="E11" s="202">
        <f>YearOne</f>
        <v>2012</v>
      </c>
      <c r="F11" s="202">
        <f>YearTwo</f>
        <v>2013</v>
      </c>
      <c r="H11" s="317"/>
      <c r="I11" s="190">
        <f>YearOne</f>
        <v>2012</v>
      </c>
      <c r="J11" s="190">
        <f>YearTwo</f>
        <v>2013</v>
      </c>
      <c r="K11" s="190">
        <f>YearOne</f>
        <v>2012</v>
      </c>
      <c r="L11" s="190">
        <f>YearTwo</f>
        <v>2013</v>
      </c>
      <c r="M11" s="190">
        <f>YearOne</f>
        <v>2012</v>
      </c>
      <c r="N11" s="190">
        <f>YearTwo</f>
        <v>2013</v>
      </c>
      <c r="O11" s="190">
        <f>YearOne</f>
        <v>2012</v>
      </c>
      <c r="P11" s="190">
        <f>YearTwo</f>
        <v>2013</v>
      </c>
    </row>
    <row r="12" spans="1:16" ht="30" customHeight="1" x14ac:dyDescent="0.25">
      <c r="A12" s="310" t="str">
        <f>'Service providers'!I13</f>
        <v>Указать название</v>
      </c>
      <c r="B12" s="310"/>
      <c r="C12" s="310"/>
      <c r="D12" s="310"/>
      <c r="E12" s="311"/>
      <c r="F12" s="311"/>
      <c r="H12" s="225" t="str">
        <f>'Service providers'!$I$13</f>
        <v>Указать название</v>
      </c>
      <c r="I12" s="179"/>
      <c r="J12" s="179"/>
      <c r="K12" s="179"/>
      <c r="L12" s="179"/>
      <c r="M12" s="179"/>
      <c r="N12" s="179"/>
      <c r="O12" s="179"/>
      <c r="P12" s="179"/>
    </row>
    <row r="13" spans="1:16" ht="34.5" customHeight="1" x14ac:dyDescent="0.25">
      <c r="A13" s="312" t="s">
        <v>180</v>
      </c>
      <c r="B13" s="312"/>
      <c r="C13" s="312"/>
      <c r="D13" s="312"/>
      <c r="E13" s="284"/>
      <c r="F13" s="284"/>
      <c r="H13" s="225" t="str">
        <f>'Service providers'!$I$34</f>
        <v>Указать название</v>
      </c>
      <c r="I13" s="179"/>
      <c r="J13" s="179"/>
      <c r="K13" s="179"/>
      <c r="L13" s="179"/>
      <c r="M13" s="179"/>
      <c r="N13" s="179"/>
      <c r="O13" s="179"/>
      <c r="P13" s="179"/>
    </row>
    <row r="14" spans="1:16" ht="56.25" x14ac:dyDescent="0.25">
      <c r="A14" s="203" t="s">
        <v>181</v>
      </c>
      <c r="B14" s="204" t="s">
        <v>624</v>
      </c>
      <c r="C14" s="205"/>
      <c r="D14" s="205"/>
      <c r="E14" s="206"/>
      <c r="F14" s="206"/>
      <c r="H14" s="225" t="str">
        <f>'Service providers'!$I$55</f>
        <v>Указать название</v>
      </c>
      <c r="I14" s="179"/>
      <c r="J14" s="179"/>
      <c r="K14" s="179"/>
      <c r="L14" s="179"/>
      <c r="M14" s="179"/>
      <c r="N14" s="179"/>
      <c r="O14" s="179"/>
      <c r="P14" s="179"/>
    </row>
    <row r="15" spans="1:16" ht="56.25" x14ac:dyDescent="0.25">
      <c r="A15" s="203" t="s">
        <v>184</v>
      </c>
      <c r="B15" s="204" t="s">
        <v>625</v>
      </c>
      <c r="C15" s="205"/>
      <c r="D15" s="205"/>
      <c r="E15" s="206"/>
      <c r="F15" s="206"/>
      <c r="H15" s="225" t="str">
        <f>'Service providers'!$I$76</f>
        <v>Указать название</v>
      </c>
      <c r="I15" s="179"/>
      <c r="J15" s="179"/>
      <c r="K15" s="179"/>
      <c r="L15" s="179"/>
      <c r="M15" s="179"/>
      <c r="N15" s="179"/>
      <c r="O15" s="179"/>
      <c r="P15" s="179"/>
    </row>
    <row r="16" spans="1:16" ht="33.75" x14ac:dyDescent="0.25">
      <c r="A16" s="203" t="s">
        <v>617</v>
      </c>
      <c r="B16" s="204" t="s">
        <v>287</v>
      </c>
      <c r="C16" s="205"/>
      <c r="D16" s="205"/>
      <c r="E16" s="206"/>
      <c r="F16" s="206"/>
      <c r="H16" s="225" t="str">
        <f>'Service providers'!$I$97</f>
        <v>Указать название</v>
      </c>
      <c r="I16" s="179"/>
      <c r="J16" s="179"/>
      <c r="K16" s="179"/>
      <c r="L16" s="179"/>
      <c r="M16" s="179"/>
      <c r="N16" s="179"/>
      <c r="O16" s="179"/>
      <c r="P16" s="179"/>
    </row>
    <row r="17" spans="1:16" ht="123.75" x14ac:dyDescent="0.25">
      <c r="A17" s="207" t="s">
        <v>185</v>
      </c>
      <c r="B17" s="208" t="s">
        <v>536</v>
      </c>
      <c r="C17" s="205"/>
      <c r="D17" s="205"/>
      <c r="E17" s="206"/>
      <c r="F17" s="206"/>
      <c r="H17" s="225" t="str">
        <f>'Service providers'!$I$118</f>
        <v>Указать название</v>
      </c>
      <c r="I17" s="179"/>
      <c r="J17" s="179"/>
      <c r="K17" s="179"/>
      <c r="L17" s="179"/>
      <c r="M17" s="179"/>
      <c r="N17" s="179"/>
      <c r="O17" s="179"/>
      <c r="P17" s="179"/>
    </row>
    <row r="18" spans="1:16" ht="39.75" customHeight="1" x14ac:dyDescent="0.25">
      <c r="A18" s="207" t="s">
        <v>187</v>
      </c>
      <c r="B18" s="204" t="s">
        <v>539</v>
      </c>
      <c r="C18" s="205"/>
      <c r="D18" s="205"/>
      <c r="E18" s="206"/>
      <c r="F18" s="206"/>
      <c r="H18" s="225" t="str">
        <f>'Service providers'!$I$139</f>
        <v>Указать название</v>
      </c>
      <c r="I18" s="179"/>
      <c r="J18" s="179"/>
      <c r="K18" s="179"/>
      <c r="L18" s="179"/>
      <c r="M18" s="179"/>
      <c r="N18" s="179"/>
      <c r="O18" s="179"/>
      <c r="P18" s="179"/>
    </row>
    <row r="19" spans="1:16" ht="45" x14ac:dyDescent="0.25">
      <c r="A19" s="207" t="s">
        <v>216</v>
      </c>
      <c r="B19" s="204" t="s">
        <v>540</v>
      </c>
      <c r="C19" s="205"/>
      <c r="D19" s="205"/>
      <c r="E19" s="206"/>
      <c r="F19" s="206"/>
      <c r="H19" s="184" t="s">
        <v>243</v>
      </c>
      <c r="I19" s="184">
        <f>SUM(I12:I18)</f>
        <v>0</v>
      </c>
      <c r="J19" s="184">
        <f t="shared" ref="I19:P19" si="0">SUM(J12:J18)</f>
        <v>0</v>
      </c>
      <c r="K19" s="184">
        <f t="shared" si="0"/>
        <v>0</v>
      </c>
      <c r="L19" s="184">
        <f t="shared" si="0"/>
        <v>0</v>
      </c>
      <c r="M19" s="184">
        <f t="shared" si="0"/>
        <v>0</v>
      </c>
      <c r="N19" s="184">
        <f t="shared" si="0"/>
        <v>0</v>
      </c>
      <c r="O19" s="184">
        <f t="shared" si="0"/>
        <v>0</v>
      </c>
      <c r="P19" s="184">
        <f t="shared" si="0"/>
        <v>0</v>
      </c>
    </row>
    <row r="20" spans="1:16" ht="67.5" x14ac:dyDescent="0.2">
      <c r="A20" s="207" t="s">
        <v>217</v>
      </c>
      <c r="B20" s="204" t="s">
        <v>218</v>
      </c>
      <c r="C20" s="205"/>
      <c r="D20" s="205"/>
      <c r="E20" s="206"/>
      <c r="F20" s="206"/>
    </row>
    <row r="21" spans="1:16" ht="45" x14ac:dyDescent="0.2">
      <c r="A21" s="207" t="s">
        <v>219</v>
      </c>
      <c r="B21" s="204" t="s">
        <v>220</v>
      </c>
      <c r="C21" s="205"/>
      <c r="D21" s="205"/>
      <c r="E21" s="206"/>
      <c r="F21" s="206"/>
    </row>
    <row r="22" spans="1:16" ht="28.5" x14ac:dyDescent="0.2">
      <c r="A22" s="207" t="s">
        <v>221</v>
      </c>
      <c r="B22" s="204" t="s">
        <v>626</v>
      </c>
      <c r="C22" s="205"/>
      <c r="D22" s="205"/>
      <c r="E22" s="206"/>
      <c r="F22" s="206"/>
    </row>
    <row r="23" spans="1:16" ht="22.5" x14ac:dyDescent="0.2">
      <c r="A23" s="203" t="s">
        <v>222</v>
      </c>
      <c r="B23" s="204" t="s">
        <v>223</v>
      </c>
      <c r="C23" s="205"/>
      <c r="D23" s="205"/>
      <c r="E23" s="206"/>
      <c r="F23" s="206"/>
    </row>
    <row r="24" spans="1:16" x14ac:dyDescent="0.2">
      <c r="A24" s="207" t="s">
        <v>224</v>
      </c>
      <c r="B24" s="204" t="s">
        <v>627</v>
      </c>
      <c r="C24" s="205"/>
      <c r="D24" s="205"/>
      <c r="E24" s="206"/>
      <c r="F24" s="206"/>
    </row>
    <row r="25" spans="1:16" ht="33.75" x14ac:dyDescent="0.2">
      <c r="A25" s="209" t="s">
        <v>225</v>
      </c>
      <c r="B25" s="204" t="s">
        <v>628</v>
      </c>
      <c r="C25" s="205"/>
      <c r="D25" s="205"/>
      <c r="E25" s="206"/>
      <c r="F25" s="206"/>
    </row>
    <row r="26" spans="1:16" x14ac:dyDescent="0.2">
      <c r="A26" s="209" t="s">
        <v>191</v>
      </c>
      <c r="B26" s="204" t="s">
        <v>272</v>
      </c>
      <c r="C26" s="205"/>
      <c r="D26" s="205"/>
      <c r="E26" s="206"/>
      <c r="F26" s="206"/>
    </row>
    <row r="27" spans="1:16" ht="33.75" x14ac:dyDescent="0.2">
      <c r="A27" s="210" t="s">
        <v>226</v>
      </c>
      <c r="B27" s="204" t="s">
        <v>629</v>
      </c>
      <c r="C27" s="205"/>
      <c r="D27" s="205"/>
      <c r="E27" s="206"/>
      <c r="F27" s="206"/>
    </row>
    <row r="28" spans="1:16" ht="15" x14ac:dyDescent="0.25">
      <c r="A28" s="313" t="s">
        <v>168</v>
      </c>
      <c r="B28" s="313"/>
      <c r="C28" s="313"/>
      <c r="D28" s="313"/>
      <c r="E28" s="285"/>
      <c r="F28" s="285"/>
    </row>
    <row r="29" spans="1:16" ht="15.75" x14ac:dyDescent="0.25">
      <c r="A29" s="309" t="s">
        <v>213</v>
      </c>
      <c r="B29" s="309"/>
      <c r="C29" s="309"/>
      <c r="D29" s="309"/>
      <c r="E29" s="284"/>
      <c r="F29" s="284"/>
    </row>
    <row r="30" spans="1:16" ht="41.25" x14ac:dyDescent="0.2">
      <c r="A30" s="203" t="s">
        <v>228</v>
      </c>
      <c r="B30" s="211"/>
      <c r="C30" s="205"/>
      <c r="D30" s="205"/>
      <c r="E30" s="206"/>
      <c r="F30" s="206"/>
    </row>
    <row r="31" spans="1:16" x14ac:dyDescent="0.2">
      <c r="A31" s="207" t="s">
        <v>227</v>
      </c>
      <c r="B31" s="211"/>
      <c r="C31" s="205"/>
      <c r="D31" s="205"/>
      <c r="E31" s="206"/>
      <c r="F31" s="206"/>
    </row>
    <row r="32" spans="1:16" x14ac:dyDescent="0.2">
      <c r="A32" s="203" t="s">
        <v>195</v>
      </c>
      <c r="B32" s="211"/>
      <c r="C32" s="205"/>
      <c r="D32" s="205"/>
      <c r="E32" s="206"/>
      <c r="F32" s="206"/>
    </row>
    <row r="33" spans="1:6" ht="15.75" x14ac:dyDescent="0.25">
      <c r="A33" s="309" t="s">
        <v>212</v>
      </c>
      <c r="B33" s="309"/>
      <c r="C33" s="309"/>
      <c r="D33" s="309"/>
      <c r="E33" s="284"/>
      <c r="F33" s="284"/>
    </row>
    <row r="34" spans="1:6" x14ac:dyDescent="0.2">
      <c r="A34" s="203" t="s">
        <v>197</v>
      </c>
      <c r="B34" s="212"/>
      <c r="C34" s="205"/>
      <c r="D34" s="205"/>
      <c r="E34" s="206"/>
      <c r="F34" s="206"/>
    </row>
    <row r="35" spans="1:6" x14ac:dyDescent="0.2">
      <c r="A35" s="207" t="s">
        <v>340</v>
      </c>
      <c r="B35" s="212"/>
      <c r="C35" s="205"/>
      <c r="D35" s="205"/>
      <c r="E35" s="206"/>
      <c r="F35" s="206"/>
    </row>
    <row r="36" spans="1:6" x14ac:dyDescent="0.2">
      <c r="A36" s="207" t="s">
        <v>198</v>
      </c>
      <c r="B36" s="212"/>
      <c r="C36" s="205"/>
      <c r="D36" s="205"/>
      <c r="E36" s="206"/>
      <c r="F36" s="206"/>
    </row>
    <row r="37" spans="1:6" x14ac:dyDescent="0.2">
      <c r="A37" s="203" t="s">
        <v>199</v>
      </c>
      <c r="B37" s="212"/>
      <c r="C37" s="205"/>
      <c r="D37" s="205"/>
      <c r="E37" s="206"/>
      <c r="F37" s="206"/>
    </row>
    <row r="38" spans="1:6" x14ac:dyDescent="0.2">
      <c r="A38" s="207" t="s">
        <v>200</v>
      </c>
      <c r="B38" s="212"/>
      <c r="C38" s="205"/>
      <c r="D38" s="205"/>
      <c r="E38" s="206"/>
      <c r="F38" s="206"/>
    </row>
    <row r="39" spans="1:6" x14ac:dyDescent="0.2">
      <c r="A39" s="203" t="s">
        <v>201</v>
      </c>
      <c r="B39" s="212"/>
      <c r="C39" s="205"/>
      <c r="D39" s="205"/>
      <c r="E39" s="206"/>
      <c r="F39" s="206"/>
    </row>
    <row r="40" spans="1:6" ht="15" x14ac:dyDescent="0.2">
      <c r="A40" s="309" t="s">
        <v>230</v>
      </c>
      <c r="B40" s="309"/>
      <c r="C40" s="309"/>
      <c r="D40" s="309"/>
      <c r="E40" s="285"/>
      <c r="F40" s="285"/>
    </row>
    <row r="41" spans="1:6" ht="28.5" x14ac:dyDescent="0.2">
      <c r="A41" s="207" t="s">
        <v>231</v>
      </c>
      <c r="B41" s="211"/>
      <c r="C41" s="205"/>
      <c r="D41" s="205"/>
      <c r="E41" s="206"/>
      <c r="F41" s="206"/>
    </row>
    <row r="42" spans="1:6" x14ac:dyDescent="0.2">
      <c r="A42" s="207" t="s">
        <v>232</v>
      </c>
      <c r="B42" s="211"/>
      <c r="C42" s="205"/>
      <c r="D42" s="205"/>
      <c r="E42" s="206"/>
      <c r="F42" s="206"/>
    </row>
    <row r="43" spans="1:6" x14ac:dyDescent="0.2">
      <c r="A43" s="207" t="s">
        <v>204</v>
      </c>
      <c r="B43" s="211"/>
      <c r="C43" s="205"/>
      <c r="D43" s="205"/>
      <c r="E43" s="206"/>
      <c r="F43" s="206"/>
    </row>
    <row r="44" spans="1:6" x14ac:dyDescent="0.2">
      <c r="A44" s="207" t="s">
        <v>205</v>
      </c>
      <c r="B44" s="211"/>
      <c r="C44" s="205"/>
      <c r="D44" s="205"/>
      <c r="E44" s="206"/>
      <c r="F44" s="206"/>
    </row>
    <row r="45" spans="1:6" ht="15.75" x14ac:dyDescent="0.25">
      <c r="A45" s="309" t="s">
        <v>206</v>
      </c>
      <c r="B45" s="309"/>
      <c r="C45" s="309"/>
      <c r="D45" s="309"/>
      <c r="E45" s="284"/>
      <c r="F45" s="284"/>
    </row>
    <row r="46" spans="1:6" ht="28.5" x14ac:dyDescent="0.2">
      <c r="A46" s="213" t="s">
        <v>233</v>
      </c>
      <c r="B46" s="211"/>
      <c r="C46" s="205"/>
      <c r="D46" s="205"/>
      <c r="E46" s="206"/>
      <c r="F46" s="206"/>
    </row>
    <row r="47" spans="1:6" x14ac:dyDescent="0.2">
      <c r="A47" s="214" t="s">
        <v>207</v>
      </c>
      <c r="B47" s="211"/>
      <c r="C47" s="205"/>
      <c r="D47" s="205"/>
      <c r="E47" s="206"/>
      <c r="F47" s="206"/>
    </row>
    <row r="48" spans="1:6" ht="28.5" x14ac:dyDescent="0.2">
      <c r="A48" s="207" t="s">
        <v>208</v>
      </c>
      <c r="B48" s="211"/>
      <c r="C48" s="205"/>
      <c r="D48" s="205"/>
      <c r="E48" s="206"/>
      <c r="F48" s="206"/>
    </row>
    <row r="49" spans="1:6" x14ac:dyDescent="0.2">
      <c r="A49" s="203" t="s">
        <v>209</v>
      </c>
      <c r="B49" s="211"/>
      <c r="C49" s="205"/>
      <c r="D49" s="205"/>
      <c r="E49" s="206"/>
      <c r="F49" s="206"/>
    </row>
    <row r="50" spans="1:6" ht="28.5" x14ac:dyDescent="0.2">
      <c r="A50" s="210" t="s">
        <v>538</v>
      </c>
      <c r="B50" s="211"/>
      <c r="C50" s="205"/>
      <c r="D50" s="205"/>
      <c r="E50" s="206"/>
      <c r="F50" s="206"/>
    </row>
    <row r="51" spans="1:6" x14ac:dyDescent="0.2">
      <c r="A51" s="215" t="s">
        <v>210</v>
      </c>
      <c r="B51" s="211"/>
      <c r="C51" s="205"/>
      <c r="D51" s="205"/>
      <c r="E51" s="206"/>
      <c r="F51" s="206"/>
    </row>
    <row r="52" spans="1:6" x14ac:dyDescent="0.2">
      <c r="A52" s="216" t="s">
        <v>211</v>
      </c>
      <c r="B52" s="211"/>
      <c r="C52" s="205"/>
      <c r="D52" s="205"/>
      <c r="E52" s="206"/>
      <c r="F52" s="206"/>
    </row>
    <row r="53" spans="1:6" ht="15" x14ac:dyDescent="0.25">
      <c r="A53" s="310" t="str">
        <f>'Service providers'!I34</f>
        <v>Указать название</v>
      </c>
      <c r="B53" s="310"/>
      <c r="C53" s="310"/>
      <c r="D53" s="310"/>
      <c r="E53" s="311"/>
      <c r="F53" s="311"/>
    </row>
    <row r="54" spans="1:6" ht="15" x14ac:dyDescent="0.25">
      <c r="A54" s="312" t="s">
        <v>180</v>
      </c>
      <c r="B54" s="312"/>
      <c r="C54" s="312"/>
      <c r="D54" s="312"/>
      <c r="E54" s="284"/>
      <c r="F54" s="284"/>
    </row>
    <row r="55" spans="1:6" ht="56.25" x14ac:dyDescent="0.2">
      <c r="A55" s="203" t="s">
        <v>181</v>
      </c>
      <c r="B55" s="204" t="s">
        <v>624</v>
      </c>
      <c r="C55" s="205"/>
      <c r="D55" s="205"/>
      <c r="E55" s="206"/>
      <c r="F55" s="206"/>
    </row>
    <row r="56" spans="1:6" ht="56.25" x14ac:dyDescent="0.2">
      <c r="A56" s="207" t="s">
        <v>184</v>
      </c>
      <c r="B56" s="204" t="s">
        <v>625</v>
      </c>
      <c r="C56" s="205"/>
      <c r="D56" s="205"/>
      <c r="E56" s="206"/>
      <c r="F56" s="206"/>
    </row>
    <row r="57" spans="1:6" ht="33.75" x14ac:dyDescent="0.2">
      <c r="A57" s="207" t="s">
        <v>617</v>
      </c>
      <c r="B57" s="204" t="s">
        <v>287</v>
      </c>
      <c r="C57" s="205"/>
      <c r="D57" s="205"/>
      <c r="E57" s="206"/>
      <c r="F57" s="206"/>
    </row>
    <row r="58" spans="1:6" ht="123.75" x14ac:dyDescent="0.2">
      <c r="A58" s="207" t="s">
        <v>185</v>
      </c>
      <c r="B58" s="208" t="s">
        <v>536</v>
      </c>
      <c r="C58" s="205"/>
      <c r="D58" s="205"/>
      <c r="E58" s="206"/>
      <c r="F58" s="206"/>
    </row>
    <row r="59" spans="1:6" ht="33.75" x14ac:dyDescent="0.2">
      <c r="A59" s="207" t="s">
        <v>187</v>
      </c>
      <c r="B59" s="204" t="s">
        <v>539</v>
      </c>
      <c r="C59" s="205"/>
      <c r="D59" s="205"/>
      <c r="E59" s="206"/>
      <c r="F59" s="206"/>
    </row>
    <row r="60" spans="1:6" ht="45" x14ac:dyDescent="0.2">
      <c r="A60" s="207" t="s">
        <v>216</v>
      </c>
      <c r="B60" s="204" t="s">
        <v>540</v>
      </c>
      <c r="C60" s="205"/>
      <c r="D60" s="205"/>
      <c r="E60" s="206"/>
      <c r="F60" s="206"/>
    </row>
    <row r="61" spans="1:6" ht="67.5" x14ac:dyDescent="0.2">
      <c r="A61" s="207" t="s">
        <v>217</v>
      </c>
      <c r="B61" s="204" t="s">
        <v>218</v>
      </c>
      <c r="C61" s="205"/>
      <c r="D61" s="205"/>
      <c r="E61" s="206"/>
      <c r="F61" s="206"/>
    </row>
    <row r="62" spans="1:6" ht="45" x14ac:dyDescent="0.2">
      <c r="A62" s="207" t="s">
        <v>219</v>
      </c>
      <c r="B62" s="204" t="s">
        <v>220</v>
      </c>
      <c r="C62" s="205"/>
      <c r="D62" s="205"/>
      <c r="E62" s="206"/>
      <c r="F62" s="206"/>
    </row>
    <row r="63" spans="1:6" ht="28.5" x14ac:dyDescent="0.2">
      <c r="A63" s="207" t="s">
        <v>221</v>
      </c>
      <c r="B63" s="204" t="s">
        <v>626</v>
      </c>
      <c r="C63" s="205"/>
      <c r="D63" s="205"/>
      <c r="E63" s="206"/>
      <c r="F63" s="206"/>
    </row>
    <row r="64" spans="1:6" ht="22.5" x14ac:dyDescent="0.2">
      <c r="A64" s="203" t="s">
        <v>222</v>
      </c>
      <c r="B64" s="204" t="s">
        <v>223</v>
      </c>
      <c r="C64" s="205"/>
      <c r="D64" s="205"/>
      <c r="E64" s="206"/>
      <c r="F64" s="206"/>
    </row>
    <row r="65" spans="1:6" x14ac:dyDescent="0.2">
      <c r="A65" s="207" t="s">
        <v>224</v>
      </c>
      <c r="B65" s="204" t="s">
        <v>627</v>
      </c>
      <c r="C65" s="205"/>
      <c r="D65" s="205"/>
      <c r="E65" s="206"/>
      <c r="F65" s="206"/>
    </row>
    <row r="66" spans="1:6" ht="33.75" x14ac:dyDescent="0.2">
      <c r="A66" s="209" t="s">
        <v>225</v>
      </c>
      <c r="B66" s="204" t="s">
        <v>628</v>
      </c>
      <c r="C66" s="205"/>
      <c r="D66" s="205"/>
      <c r="E66" s="206"/>
      <c r="F66" s="206"/>
    </row>
    <row r="67" spans="1:6" x14ac:dyDescent="0.2">
      <c r="A67" s="209" t="s">
        <v>191</v>
      </c>
      <c r="B67" s="204" t="s">
        <v>272</v>
      </c>
      <c r="C67" s="205"/>
      <c r="D67" s="205"/>
      <c r="E67" s="206"/>
      <c r="F67" s="206"/>
    </row>
    <row r="68" spans="1:6" ht="33.75" x14ac:dyDescent="0.2">
      <c r="A68" s="210" t="s">
        <v>226</v>
      </c>
      <c r="B68" s="204" t="s">
        <v>629</v>
      </c>
      <c r="C68" s="205"/>
      <c r="D68" s="205"/>
      <c r="E68" s="206"/>
      <c r="F68" s="206"/>
    </row>
    <row r="69" spans="1:6" ht="15" x14ac:dyDescent="0.25">
      <c r="A69" s="313" t="s">
        <v>168</v>
      </c>
      <c r="B69" s="313"/>
      <c r="C69" s="313"/>
      <c r="D69" s="313"/>
      <c r="E69" s="285"/>
      <c r="F69" s="285"/>
    </row>
    <row r="70" spans="1:6" ht="15.75" x14ac:dyDescent="0.25">
      <c r="A70" s="309" t="s">
        <v>213</v>
      </c>
      <c r="B70" s="309"/>
      <c r="C70" s="309"/>
      <c r="D70" s="309"/>
      <c r="E70" s="284"/>
      <c r="F70" s="284"/>
    </row>
    <row r="71" spans="1:6" ht="41.25" x14ac:dyDescent="0.2">
      <c r="A71" s="203" t="s">
        <v>228</v>
      </c>
      <c r="B71" s="211"/>
      <c r="C71" s="205"/>
      <c r="D71" s="205"/>
      <c r="E71" s="206"/>
      <c r="F71" s="206"/>
    </row>
    <row r="72" spans="1:6" x14ac:dyDescent="0.2">
      <c r="A72" s="207" t="s">
        <v>227</v>
      </c>
      <c r="B72" s="211"/>
      <c r="C72" s="205"/>
      <c r="D72" s="205"/>
      <c r="E72" s="206"/>
      <c r="F72" s="206"/>
    </row>
    <row r="73" spans="1:6" x14ac:dyDescent="0.2">
      <c r="A73" s="203" t="s">
        <v>195</v>
      </c>
      <c r="B73" s="211"/>
      <c r="C73" s="205"/>
      <c r="D73" s="205"/>
      <c r="E73" s="206"/>
      <c r="F73" s="206"/>
    </row>
    <row r="74" spans="1:6" ht="15.75" x14ac:dyDescent="0.25">
      <c r="A74" s="309" t="s">
        <v>212</v>
      </c>
      <c r="B74" s="309"/>
      <c r="C74" s="309"/>
      <c r="D74" s="309"/>
      <c r="E74" s="284"/>
      <c r="F74" s="284"/>
    </row>
    <row r="75" spans="1:6" x14ac:dyDescent="0.2">
      <c r="A75" s="203" t="s">
        <v>197</v>
      </c>
      <c r="B75" s="212"/>
      <c r="C75" s="205"/>
      <c r="D75" s="205"/>
      <c r="E75" s="206"/>
      <c r="F75" s="206"/>
    </row>
    <row r="76" spans="1:6" x14ac:dyDescent="0.2">
      <c r="A76" s="207" t="s">
        <v>340</v>
      </c>
      <c r="B76" s="212"/>
      <c r="C76" s="205"/>
      <c r="D76" s="205"/>
      <c r="E76" s="206"/>
      <c r="F76" s="206"/>
    </row>
    <row r="77" spans="1:6" x14ac:dyDescent="0.2">
      <c r="A77" s="207" t="s">
        <v>198</v>
      </c>
      <c r="B77" s="212"/>
      <c r="C77" s="205"/>
      <c r="D77" s="205"/>
      <c r="E77" s="206"/>
      <c r="F77" s="206"/>
    </row>
    <row r="78" spans="1:6" x14ac:dyDescent="0.2">
      <c r="A78" s="203" t="s">
        <v>199</v>
      </c>
      <c r="B78" s="212"/>
      <c r="C78" s="205"/>
      <c r="D78" s="205"/>
      <c r="E78" s="206"/>
      <c r="F78" s="206"/>
    </row>
    <row r="79" spans="1:6" x14ac:dyDescent="0.2">
      <c r="A79" s="207" t="s">
        <v>200</v>
      </c>
      <c r="B79" s="212"/>
      <c r="C79" s="205"/>
      <c r="D79" s="205"/>
      <c r="E79" s="206"/>
      <c r="F79" s="206"/>
    </row>
    <row r="80" spans="1:6" x14ac:dyDescent="0.2">
      <c r="A80" s="203" t="s">
        <v>201</v>
      </c>
      <c r="B80" s="212"/>
      <c r="C80" s="205"/>
      <c r="D80" s="205"/>
      <c r="E80" s="206"/>
      <c r="F80" s="206"/>
    </row>
    <row r="81" spans="1:6" ht="15" x14ac:dyDescent="0.2">
      <c r="A81" s="309" t="s">
        <v>230</v>
      </c>
      <c r="B81" s="309"/>
      <c r="C81" s="309"/>
      <c r="D81" s="309"/>
      <c r="E81" s="285"/>
      <c r="F81" s="285"/>
    </row>
    <row r="82" spans="1:6" ht="28.5" x14ac:dyDescent="0.2">
      <c r="A82" s="207" t="s">
        <v>231</v>
      </c>
      <c r="B82" s="211"/>
      <c r="C82" s="205"/>
      <c r="D82" s="205"/>
      <c r="E82" s="206"/>
      <c r="F82" s="206"/>
    </row>
    <row r="83" spans="1:6" x14ac:dyDescent="0.2">
      <c r="A83" s="207" t="s">
        <v>232</v>
      </c>
      <c r="B83" s="211"/>
      <c r="C83" s="205"/>
      <c r="D83" s="205"/>
      <c r="E83" s="206"/>
      <c r="F83" s="206"/>
    </row>
    <row r="84" spans="1:6" x14ac:dyDescent="0.2">
      <c r="A84" s="207" t="s">
        <v>204</v>
      </c>
      <c r="B84" s="211"/>
      <c r="C84" s="205"/>
      <c r="D84" s="205"/>
      <c r="E84" s="206"/>
      <c r="F84" s="206"/>
    </row>
    <row r="85" spans="1:6" x14ac:dyDescent="0.2">
      <c r="A85" s="207" t="s">
        <v>205</v>
      </c>
      <c r="B85" s="211"/>
      <c r="C85" s="205"/>
      <c r="D85" s="205"/>
      <c r="E85" s="206"/>
      <c r="F85" s="206"/>
    </row>
    <row r="86" spans="1:6" ht="15.75" x14ac:dyDescent="0.25">
      <c r="A86" s="309" t="s">
        <v>206</v>
      </c>
      <c r="B86" s="309"/>
      <c r="C86" s="309"/>
      <c r="D86" s="309"/>
      <c r="E86" s="284"/>
      <c r="F86" s="284"/>
    </row>
    <row r="87" spans="1:6" ht="28.5" x14ac:dyDescent="0.2">
      <c r="A87" s="213" t="s">
        <v>233</v>
      </c>
      <c r="B87" s="211"/>
      <c r="C87" s="205"/>
      <c r="D87" s="205"/>
      <c r="E87" s="206"/>
      <c r="F87" s="206"/>
    </row>
    <row r="88" spans="1:6" x14ac:dyDescent="0.2">
      <c r="A88" s="214" t="s">
        <v>207</v>
      </c>
      <c r="B88" s="211"/>
      <c r="C88" s="205"/>
      <c r="D88" s="205"/>
      <c r="E88" s="206"/>
      <c r="F88" s="206"/>
    </row>
    <row r="89" spans="1:6" ht="28.5" x14ac:dyDescent="0.2">
      <c r="A89" s="207" t="s">
        <v>208</v>
      </c>
      <c r="B89" s="211"/>
      <c r="C89" s="205"/>
      <c r="D89" s="205"/>
      <c r="E89" s="206"/>
      <c r="F89" s="206"/>
    </row>
    <row r="90" spans="1:6" x14ac:dyDescent="0.2">
      <c r="A90" s="203" t="s">
        <v>209</v>
      </c>
      <c r="B90" s="211"/>
      <c r="C90" s="205"/>
      <c r="D90" s="205"/>
      <c r="E90" s="206"/>
      <c r="F90" s="206"/>
    </row>
    <row r="91" spans="1:6" ht="28.5" x14ac:dyDescent="0.2">
      <c r="A91" s="210" t="s">
        <v>538</v>
      </c>
      <c r="B91" s="211"/>
      <c r="C91" s="205"/>
      <c r="D91" s="205"/>
      <c r="E91" s="206"/>
      <c r="F91" s="206"/>
    </row>
    <row r="92" spans="1:6" x14ac:dyDescent="0.2">
      <c r="A92" s="215" t="s">
        <v>210</v>
      </c>
      <c r="B92" s="211"/>
      <c r="C92" s="205"/>
      <c r="D92" s="205"/>
      <c r="E92" s="206"/>
      <c r="F92" s="206"/>
    </row>
    <row r="93" spans="1:6" x14ac:dyDescent="0.2">
      <c r="A93" s="216" t="s">
        <v>211</v>
      </c>
      <c r="B93" s="211"/>
      <c r="C93" s="205"/>
      <c r="D93" s="205"/>
      <c r="E93" s="206"/>
      <c r="F93" s="206"/>
    </row>
    <row r="94" spans="1:6" ht="15" x14ac:dyDescent="0.25">
      <c r="A94" s="310" t="str">
        <f>'Service providers'!I55</f>
        <v>Указать название</v>
      </c>
      <c r="B94" s="310"/>
      <c r="C94" s="310"/>
      <c r="D94" s="310"/>
      <c r="E94" s="311"/>
      <c r="F94" s="311"/>
    </row>
    <row r="95" spans="1:6" ht="15" x14ac:dyDescent="0.25">
      <c r="A95" s="312" t="s">
        <v>180</v>
      </c>
      <c r="B95" s="312"/>
      <c r="C95" s="312"/>
      <c r="D95" s="312"/>
      <c r="E95" s="284"/>
      <c r="F95" s="284"/>
    </row>
    <row r="96" spans="1:6" ht="56.25" x14ac:dyDescent="0.2">
      <c r="A96" s="203" t="s">
        <v>181</v>
      </c>
      <c r="B96" s="204" t="s">
        <v>624</v>
      </c>
      <c r="C96" s="205"/>
      <c r="D96" s="205"/>
      <c r="E96" s="206"/>
      <c r="F96" s="206"/>
    </row>
    <row r="97" spans="1:6" ht="56.25" x14ac:dyDescent="0.2">
      <c r="A97" s="207" t="s">
        <v>184</v>
      </c>
      <c r="B97" s="204" t="s">
        <v>625</v>
      </c>
      <c r="C97" s="205"/>
      <c r="D97" s="205"/>
      <c r="E97" s="206"/>
      <c r="F97" s="206"/>
    </row>
    <row r="98" spans="1:6" ht="33.75" x14ac:dyDescent="0.2">
      <c r="A98" s="207" t="s">
        <v>617</v>
      </c>
      <c r="B98" s="204" t="s">
        <v>287</v>
      </c>
      <c r="C98" s="205"/>
      <c r="D98" s="205"/>
      <c r="E98" s="206"/>
      <c r="F98" s="206"/>
    </row>
    <row r="99" spans="1:6" ht="123.75" x14ac:dyDescent="0.2">
      <c r="A99" s="207" t="s">
        <v>185</v>
      </c>
      <c r="B99" s="208" t="s">
        <v>536</v>
      </c>
      <c r="C99" s="205"/>
      <c r="D99" s="205"/>
      <c r="E99" s="206"/>
      <c r="F99" s="206"/>
    </row>
    <row r="100" spans="1:6" ht="33.75" x14ac:dyDescent="0.2">
      <c r="A100" s="207" t="s">
        <v>187</v>
      </c>
      <c r="B100" s="204" t="s">
        <v>539</v>
      </c>
      <c r="C100" s="205"/>
      <c r="D100" s="205"/>
      <c r="E100" s="206"/>
      <c r="F100" s="206"/>
    </row>
    <row r="101" spans="1:6" ht="45" x14ac:dyDescent="0.2">
      <c r="A101" s="207" t="s">
        <v>216</v>
      </c>
      <c r="B101" s="204" t="s">
        <v>540</v>
      </c>
      <c r="C101" s="205"/>
      <c r="D101" s="205"/>
      <c r="E101" s="206"/>
      <c r="F101" s="206"/>
    </row>
    <row r="102" spans="1:6" ht="67.5" x14ac:dyDescent="0.2">
      <c r="A102" s="207" t="s">
        <v>217</v>
      </c>
      <c r="B102" s="204" t="s">
        <v>218</v>
      </c>
      <c r="C102" s="205"/>
      <c r="D102" s="205"/>
      <c r="E102" s="206"/>
      <c r="F102" s="206"/>
    </row>
    <row r="103" spans="1:6" ht="45" x14ac:dyDescent="0.2">
      <c r="A103" s="207" t="s">
        <v>219</v>
      </c>
      <c r="B103" s="204" t="s">
        <v>220</v>
      </c>
      <c r="C103" s="205"/>
      <c r="D103" s="205"/>
      <c r="E103" s="206"/>
      <c r="F103" s="206"/>
    </row>
    <row r="104" spans="1:6" ht="28.5" x14ac:dyDescent="0.2">
      <c r="A104" s="207" t="s">
        <v>221</v>
      </c>
      <c r="B104" s="204" t="s">
        <v>626</v>
      </c>
      <c r="C104" s="205"/>
      <c r="D104" s="205"/>
      <c r="E104" s="206"/>
      <c r="F104" s="206"/>
    </row>
    <row r="105" spans="1:6" ht="22.5" x14ac:dyDescent="0.2">
      <c r="A105" s="203" t="s">
        <v>222</v>
      </c>
      <c r="B105" s="204" t="s">
        <v>223</v>
      </c>
      <c r="C105" s="205"/>
      <c r="D105" s="205"/>
      <c r="E105" s="206"/>
      <c r="F105" s="206"/>
    </row>
    <row r="106" spans="1:6" x14ac:dyDescent="0.2">
      <c r="A106" s="207" t="s">
        <v>224</v>
      </c>
      <c r="B106" s="204" t="s">
        <v>627</v>
      </c>
      <c r="C106" s="205"/>
      <c r="D106" s="205"/>
      <c r="E106" s="206"/>
      <c r="F106" s="206"/>
    </row>
    <row r="107" spans="1:6" ht="33.75" x14ac:dyDescent="0.2">
      <c r="A107" s="209" t="s">
        <v>225</v>
      </c>
      <c r="B107" s="204" t="s">
        <v>628</v>
      </c>
      <c r="C107" s="205"/>
      <c r="D107" s="205"/>
      <c r="E107" s="206"/>
      <c r="F107" s="206"/>
    </row>
    <row r="108" spans="1:6" x14ac:dyDescent="0.2">
      <c r="A108" s="209" t="s">
        <v>191</v>
      </c>
      <c r="B108" s="204" t="s">
        <v>272</v>
      </c>
      <c r="C108" s="205"/>
      <c r="D108" s="205"/>
      <c r="E108" s="206"/>
      <c r="F108" s="206"/>
    </row>
    <row r="109" spans="1:6" ht="33.75" x14ac:dyDescent="0.2">
      <c r="A109" s="210" t="s">
        <v>226</v>
      </c>
      <c r="B109" s="204" t="s">
        <v>629</v>
      </c>
      <c r="C109" s="205"/>
      <c r="D109" s="205"/>
      <c r="E109" s="206"/>
      <c r="F109" s="206"/>
    </row>
    <row r="110" spans="1:6" ht="15" x14ac:dyDescent="0.25">
      <c r="A110" s="313" t="s">
        <v>168</v>
      </c>
      <c r="B110" s="313"/>
      <c r="C110" s="313"/>
      <c r="D110" s="313"/>
      <c r="E110" s="285"/>
      <c r="F110" s="285"/>
    </row>
    <row r="111" spans="1:6" ht="15.75" x14ac:dyDescent="0.25">
      <c r="A111" s="309" t="s">
        <v>213</v>
      </c>
      <c r="B111" s="309"/>
      <c r="C111" s="309"/>
      <c r="D111" s="309"/>
      <c r="E111" s="284"/>
      <c r="F111" s="284"/>
    </row>
    <row r="112" spans="1:6" ht="41.25" x14ac:dyDescent="0.2">
      <c r="A112" s="203" t="s">
        <v>228</v>
      </c>
      <c r="B112" s="211"/>
      <c r="C112" s="205"/>
      <c r="D112" s="205"/>
      <c r="E112" s="206"/>
      <c r="F112" s="206"/>
    </row>
    <row r="113" spans="1:6" x14ac:dyDescent="0.2">
      <c r="A113" s="207" t="s">
        <v>227</v>
      </c>
      <c r="B113" s="211"/>
      <c r="C113" s="205"/>
      <c r="D113" s="205"/>
      <c r="E113" s="206"/>
      <c r="F113" s="206"/>
    </row>
    <row r="114" spans="1:6" x14ac:dyDescent="0.2">
      <c r="A114" s="203" t="s">
        <v>195</v>
      </c>
      <c r="B114" s="211"/>
      <c r="C114" s="205"/>
      <c r="D114" s="205"/>
      <c r="E114" s="206"/>
      <c r="F114" s="206"/>
    </row>
    <row r="115" spans="1:6" ht="15.75" x14ac:dyDescent="0.25">
      <c r="A115" s="309" t="s">
        <v>212</v>
      </c>
      <c r="B115" s="309"/>
      <c r="C115" s="309"/>
      <c r="D115" s="309"/>
      <c r="E115" s="284"/>
      <c r="F115" s="284"/>
    </row>
    <row r="116" spans="1:6" x14ac:dyDescent="0.2">
      <c r="A116" s="203" t="s">
        <v>197</v>
      </c>
      <c r="B116" s="212"/>
      <c r="C116" s="205"/>
      <c r="D116" s="205"/>
      <c r="E116" s="206"/>
      <c r="F116" s="206"/>
    </row>
    <row r="117" spans="1:6" x14ac:dyDescent="0.2">
      <c r="A117" s="207" t="s">
        <v>340</v>
      </c>
      <c r="B117" s="212"/>
      <c r="C117" s="205"/>
      <c r="D117" s="205"/>
      <c r="E117" s="206"/>
      <c r="F117" s="206"/>
    </row>
    <row r="118" spans="1:6" x14ac:dyDescent="0.2">
      <c r="A118" s="207" t="s">
        <v>198</v>
      </c>
      <c r="B118" s="212"/>
      <c r="C118" s="205"/>
      <c r="D118" s="205"/>
      <c r="E118" s="206"/>
      <c r="F118" s="206"/>
    </row>
    <row r="119" spans="1:6" x14ac:dyDescent="0.2">
      <c r="A119" s="203" t="s">
        <v>199</v>
      </c>
      <c r="B119" s="212"/>
      <c r="C119" s="205"/>
      <c r="D119" s="205"/>
      <c r="E119" s="206"/>
      <c r="F119" s="206"/>
    </row>
    <row r="120" spans="1:6" x14ac:dyDescent="0.2">
      <c r="A120" s="207" t="s">
        <v>200</v>
      </c>
      <c r="B120" s="212"/>
      <c r="C120" s="205"/>
      <c r="D120" s="205"/>
      <c r="E120" s="206"/>
      <c r="F120" s="206"/>
    </row>
    <row r="121" spans="1:6" x14ac:dyDescent="0.2">
      <c r="A121" s="203" t="s">
        <v>201</v>
      </c>
      <c r="B121" s="212"/>
      <c r="C121" s="205"/>
      <c r="D121" s="205"/>
      <c r="E121" s="206"/>
      <c r="F121" s="206"/>
    </row>
    <row r="122" spans="1:6" ht="15" x14ac:dyDescent="0.2">
      <c r="A122" s="309" t="s">
        <v>230</v>
      </c>
      <c r="B122" s="309"/>
      <c r="C122" s="309"/>
      <c r="D122" s="309"/>
      <c r="E122" s="285"/>
      <c r="F122" s="285"/>
    </row>
    <row r="123" spans="1:6" ht="28.5" x14ac:dyDescent="0.2">
      <c r="A123" s="207" t="s">
        <v>231</v>
      </c>
      <c r="B123" s="211"/>
      <c r="C123" s="205"/>
      <c r="D123" s="205"/>
      <c r="E123" s="206"/>
      <c r="F123" s="206"/>
    </row>
    <row r="124" spans="1:6" x14ac:dyDescent="0.2">
      <c r="A124" s="207" t="s">
        <v>232</v>
      </c>
      <c r="B124" s="211"/>
      <c r="C124" s="205"/>
      <c r="D124" s="205"/>
      <c r="E124" s="206"/>
      <c r="F124" s="206"/>
    </row>
    <row r="125" spans="1:6" x14ac:dyDescent="0.2">
      <c r="A125" s="207" t="s">
        <v>204</v>
      </c>
      <c r="B125" s="211"/>
      <c r="C125" s="205"/>
      <c r="D125" s="205"/>
      <c r="E125" s="206"/>
      <c r="F125" s="206"/>
    </row>
    <row r="126" spans="1:6" x14ac:dyDescent="0.2">
      <c r="A126" s="207" t="s">
        <v>205</v>
      </c>
      <c r="B126" s="211"/>
      <c r="C126" s="205"/>
      <c r="D126" s="205"/>
      <c r="E126" s="206"/>
      <c r="F126" s="206"/>
    </row>
    <row r="127" spans="1:6" ht="15.75" x14ac:dyDescent="0.25">
      <c r="A127" s="309" t="s">
        <v>206</v>
      </c>
      <c r="B127" s="309"/>
      <c r="C127" s="309"/>
      <c r="D127" s="309"/>
      <c r="E127" s="284"/>
      <c r="F127" s="284"/>
    </row>
    <row r="128" spans="1:6" ht="28.5" x14ac:dyDescent="0.2">
      <c r="A128" s="213" t="s">
        <v>233</v>
      </c>
      <c r="B128" s="211"/>
      <c r="C128" s="205"/>
      <c r="D128" s="205"/>
      <c r="E128" s="206"/>
      <c r="F128" s="206"/>
    </row>
    <row r="129" spans="1:6" x14ac:dyDescent="0.2">
      <c r="A129" s="214" t="s">
        <v>207</v>
      </c>
      <c r="B129" s="211"/>
      <c r="C129" s="205"/>
      <c r="D129" s="205"/>
      <c r="E129" s="206"/>
      <c r="F129" s="206"/>
    </row>
    <row r="130" spans="1:6" ht="28.5" x14ac:dyDescent="0.2">
      <c r="A130" s="207" t="s">
        <v>208</v>
      </c>
      <c r="B130" s="211"/>
      <c r="C130" s="205"/>
      <c r="D130" s="205"/>
      <c r="E130" s="206"/>
      <c r="F130" s="206"/>
    </row>
    <row r="131" spans="1:6" x14ac:dyDescent="0.2">
      <c r="A131" s="203" t="s">
        <v>209</v>
      </c>
      <c r="B131" s="211"/>
      <c r="C131" s="205"/>
      <c r="D131" s="205"/>
      <c r="E131" s="206"/>
      <c r="F131" s="206"/>
    </row>
    <row r="132" spans="1:6" ht="28.5" x14ac:dyDescent="0.2">
      <c r="A132" s="210" t="s">
        <v>538</v>
      </c>
      <c r="B132" s="211"/>
      <c r="C132" s="205"/>
      <c r="D132" s="205"/>
      <c r="E132" s="206"/>
      <c r="F132" s="206"/>
    </row>
    <row r="133" spans="1:6" x14ac:dyDescent="0.2">
      <c r="A133" s="215" t="s">
        <v>210</v>
      </c>
      <c r="B133" s="211"/>
      <c r="C133" s="205"/>
      <c r="D133" s="205"/>
      <c r="E133" s="206"/>
      <c r="F133" s="206"/>
    </row>
    <row r="134" spans="1:6" x14ac:dyDescent="0.2">
      <c r="A134" s="216" t="s">
        <v>211</v>
      </c>
      <c r="B134" s="211"/>
      <c r="C134" s="205"/>
      <c r="D134" s="205"/>
      <c r="E134" s="206"/>
      <c r="F134" s="206"/>
    </row>
    <row r="135" spans="1:6" ht="15" x14ac:dyDescent="0.25">
      <c r="A135" s="310" t="str">
        <f>'Service providers'!I76</f>
        <v>Указать название</v>
      </c>
      <c r="B135" s="310"/>
      <c r="C135" s="310"/>
      <c r="D135" s="310"/>
      <c r="E135" s="311"/>
      <c r="F135" s="311"/>
    </row>
    <row r="136" spans="1:6" ht="15" x14ac:dyDescent="0.25">
      <c r="A136" s="312" t="s">
        <v>180</v>
      </c>
      <c r="B136" s="312"/>
      <c r="C136" s="312"/>
      <c r="D136" s="312"/>
      <c r="E136" s="284"/>
      <c r="F136" s="284"/>
    </row>
    <row r="137" spans="1:6" ht="56.25" x14ac:dyDescent="0.2">
      <c r="A137" s="203" t="s">
        <v>181</v>
      </c>
      <c r="B137" s="204" t="s">
        <v>624</v>
      </c>
      <c r="C137" s="205"/>
      <c r="D137" s="205"/>
      <c r="E137" s="206"/>
      <c r="F137" s="206"/>
    </row>
    <row r="138" spans="1:6" ht="56.25" x14ac:dyDescent="0.2">
      <c r="A138" s="207" t="s">
        <v>184</v>
      </c>
      <c r="B138" s="204" t="s">
        <v>625</v>
      </c>
      <c r="C138" s="205"/>
      <c r="D138" s="205"/>
      <c r="E138" s="206"/>
      <c r="F138" s="206"/>
    </row>
    <row r="139" spans="1:6" ht="33.75" x14ac:dyDescent="0.2">
      <c r="A139" s="207" t="s">
        <v>617</v>
      </c>
      <c r="B139" s="204" t="s">
        <v>287</v>
      </c>
      <c r="C139" s="205"/>
      <c r="D139" s="205"/>
      <c r="E139" s="206"/>
      <c r="F139" s="206"/>
    </row>
    <row r="140" spans="1:6" ht="123.75" x14ac:dyDescent="0.2">
      <c r="A140" s="207" t="s">
        <v>185</v>
      </c>
      <c r="B140" s="208" t="s">
        <v>536</v>
      </c>
      <c r="C140" s="205"/>
      <c r="D140" s="205"/>
      <c r="E140" s="206"/>
      <c r="F140" s="206"/>
    </row>
    <row r="141" spans="1:6" ht="33.75" x14ac:dyDescent="0.2">
      <c r="A141" s="207" t="s">
        <v>187</v>
      </c>
      <c r="B141" s="204" t="s">
        <v>539</v>
      </c>
      <c r="C141" s="205"/>
      <c r="D141" s="205"/>
      <c r="E141" s="206"/>
      <c r="F141" s="206"/>
    </row>
    <row r="142" spans="1:6" ht="45" x14ac:dyDescent="0.2">
      <c r="A142" s="207" t="s">
        <v>216</v>
      </c>
      <c r="B142" s="204" t="s">
        <v>540</v>
      </c>
      <c r="C142" s="205"/>
      <c r="D142" s="205"/>
      <c r="E142" s="206"/>
      <c r="F142" s="206"/>
    </row>
    <row r="143" spans="1:6" ht="67.5" x14ac:dyDescent="0.2">
      <c r="A143" s="207" t="s">
        <v>217</v>
      </c>
      <c r="B143" s="204" t="s">
        <v>218</v>
      </c>
      <c r="C143" s="205"/>
      <c r="D143" s="205"/>
      <c r="E143" s="206"/>
      <c r="F143" s="206"/>
    </row>
    <row r="144" spans="1:6" ht="45" x14ac:dyDescent="0.2">
      <c r="A144" s="207" t="s">
        <v>219</v>
      </c>
      <c r="B144" s="204" t="s">
        <v>220</v>
      </c>
      <c r="C144" s="205"/>
      <c r="D144" s="205"/>
      <c r="E144" s="206"/>
      <c r="F144" s="206"/>
    </row>
    <row r="145" spans="1:6" ht="28.5" x14ac:dyDescent="0.2">
      <c r="A145" s="207" t="s">
        <v>221</v>
      </c>
      <c r="B145" s="204" t="s">
        <v>626</v>
      </c>
      <c r="C145" s="205"/>
      <c r="D145" s="205"/>
      <c r="E145" s="206"/>
      <c r="F145" s="206"/>
    </row>
    <row r="146" spans="1:6" ht="22.5" x14ac:dyDescent="0.2">
      <c r="A146" s="203" t="s">
        <v>222</v>
      </c>
      <c r="B146" s="204" t="s">
        <v>223</v>
      </c>
      <c r="C146" s="205"/>
      <c r="D146" s="205"/>
      <c r="E146" s="206"/>
      <c r="F146" s="206"/>
    </row>
    <row r="147" spans="1:6" x14ac:dyDescent="0.2">
      <c r="A147" s="207" t="s">
        <v>224</v>
      </c>
      <c r="B147" s="204" t="s">
        <v>627</v>
      </c>
      <c r="C147" s="205"/>
      <c r="D147" s="205"/>
      <c r="E147" s="206"/>
      <c r="F147" s="206"/>
    </row>
    <row r="148" spans="1:6" ht="33.75" x14ac:dyDescent="0.2">
      <c r="A148" s="209" t="s">
        <v>225</v>
      </c>
      <c r="B148" s="204" t="s">
        <v>628</v>
      </c>
      <c r="C148" s="205"/>
      <c r="D148" s="205"/>
      <c r="E148" s="206"/>
      <c r="F148" s="206"/>
    </row>
    <row r="149" spans="1:6" x14ac:dyDescent="0.2">
      <c r="A149" s="209" t="s">
        <v>191</v>
      </c>
      <c r="B149" s="204" t="s">
        <v>272</v>
      </c>
      <c r="C149" s="205"/>
      <c r="D149" s="205"/>
      <c r="E149" s="206"/>
      <c r="F149" s="206"/>
    </row>
    <row r="150" spans="1:6" ht="33.75" x14ac:dyDescent="0.2">
      <c r="A150" s="210" t="s">
        <v>226</v>
      </c>
      <c r="B150" s="204" t="s">
        <v>629</v>
      </c>
      <c r="C150" s="205"/>
      <c r="D150" s="205"/>
      <c r="E150" s="206"/>
      <c r="F150" s="206"/>
    </row>
    <row r="151" spans="1:6" ht="15" x14ac:dyDescent="0.25">
      <c r="A151" s="313" t="s">
        <v>168</v>
      </c>
      <c r="B151" s="313"/>
      <c r="C151" s="313"/>
      <c r="D151" s="313"/>
      <c r="E151" s="285"/>
      <c r="F151" s="285"/>
    </row>
    <row r="152" spans="1:6" ht="15.75" x14ac:dyDescent="0.25">
      <c r="A152" s="309" t="s">
        <v>213</v>
      </c>
      <c r="B152" s="309"/>
      <c r="C152" s="309"/>
      <c r="D152" s="309"/>
      <c r="E152" s="284"/>
      <c r="F152" s="284"/>
    </row>
    <row r="153" spans="1:6" ht="41.25" x14ac:dyDescent="0.2">
      <c r="A153" s="203" t="s">
        <v>228</v>
      </c>
      <c r="B153" s="211"/>
      <c r="C153" s="205"/>
      <c r="D153" s="205"/>
      <c r="E153" s="206"/>
      <c r="F153" s="206"/>
    </row>
    <row r="154" spans="1:6" x14ac:dyDescent="0.2">
      <c r="A154" s="207" t="s">
        <v>227</v>
      </c>
      <c r="B154" s="211"/>
      <c r="C154" s="205"/>
      <c r="D154" s="205"/>
      <c r="E154" s="206"/>
      <c r="F154" s="206"/>
    </row>
    <row r="155" spans="1:6" x14ac:dyDescent="0.2">
      <c r="A155" s="203" t="s">
        <v>195</v>
      </c>
      <c r="B155" s="211"/>
      <c r="C155" s="205"/>
      <c r="D155" s="205"/>
      <c r="E155" s="206"/>
      <c r="F155" s="206"/>
    </row>
    <row r="156" spans="1:6" ht="15.75" x14ac:dyDescent="0.25">
      <c r="A156" s="309" t="s">
        <v>212</v>
      </c>
      <c r="B156" s="309"/>
      <c r="C156" s="309"/>
      <c r="D156" s="309"/>
      <c r="E156" s="284"/>
      <c r="F156" s="284"/>
    </row>
    <row r="157" spans="1:6" x14ac:dyDescent="0.2">
      <c r="A157" s="203" t="s">
        <v>197</v>
      </c>
      <c r="B157" s="212"/>
      <c r="C157" s="205"/>
      <c r="D157" s="205"/>
      <c r="E157" s="206"/>
      <c r="F157" s="206"/>
    </row>
    <row r="158" spans="1:6" x14ac:dyDescent="0.2">
      <c r="A158" s="207" t="s">
        <v>340</v>
      </c>
      <c r="B158" s="212"/>
      <c r="C158" s="205"/>
      <c r="D158" s="205"/>
      <c r="E158" s="206"/>
      <c r="F158" s="206"/>
    </row>
    <row r="159" spans="1:6" x14ac:dyDescent="0.2">
      <c r="A159" s="207" t="s">
        <v>198</v>
      </c>
      <c r="B159" s="212"/>
      <c r="C159" s="205"/>
      <c r="D159" s="205"/>
      <c r="E159" s="206"/>
      <c r="F159" s="206"/>
    </row>
    <row r="160" spans="1:6" x14ac:dyDescent="0.2">
      <c r="A160" s="203" t="s">
        <v>199</v>
      </c>
      <c r="B160" s="212"/>
      <c r="C160" s="205"/>
      <c r="D160" s="205"/>
      <c r="E160" s="206"/>
      <c r="F160" s="206"/>
    </row>
    <row r="161" spans="1:6" x14ac:dyDescent="0.2">
      <c r="A161" s="207" t="s">
        <v>200</v>
      </c>
      <c r="B161" s="212"/>
      <c r="C161" s="205"/>
      <c r="D161" s="205"/>
      <c r="E161" s="206"/>
      <c r="F161" s="206"/>
    </row>
    <row r="162" spans="1:6" x14ac:dyDescent="0.2">
      <c r="A162" s="203" t="s">
        <v>201</v>
      </c>
      <c r="B162" s="212"/>
      <c r="C162" s="205"/>
      <c r="D162" s="205"/>
      <c r="E162" s="206"/>
      <c r="F162" s="206"/>
    </row>
    <row r="163" spans="1:6" ht="15" x14ac:dyDescent="0.2">
      <c r="A163" s="309" t="s">
        <v>230</v>
      </c>
      <c r="B163" s="309"/>
      <c r="C163" s="309"/>
      <c r="D163" s="309"/>
      <c r="E163" s="285"/>
      <c r="F163" s="285"/>
    </row>
    <row r="164" spans="1:6" ht="28.5" x14ac:dyDescent="0.2">
      <c r="A164" s="207" t="s">
        <v>231</v>
      </c>
      <c r="B164" s="211"/>
      <c r="C164" s="205"/>
      <c r="D164" s="205"/>
      <c r="E164" s="206"/>
      <c r="F164" s="206"/>
    </row>
    <row r="165" spans="1:6" x14ac:dyDescent="0.2">
      <c r="A165" s="207" t="s">
        <v>232</v>
      </c>
      <c r="B165" s="211"/>
      <c r="C165" s="205"/>
      <c r="D165" s="205"/>
      <c r="E165" s="206"/>
      <c r="F165" s="206"/>
    </row>
    <row r="166" spans="1:6" x14ac:dyDescent="0.2">
      <c r="A166" s="207" t="s">
        <v>204</v>
      </c>
      <c r="B166" s="211"/>
      <c r="C166" s="205"/>
      <c r="D166" s="205"/>
      <c r="E166" s="206"/>
      <c r="F166" s="206"/>
    </row>
    <row r="167" spans="1:6" x14ac:dyDescent="0.2">
      <c r="A167" s="207" t="s">
        <v>205</v>
      </c>
      <c r="B167" s="211"/>
      <c r="C167" s="205"/>
      <c r="D167" s="205"/>
      <c r="E167" s="206"/>
      <c r="F167" s="206"/>
    </row>
    <row r="168" spans="1:6" ht="15.75" x14ac:dyDescent="0.25">
      <c r="A168" s="309" t="s">
        <v>206</v>
      </c>
      <c r="B168" s="309"/>
      <c r="C168" s="309"/>
      <c r="D168" s="309"/>
      <c r="E168" s="284"/>
      <c r="F168" s="284"/>
    </row>
    <row r="169" spans="1:6" ht="28.5" x14ac:dyDescent="0.2">
      <c r="A169" s="213" t="s">
        <v>233</v>
      </c>
      <c r="B169" s="211"/>
      <c r="C169" s="205"/>
      <c r="D169" s="205"/>
      <c r="E169" s="206"/>
      <c r="F169" s="206"/>
    </row>
    <row r="170" spans="1:6" x14ac:dyDescent="0.2">
      <c r="A170" s="214" t="s">
        <v>207</v>
      </c>
      <c r="B170" s="211"/>
      <c r="C170" s="205"/>
      <c r="D170" s="205"/>
      <c r="E170" s="206"/>
      <c r="F170" s="206"/>
    </row>
    <row r="171" spans="1:6" ht="28.5" x14ac:dyDescent="0.2">
      <c r="A171" s="207" t="s">
        <v>208</v>
      </c>
      <c r="B171" s="211"/>
      <c r="C171" s="205"/>
      <c r="D171" s="205"/>
      <c r="E171" s="206"/>
      <c r="F171" s="206"/>
    </row>
    <row r="172" spans="1:6" x14ac:dyDescent="0.2">
      <c r="A172" s="203" t="s">
        <v>209</v>
      </c>
      <c r="B172" s="211"/>
      <c r="C172" s="205"/>
      <c r="D172" s="205"/>
      <c r="E172" s="206"/>
      <c r="F172" s="206"/>
    </row>
    <row r="173" spans="1:6" ht="28.5" x14ac:dyDescent="0.2">
      <c r="A173" s="210" t="s">
        <v>538</v>
      </c>
      <c r="B173" s="211"/>
      <c r="C173" s="205"/>
      <c r="D173" s="205"/>
      <c r="E173" s="206"/>
      <c r="F173" s="206"/>
    </row>
    <row r="174" spans="1:6" x14ac:dyDescent="0.2">
      <c r="A174" s="215" t="s">
        <v>210</v>
      </c>
      <c r="B174" s="211"/>
      <c r="C174" s="205"/>
      <c r="D174" s="205"/>
      <c r="E174" s="206"/>
      <c r="F174" s="206"/>
    </row>
    <row r="175" spans="1:6" x14ac:dyDescent="0.2">
      <c r="A175" s="216" t="s">
        <v>211</v>
      </c>
      <c r="B175" s="211"/>
      <c r="C175" s="205"/>
      <c r="D175" s="205"/>
      <c r="E175" s="206"/>
      <c r="F175" s="206"/>
    </row>
    <row r="176" spans="1:6" ht="15" x14ac:dyDescent="0.25">
      <c r="A176" s="310" t="str">
        <f>'Service providers'!I97</f>
        <v>Указать название</v>
      </c>
      <c r="B176" s="310"/>
      <c r="C176" s="310"/>
      <c r="D176" s="310"/>
      <c r="E176" s="311"/>
      <c r="F176" s="311"/>
    </row>
    <row r="177" spans="1:6" ht="15" x14ac:dyDescent="0.25">
      <c r="A177" s="312" t="s">
        <v>180</v>
      </c>
      <c r="B177" s="312"/>
      <c r="C177" s="312"/>
      <c r="D177" s="312"/>
      <c r="E177" s="284"/>
      <c r="F177" s="284"/>
    </row>
    <row r="178" spans="1:6" ht="56.25" x14ac:dyDescent="0.2">
      <c r="A178" s="203" t="s">
        <v>181</v>
      </c>
      <c r="B178" s="204" t="s">
        <v>624</v>
      </c>
      <c r="C178" s="205"/>
      <c r="D178" s="205"/>
      <c r="E178" s="206"/>
      <c r="F178" s="206"/>
    </row>
    <row r="179" spans="1:6" ht="56.25" x14ac:dyDescent="0.2">
      <c r="A179" s="207" t="s">
        <v>184</v>
      </c>
      <c r="B179" s="204" t="s">
        <v>625</v>
      </c>
      <c r="C179" s="205"/>
      <c r="D179" s="205"/>
      <c r="E179" s="206"/>
      <c r="F179" s="206"/>
    </row>
    <row r="180" spans="1:6" ht="33.75" x14ac:dyDescent="0.2">
      <c r="A180" s="207" t="s">
        <v>617</v>
      </c>
      <c r="B180" s="204" t="s">
        <v>287</v>
      </c>
      <c r="C180" s="205"/>
      <c r="D180" s="205"/>
      <c r="E180" s="206"/>
      <c r="F180" s="206"/>
    </row>
    <row r="181" spans="1:6" ht="123.75" x14ac:dyDescent="0.2">
      <c r="A181" s="207" t="s">
        <v>185</v>
      </c>
      <c r="B181" s="208" t="s">
        <v>536</v>
      </c>
      <c r="C181" s="205"/>
      <c r="D181" s="205"/>
      <c r="E181" s="206"/>
      <c r="F181" s="206"/>
    </row>
    <row r="182" spans="1:6" ht="33.75" x14ac:dyDescent="0.2">
      <c r="A182" s="207" t="s">
        <v>187</v>
      </c>
      <c r="B182" s="204" t="s">
        <v>539</v>
      </c>
      <c r="C182" s="205"/>
      <c r="D182" s="205"/>
      <c r="E182" s="206"/>
      <c r="F182" s="206"/>
    </row>
    <row r="183" spans="1:6" ht="45" x14ac:dyDescent="0.2">
      <c r="A183" s="207" t="s">
        <v>216</v>
      </c>
      <c r="B183" s="204" t="s">
        <v>540</v>
      </c>
      <c r="C183" s="205"/>
      <c r="D183" s="205"/>
      <c r="E183" s="206"/>
      <c r="F183" s="206"/>
    </row>
    <row r="184" spans="1:6" ht="67.5" x14ac:dyDescent="0.2">
      <c r="A184" s="207" t="s">
        <v>217</v>
      </c>
      <c r="B184" s="204" t="s">
        <v>218</v>
      </c>
      <c r="C184" s="205"/>
      <c r="D184" s="205"/>
      <c r="E184" s="206"/>
      <c r="F184" s="206"/>
    </row>
    <row r="185" spans="1:6" ht="45" x14ac:dyDescent="0.2">
      <c r="A185" s="207" t="s">
        <v>219</v>
      </c>
      <c r="B185" s="204" t="s">
        <v>220</v>
      </c>
      <c r="C185" s="205"/>
      <c r="D185" s="205"/>
      <c r="E185" s="206"/>
      <c r="F185" s="206"/>
    </row>
    <row r="186" spans="1:6" ht="28.5" x14ac:dyDescent="0.2">
      <c r="A186" s="207" t="s">
        <v>221</v>
      </c>
      <c r="B186" s="204" t="s">
        <v>626</v>
      </c>
      <c r="C186" s="205"/>
      <c r="D186" s="205"/>
      <c r="E186" s="206"/>
      <c r="F186" s="206"/>
    </row>
    <row r="187" spans="1:6" ht="22.5" x14ac:dyDescent="0.2">
      <c r="A187" s="203" t="s">
        <v>222</v>
      </c>
      <c r="B187" s="204" t="s">
        <v>223</v>
      </c>
      <c r="C187" s="205"/>
      <c r="D187" s="205"/>
      <c r="E187" s="206"/>
      <c r="F187" s="206"/>
    </row>
    <row r="188" spans="1:6" x14ac:dyDescent="0.2">
      <c r="A188" s="207" t="s">
        <v>224</v>
      </c>
      <c r="B188" s="204" t="s">
        <v>627</v>
      </c>
      <c r="C188" s="205"/>
      <c r="D188" s="205"/>
      <c r="E188" s="206"/>
      <c r="F188" s="206"/>
    </row>
    <row r="189" spans="1:6" ht="33.75" x14ac:dyDescent="0.2">
      <c r="A189" s="209" t="s">
        <v>225</v>
      </c>
      <c r="B189" s="204" t="s">
        <v>628</v>
      </c>
      <c r="C189" s="205"/>
      <c r="D189" s="205"/>
      <c r="E189" s="206"/>
      <c r="F189" s="206"/>
    </row>
    <row r="190" spans="1:6" x14ac:dyDescent="0.2">
      <c r="A190" s="209" t="s">
        <v>191</v>
      </c>
      <c r="B190" s="204" t="s">
        <v>272</v>
      </c>
      <c r="C190" s="205"/>
      <c r="D190" s="205"/>
      <c r="E190" s="206"/>
      <c r="F190" s="206"/>
    </row>
    <row r="191" spans="1:6" ht="33.75" x14ac:dyDescent="0.2">
      <c r="A191" s="210" t="s">
        <v>226</v>
      </c>
      <c r="B191" s="204" t="s">
        <v>629</v>
      </c>
      <c r="C191" s="205"/>
      <c r="D191" s="205"/>
      <c r="E191" s="206"/>
      <c r="F191" s="206"/>
    </row>
    <row r="192" spans="1:6" ht="15" x14ac:dyDescent="0.25">
      <c r="A192" s="313" t="s">
        <v>168</v>
      </c>
      <c r="B192" s="313"/>
      <c r="C192" s="313"/>
      <c r="D192" s="313"/>
      <c r="E192" s="285"/>
      <c r="F192" s="285"/>
    </row>
    <row r="193" spans="1:6" ht="15.75" x14ac:dyDescent="0.25">
      <c r="A193" s="309" t="s">
        <v>213</v>
      </c>
      <c r="B193" s="309"/>
      <c r="C193" s="309"/>
      <c r="D193" s="309"/>
      <c r="E193" s="284"/>
      <c r="F193" s="284"/>
    </row>
    <row r="194" spans="1:6" ht="41.25" x14ac:dyDescent="0.2">
      <c r="A194" s="203" t="s">
        <v>228</v>
      </c>
      <c r="B194" s="211"/>
      <c r="C194" s="205"/>
      <c r="D194" s="205"/>
      <c r="E194" s="206"/>
      <c r="F194" s="206"/>
    </row>
    <row r="195" spans="1:6" x14ac:dyDescent="0.2">
      <c r="A195" s="207" t="s">
        <v>227</v>
      </c>
      <c r="B195" s="211"/>
      <c r="C195" s="205"/>
      <c r="D195" s="205"/>
      <c r="E195" s="206"/>
      <c r="F195" s="206"/>
    </row>
    <row r="196" spans="1:6" x14ac:dyDescent="0.2">
      <c r="A196" s="203" t="s">
        <v>195</v>
      </c>
      <c r="B196" s="211"/>
      <c r="C196" s="205"/>
      <c r="D196" s="205"/>
      <c r="E196" s="206"/>
      <c r="F196" s="206"/>
    </row>
    <row r="197" spans="1:6" ht="15.75" x14ac:dyDescent="0.25">
      <c r="A197" s="309" t="s">
        <v>212</v>
      </c>
      <c r="B197" s="309"/>
      <c r="C197" s="309"/>
      <c r="D197" s="309"/>
      <c r="E197" s="284"/>
      <c r="F197" s="284"/>
    </row>
    <row r="198" spans="1:6" x14ac:dyDescent="0.2">
      <c r="A198" s="203" t="s">
        <v>197</v>
      </c>
      <c r="B198" s="212"/>
      <c r="C198" s="205"/>
      <c r="D198" s="205"/>
      <c r="E198" s="206"/>
      <c r="F198" s="206"/>
    </row>
    <row r="199" spans="1:6" x14ac:dyDescent="0.2">
      <c r="A199" s="207" t="s">
        <v>340</v>
      </c>
      <c r="B199" s="212"/>
      <c r="C199" s="205"/>
      <c r="D199" s="205"/>
      <c r="E199" s="206"/>
      <c r="F199" s="206"/>
    </row>
    <row r="200" spans="1:6" x14ac:dyDescent="0.2">
      <c r="A200" s="207" t="s">
        <v>198</v>
      </c>
      <c r="B200" s="212"/>
      <c r="C200" s="205"/>
      <c r="D200" s="205"/>
      <c r="E200" s="206"/>
      <c r="F200" s="206"/>
    </row>
    <row r="201" spans="1:6" x14ac:dyDescent="0.2">
      <c r="A201" s="203" t="s">
        <v>199</v>
      </c>
      <c r="B201" s="212"/>
      <c r="C201" s="205"/>
      <c r="D201" s="205"/>
      <c r="E201" s="206"/>
      <c r="F201" s="206"/>
    </row>
    <row r="202" spans="1:6" x14ac:dyDescent="0.2">
      <c r="A202" s="207" t="s">
        <v>200</v>
      </c>
      <c r="B202" s="212"/>
      <c r="C202" s="205"/>
      <c r="D202" s="205"/>
      <c r="E202" s="206"/>
      <c r="F202" s="206"/>
    </row>
    <row r="203" spans="1:6" x14ac:dyDescent="0.2">
      <c r="A203" s="203" t="s">
        <v>201</v>
      </c>
      <c r="B203" s="212"/>
      <c r="C203" s="205"/>
      <c r="D203" s="205"/>
      <c r="E203" s="206"/>
      <c r="F203" s="206"/>
    </row>
    <row r="204" spans="1:6" ht="15" x14ac:dyDescent="0.2">
      <c r="A204" s="309" t="s">
        <v>230</v>
      </c>
      <c r="B204" s="309"/>
      <c r="C204" s="309"/>
      <c r="D204" s="309"/>
      <c r="E204" s="285"/>
      <c r="F204" s="285"/>
    </row>
    <row r="205" spans="1:6" ht="28.5" x14ac:dyDescent="0.2">
      <c r="A205" s="207" t="s">
        <v>231</v>
      </c>
      <c r="B205" s="211"/>
      <c r="C205" s="205"/>
      <c r="D205" s="205"/>
      <c r="E205" s="206"/>
      <c r="F205" s="206"/>
    </row>
    <row r="206" spans="1:6" x14ac:dyDescent="0.2">
      <c r="A206" s="207" t="s">
        <v>232</v>
      </c>
      <c r="B206" s="211"/>
      <c r="C206" s="205"/>
      <c r="D206" s="205"/>
      <c r="E206" s="206"/>
      <c r="F206" s="206"/>
    </row>
    <row r="207" spans="1:6" x14ac:dyDescent="0.2">
      <c r="A207" s="207" t="s">
        <v>204</v>
      </c>
      <c r="B207" s="211"/>
      <c r="C207" s="205"/>
      <c r="D207" s="205"/>
      <c r="E207" s="206"/>
      <c r="F207" s="206"/>
    </row>
    <row r="208" spans="1:6" x14ac:dyDescent="0.2">
      <c r="A208" s="207" t="s">
        <v>205</v>
      </c>
      <c r="B208" s="211"/>
      <c r="C208" s="205"/>
      <c r="D208" s="205"/>
      <c r="E208" s="206"/>
      <c r="F208" s="206"/>
    </row>
    <row r="209" spans="1:6" ht="15.75" x14ac:dyDescent="0.25">
      <c r="A209" s="309" t="s">
        <v>206</v>
      </c>
      <c r="B209" s="309"/>
      <c r="C209" s="309"/>
      <c r="D209" s="309"/>
      <c r="E209" s="284"/>
      <c r="F209" s="284"/>
    </row>
    <row r="210" spans="1:6" ht="28.5" x14ac:dyDescent="0.2">
      <c r="A210" s="213" t="s">
        <v>233</v>
      </c>
      <c r="B210" s="211"/>
      <c r="C210" s="205"/>
      <c r="D210" s="205"/>
      <c r="E210" s="206"/>
      <c r="F210" s="206"/>
    </row>
    <row r="211" spans="1:6" x14ac:dyDescent="0.2">
      <c r="A211" s="214" t="s">
        <v>207</v>
      </c>
      <c r="B211" s="211"/>
      <c r="C211" s="205"/>
      <c r="D211" s="205"/>
      <c r="E211" s="206"/>
      <c r="F211" s="206"/>
    </row>
    <row r="212" spans="1:6" ht="28.5" x14ac:dyDescent="0.2">
      <c r="A212" s="207" t="s">
        <v>208</v>
      </c>
      <c r="B212" s="211"/>
      <c r="C212" s="205"/>
      <c r="D212" s="205"/>
      <c r="E212" s="206"/>
      <c r="F212" s="206"/>
    </row>
    <row r="213" spans="1:6" x14ac:dyDescent="0.2">
      <c r="A213" s="203" t="s">
        <v>209</v>
      </c>
      <c r="B213" s="211"/>
      <c r="C213" s="205"/>
      <c r="D213" s="205"/>
      <c r="E213" s="206"/>
      <c r="F213" s="206"/>
    </row>
    <row r="214" spans="1:6" ht="28.5" x14ac:dyDescent="0.2">
      <c r="A214" s="210" t="s">
        <v>538</v>
      </c>
      <c r="B214" s="211"/>
      <c r="C214" s="205"/>
      <c r="D214" s="205"/>
      <c r="E214" s="206"/>
      <c r="F214" s="206"/>
    </row>
    <row r="215" spans="1:6" x14ac:dyDescent="0.2">
      <c r="A215" s="215" t="s">
        <v>210</v>
      </c>
      <c r="B215" s="211"/>
      <c r="C215" s="205"/>
      <c r="D215" s="205"/>
      <c r="E215" s="206"/>
      <c r="F215" s="206"/>
    </row>
    <row r="216" spans="1:6" x14ac:dyDescent="0.2">
      <c r="A216" s="216" t="s">
        <v>211</v>
      </c>
      <c r="B216" s="211"/>
      <c r="C216" s="205"/>
      <c r="D216" s="205"/>
      <c r="E216" s="206"/>
      <c r="F216" s="206"/>
    </row>
    <row r="217" spans="1:6" ht="15" x14ac:dyDescent="0.25">
      <c r="A217" s="310" t="str">
        <f>'Service providers'!I118</f>
        <v>Указать название</v>
      </c>
      <c r="B217" s="310"/>
      <c r="C217" s="310"/>
      <c r="D217" s="310"/>
      <c r="E217" s="311"/>
      <c r="F217" s="311"/>
    </row>
    <row r="218" spans="1:6" ht="15" x14ac:dyDescent="0.25">
      <c r="A218" s="312" t="s">
        <v>180</v>
      </c>
      <c r="B218" s="312"/>
      <c r="C218" s="312"/>
      <c r="D218" s="312"/>
      <c r="E218" s="284"/>
      <c r="F218" s="284"/>
    </row>
    <row r="219" spans="1:6" ht="56.25" x14ac:dyDescent="0.2">
      <c r="A219" s="203" t="s">
        <v>181</v>
      </c>
      <c r="B219" s="204" t="s">
        <v>624</v>
      </c>
      <c r="C219" s="205"/>
      <c r="D219" s="205"/>
      <c r="E219" s="206"/>
      <c r="F219" s="206"/>
    </row>
    <row r="220" spans="1:6" ht="56.25" x14ac:dyDescent="0.2">
      <c r="A220" s="207" t="s">
        <v>184</v>
      </c>
      <c r="B220" s="204" t="s">
        <v>625</v>
      </c>
      <c r="C220" s="205"/>
      <c r="D220" s="205"/>
      <c r="E220" s="206"/>
      <c r="F220" s="206"/>
    </row>
    <row r="221" spans="1:6" ht="33.75" x14ac:dyDescent="0.2">
      <c r="A221" s="207" t="s">
        <v>617</v>
      </c>
      <c r="B221" s="204" t="s">
        <v>287</v>
      </c>
      <c r="C221" s="205"/>
      <c r="D221" s="205"/>
      <c r="E221" s="206"/>
      <c r="F221" s="206"/>
    </row>
    <row r="222" spans="1:6" ht="123.75" x14ac:dyDescent="0.2">
      <c r="A222" s="207" t="s">
        <v>185</v>
      </c>
      <c r="B222" s="208" t="s">
        <v>536</v>
      </c>
      <c r="C222" s="205"/>
      <c r="D222" s="205"/>
      <c r="E222" s="206"/>
      <c r="F222" s="206"/>
    </row>
    <row r="223" spans="1:6" ht="33.75" x14ac:dyDescent="0.2">
      <c r="A223" s="207" t="s">
        <v>187</v>
      </c>
      <c r="B223" s="204" t="s">
        <v>539</v>
      </c>
      <c r="C223" s="205"/>
      <c r="D223" s="205"/>
      <c r="E223" s="206"/>
      <c r="F223" s="206"/>
    </row>
    <row r="224" spans="1:6" ht="45" x14ac:dyDescent="0.2">
      <c r="A224" s="207" t="s">
        <v>216</v>
      </c>
      <c r="B224" s="204" t="s">
        <v>540</v>
      </c>
      <c r="C224" s="205"/>
      <c r="D224" s="205"/>
      <c r="E224" s="206"/>
      <c r="F224" s="206"/>
    </row>
    <row r="225" spans="1:6" ht="67.5" x14ac:dyDescent="0.2">
      <c r="A225" s="207" t="s">
        <v>217</v>
      </c>
      <c r="B225" s="204" t="s">
        <v>218</v>
      </c>
      <c r="C225" s="205"/>
      <c r="D225" s="205"/>
      <c r="E225" s="206"/>
      <c r="F225" s="206"/>
    </row>
    <row r="226" spans="1:6" ht="45" x14ac:dyDescent="0.2">
      <c r="A226" s="207" t="s">
        <v>219</v>
      </c>
      <c r="B226" s="204" t="s">
        <v>220</v>
      </c>
      <c r="C226" s="205"/>
      <c r="D226" s="205"/>
      <c r="E226" s="206"/>
      <c r="F226" s="206"/>
    </row>
    <row r="227" spans="1:6" ht="28.5" x14ac:dyDescent="0.2">
      <c r="A227" s="207" t="s">
        <v>221</v>
      </c>
      <c r="B227" s="204" t="s">
        <v>626</v>
      </c>
      <c r="C227" s="205"/>
      <c r="D227" s="205"/>
      <c r="E227" s="206"/>
      <c r="F227" s="206"/>
    </row>
    <row r="228" spans="1:6" ht="22.5" x14ac:dyDescent="0.2">
      <c r="A228" s="203" t="s">
        <v>222</v>
      </c>
      <c r="B228" s="204" t="s">
        <v>223</v>
      </c>
      <c r="C228" s="205"/>
      <c r="D228" s="205"/>
      <c r="E228" s="206"/>
      <c r="F228" s="206"/>
    </row>
    <row r="229" spans="1:6" x14ac:dyDescent="0.2">
      <c r="A229" s="207" t="s">
        <v>224</v>
      </c>
      <c r="B229" s="204" t="s">
        <v>627</v>
      </c>
      <c r="C229" s="205"/>
      <c r="D229" s="205"/>
      <c r="E229" s="206"/>
      <c r="F229" s="206"/>
    </row>
    <row r="230" spans="1:6" ht="33.75" x14ac:dyDescent="0.2">
      <c r="A230" s="209" t="s">
        <v>225</v>
      </c>
      <c r="B230" s="204" t="s">
        <v>628</v>
      </c>
      <c r="C230" s="205"/>
      <c r="D230" s="205"/>
      <c r="E230" s="206"/>
      <c r="F230" s="206"/>
    </row>
    <row r="231" spans="1:6" x14ac:dyDescent="0.2">
      <c r="A231" s="209" t="s">
        <v>191</v>
      </c>
      <c r="B231" s="204" t="s">
        <v>272</v>
      </c>
      <c r="C231" s="205"/>
      <c r="D231" s="205"/>
      <c r="E231" s="206"/>
      <c r="F231" s="206"/>
    </row>
    <row r="232" spans="1:6" ht="33.75" x14ac:dyDescent="0.2">
      <c r="A232" s="210" t="s">
        <v>226</v>
      </c>
      <c r="B232" s="204" t="s">
        <v>629</v>
      </c>
      <c r="C232" s="205"/>
      <c r="D232" s="205"/>
      <c r="E232" s="206"/>
      <c r="F232" s="206"/>
    </row>
    <row r="233" spans="1:6" ht="15" x14ac:dyDescent="0.25">
      <c r="A233" s="313" t="s">
        <v>168</v>
      </c>
      <c r="B233" s="313"/>
      <c r="C233" s="313"/>
      <c r="D233" s="313"/>
      <c r="E233" s="285"/>
      <c r="F233" s="285"/>
    </row>
    <row r="234" spans="1:6" ht="15.75" x14ac:dyDescent="0.25">
      <c r="A234" s="309" t="s">
        <v>213</v>
      </c>
      <c r="B234" s="309"/>
      <c r="C234" s="309"/>
      <c r="D234" s="309"/>
      <c r="E234" s="284"/>
      <c r="F234" s="284"/>
    </row>
    <row r="235" spans="1:6" ht="41.25" x14ac:dyDescent="0.2">
      <c r="A235" s="203" t="s">
        <v>228</v>
      </c>
      <c r="B235" s="211"/>
      <c r="C235" s="205"/>
      <c r="D235" s="205"/>
      <c r="E235" s="206"/>
      <c r="F235" s="206"/>
    </row>
    <row r="236" spans="1:6" x14ac:dyDescent="0.2">
      <c r="A236" s="207" t="s">
        <v>227</v>
      </c>
      <c r="B236" s="211"/>
      <c r="C236" s="205"/>
      <c r="D236" s="205"/>
      <c r="E236" s="206"/>
      <c r="F236" s="206"/>
    </row>
    <row r="237" spans="1:6" x14ac:dyDescent="0.2">
      <c r="A237" s="203" t="s">
        <v>195</v>
      </c>
      <c r="B237" s="211"/>
      <c r="C237" s="205"/>
      <c r="D237" s="205"/>
      <c r="E237" s="206"/>
      <c r="F237" s="206"/>
    </row>
    <row r="238" spans="1:6" ht="15.75" x14ac:dyDescent="0.25">
      <c r="A238" s="309" t="s">
        <v>212</v>
      </c>
      <c r="B238" s="309"/>
      <c r="C238" s="309"/>
      <c r="D238" s="309"/>
      <c r="E238" s="284"/>
      <c r="F238" s="284"/>
    </row>
    <row r="239" spans="1:6" x14ac:dyDescent="0.2">
      <c r="A239" s="203" t="s">
        <v>197</v>
      </c>
      <c r="B239" s="212"/>
      <c r="C239" s="205"/>
      <c r="D239" s="205"/>
      <c r="E239" s="206"/>
      <c r="F239" s="206"/>
    </row>
    <row r="240" spans="1:6" x14ac:dyDescent="0.2">
      <c r="A240" s="207" t="s">
        <v>340</v>
      </c>
      <c r="B240" s="212"/>
      <c r="C240" s="205"/>
      <c r="D240" s="205"/>
      <c r="E240" s="206"/>
      <c r="F240" s="206"/>
    </row>
    <row r="241" spans="1:6" x14ac:dyDescent="0.2">
      <c r="A241" s="207" t="s">
        <v>198</v>
      </c>
      <c r="B241" s="212"/>
      <c r="C241" s="205"/>
      <c r="D241" s="205"/>
      <c r="E241" s="206"/>
      <c r="F241" s="206"/>
    </row>
    <row r="242" spans="1:6" x14ac:dyDescent="0.2">
      <c r="A242" s="203" t="s">
        <v>199</v>
      </c>
      <c r="B242" s="212"/>
      <c r="C242" s="205"/>
      <c r="D242" s="205"/>
      <c r="E242" s="206"/>
      <c r="F242" s="206"/>
    </row>
    <row r="243" spans="1:6" x14ac:dyDescent="0.2">
      <c r="A243" s="207" t="s">
        <v>200</v>
      </c>
      <c r="B243" s="212"/>
      <c r="C243" s="205"/>
      <c r="D243" s="205"/>
      <c r="E243" s="206"/>
      <c r="F243" s="206"/>
    </row>
    <row r="244" spans="1:6" x14ac:dyDescent="0.2">
      <c r="A244" s="203" t="s">
        <v>201</v>
      </c>
      <c r="B244" s="212"/>
      <c r="C244" s="205"/>
      <c r="D244" s="205"/>
      <c r="E244" s="206"/>
      <c r="F244" s="206"/>
    </row>
    <row r="245" spans="1:6" ht="15" x14ac:dyDescent="0.2">
      <c r="A245" s="309" t="s">
        <v>230</v>
      </c>
      <c r="B245" s="309"/>
      <c r="C245" s="309"/>
      <c r="D245" s="309"/>
      <c r="E245" s="285"/>
      <c r="F245" s="285"/>
    </row>
    <row r="246" spans="1:6" ht="28.5" x14ac:dyDescent="0.2">
      <c r="A246" s="207" t="s">
        <v>231</v>
      </c>
      <c r="B246" s="211"/>
      <c r="C246" s="205"/>
      <c r="D246" s="205"/>
      <c r="E246" s="206"/>
      <c r="F246" s="206"/>
    </row>
    <row r="247" spans="1:6" x14ac:dyDescent="0.2">
      <c r="A247" s="207" t="s">
        <v>232</v>
      </c>
      <c r="B247" s="211"/>
      <c r="C247" s="205"/>
      <c r="D247" s="205"/>
      <c r="E247" s="206"/>
      <c r="F247" s="206"/>
    </row>
    <row r="248" spans="1:6" x14ac:dyDescent="0.2">
      <c r="A248" s="207" t="s">
        <v>204</v>
      </c>
      <c r="B248" s="211"/>
      <c r="C248" s="205"/>
      <c r="D248" s="205"/>
      <c r="E248" s="206"/>
      <c r="F248" s="206"/>
    </row>
    <row r="249" spans="1:6" x14ac:dyDescent="0.2">
      <c r="A249" s="207" t="s">
        <v>205</v>
      </c>
      <c r="B249" s="211"/>
      <c r="C249" s="205"/>
      <c r="D249" s="205"/>
      <c r="E249" s="206"/>
      <c r="F249" s="206"/>
    </row>
    <row r="250" spans="1:6" ht="15.75" x14ac:dyDescent="0.25">
      <c r="A250" s="309" t="s">
        <v>206</v>
      </c>
      <c r="B250" s="309"/>
      <c r="C250" s="309"/>
      <c r="D250" s="309"/>
      <c r="E250" s="284"/>
      <c r="F250" s="284"/>
    </row>
    <row r="251" spans="1:6" ht="28.5" x14ac:dyDescent="0.2">
      <c r="A251" s="213" t="s">
        <v>233</v>
      </c>
      <c r="B251" s="211"/>
      <c r="C251" s="205"/>
      <c r="D251" s="205"/>
      <c r="E251" s="206"/>
      <c r="F251" s="206"/>
    </row>
    <row r="252" spans="1:6" x14ac:dyDescent="0.2">
      <c r="A252" s="214" t="s">
        <v>207</v>
      </c>
      <c r="B252" s="211"/>
      <c r="C252" s="205"/>
      <c r="D252" s="205"/>
      <c r="E252" s="206"/>
      <c r="F252" s="206"/>
    </row>
    <row r="253" spans="1:6" ht="28.5" x14ac:dyDescent="0.2">
      <c r="A253" s="207" t="s">
        <v>208</v>
      </c>
      <c r="B253" s="211"/>
      <c r="C253" s="205"/>
      <c r="D253" s="205"/>
      <c r="E253" s="206"/>
      <c r="F253" s="206"/>
    </row>
    <row r="254" spans="1:6" x14ac:dyDescent="0.2">
      <c r="A254" s="203" t="s">
        <v>209</v>
      </c>
      <c r="B254" s="211"/>
      <c r="C254" s="205"/>
      <c r="D254" s="205"/>
      <c r="E254" s="206"/>
      <c r="F254" s="206"/>
    </row>
    <row r="255" spans="1:6" ht="28.5" x14ac:dyDescent="0.2">
      <c r="A255" s="210" t="s">
        <v>538</v>
      </c>
      <c r="B255" s="211"/>
      <c r="C255" s="205"/>
      <c r="D255" s="205"/>
      <c r="E255" s="206"/>
      <c r="F255" s="206"/>
    </row>
    <row r="256" spans="1:6" x14ac:dyDescent="0.2">
      <c r="A256" s="215" t="s">
        <v>210</v>
      </c>
      <c r="B256" s="211"/>
      <c r="C256" s="205"/>
      <c r="D256" s="205"/>
      <c r="E256" s="206"/>
      <c r="F256" s="206"/>
    </row>
    <row r="257" spans="1:6" x14ac:dyDescent="0.2">
      <c r="A257" s="216" t="s">
        <v>211</v>
      </c>
      <c r="B257" s="211"/>
      <c r="C257" s="205"/>
      <c r="D257" s="205"/>
      <c r="E257" s="206"/>
      <c r="F257" s="206"/>
    </row>
    <row r="258" spans="1:6" ht="15" x14ac:dyDescent="0.25">
      <c r="A258" s="310" t="str">
        <f>'Service providers'!I139</f>
        <v>Указать название</v>
      </c>
      <c r="B258" s="310"/>
      <c r="C258" s="310"/>
      <c r="D258" s="310"/>
      <c r="E258" s="311"/>
      <c r="F258" s="311"/>
    </row>
    <row r="259" spans="1:6" ht="15" x14ac:dyDescent="0.25">
      <c r="A259" s="312" t="s">
        <v>180</v>
      </c>
      <c r="B259" s="312"/>
      <c r="C259" s="312"/>
      <c r="D259" s="312"/>
      <c r="E259" s="284"/>
      <c r="F259" s="284"/>
    </row>
    <row r="260" spans="1:6" ht="56.25" x14ac:dyDescent="0.2">
      <c r="A260" s="203" t="s">
        <v>181</v>
      </c>
      <c r="B260" s="204" t="s">
        <v>624</v>
      </c>
      <c r="C260" s="205"/>
      <c r="D260" s="205"/>
      <c r="E260" s="206"/>
      <c r="F260" s="206"/>
    </row>
    <row r="261" spans="1:6" ht="56.25" x14ac:dyDescent="0.2">
      <c r="A261" s="207" t="s">
        <v>184</v>
      </c>
      <c r="B261" s="204" t="s">
        <v>625</v>
      </c>
      <c r="C261" s="205"/>
      <c r="D261" s="205"/>
      <c r="E261" s="206"/>
      <c r="F261" s="206"/>
    </row>
    <row r="262" spans="1:6" ht="33.75" x14ac:dyDescent="0.2">
      <c r="A262" s="207" t="s">
        <v>617</v>
      </c>
      <c r="B262" s="204" t="s">
        <v>287</v>
      </c>
      <c r="C262" s="205"/>
      <c r="D262" s="205"/>
      <c r="E262" s="206"/>
      <c r="F262" s="206"/>
    </row>
    <row r="263" spans="1:6" ht="123.75" x14ac:dyDescent="0.2">
      <c r="A263" s="207" t="s">
        <v>185</v>
      </c>
      <c r="B263" s="208" t="s">
        <v>536</v>
      </c>
      <c r="C263" s="205"/>
      <c r="D263" s="205"/>
      <c r="E263" s="206"/>
      <c r="F263" s="206"/>
    </row>
    <row r="264" spans="1:6" ht="33.75" x14ac:dyDescent="0.2">
      <c r="A264" s="207" t="s">
        <v>187</v>
      </c>
      <c r="B264" s="204" t="s">
        <v>539</v>
      </c>
      <c r="C264" s="205"/>
      <c r="D264" s="205"/>
      <c r="E264" s="206"/>
      <c r="F264" s="206"/>
    </row>
    <row r="265" spans="1:6" ht="45" x14ac:dyDescent="0.2">
      <c r="A265" s="207" t="s">
        <v>216</v>
      </c>
      <c r="B265" s="204" t="s">
        <v>540</v>
      </c>
      <c r="C265" s="205"/>
      <c r="D265" s="205"/>
      <c r="E265" s="206"/>
      <c r="F265" s="206"/>
    </row>
    <row r="266" spans="1:6" ht="67.5" x14ac:dyDescent="0.2">
      <c r="A266" s="207" t="s">
        <v>217</v>
      </c>
      <c r="B266" s="204" t="s">
        <v>218</v>
      </c>
      <c r="C266" s="205"/>
      <c r="D266" s="205"/>
      <c r="E266" s="206"/>
      <c r="F266" s="206"/>
    </row>
    <row r="267" spans="1:6" ht="45" x14ac:dyDescent="0.2">
      <c r="A267" s="207" t="s">
        <v>219</v>
      </c>
      <c r="B267" s="204" t="s">
        <v>220</v>
      </c>
      <c r="C267" s="205"/>
      <c r="D267" s="205"/>
      <c r="E267" s="206"/>
      <c r="F267" s="206"/>
    </row>
    <row r="268" spans="1:6" ht="28.5" x14ac:dyDescent="0.2">
      <c r="A268" s="207" t="s">
        <v>221</v>
      </c>
      <c r="B268" s="204" t="s">
        <v>626</v>
      </c>
      <c r="C268" s="205"/>
      <c r="D268" s="205"/>
      <c r="E268" s="206"/>
      <c r="F268" s="206"/>
    </row>
    <row r="269" spans="1:6" ht="22.5" x14ac:dyDescent="0.2">
      <c r="A269" s="203" t="s">
        <v>222</v>
      </c>
      <c r="B269" s="204" t="s">
        <v>223</v>
      </c>
      <c r="C269" s="205"/>
      <c r="D269" s="205"/>
      <c r="E269" s="206"/>
      <c r="F269" s="206"/>
    </row>
    <row r="270" spans="1:6" x14ac:dyDescent="0.2">
      <c r="A270" s="207" t="s">
        <v>224</v>
      </c>
      <c r="B270" s="204" t="s">
        <v>627</v>
      </c>
      <c r="C270" s="205"/>
      <c r="D270" s="205"/>
      <c r="E270" s="206"/>
      <c r="F270" s="206"/>
    </row>
    <row r="271" spans="1:6" ht="33.75" x14ac:dyDescent="0.2">
      <c r="A271" s="209" t="s">
        <v>225</v>
      </c>
      <c r="B271" s="204" t="s">
        <v>628</v>
      </c>
      <c r="C271" s="205"/>
      <c r="D271" s="205"/>
      <c r="E271" s="206"/>
      <c r="F271" s="206"/>
    </row>
    <row r="272" spans="1:6" x14ac:dyDescent="0.2">
      <c r="A272" s="209" t="s">
        <v>191</v>
      </c>
      <c r="B272" s="204" t="s">
        <v>272</v>
      </c>
      <c r="C272" s="205"/>
      <c r="D272" s="205"/>
      <c r="E272" s="206"/>
      <c r="F272" s="206"/>
    </row>
    <row r="273" spans="1:6" ht="33.75" x14ac:dyDescent="0.2">
      <c r="A273" s="210" t="s">
        <v>226</v>
      </c>
      <c r="B273" s="204" t="s">
        <v>629</v>
      </c>
      <c r="C273" s="205"/>
      <c r="D273" s="205"/>
      <c r="E273" s="206"/>
      <c r="F273" s="206"/>
    </row>
    <row r="274" spans="1:6" ht="15" x14ac:dyDescent="0.25">
      <c r="A274" s="313" t="s">
        <v>168</v>
      </c>
      <c r="B274" s="313"/>
      <c r="C274" s="313"/>
      <c r="D274" s="313"/>
      <c r="E274" s="285"/>
      <c r="F274" s="285"/>
    </row>
    <row r="275" spans="1:6" ht="15.75" x14ac:dyDescent="0.25">
      <c r="A275" s="309" t="s">
        <v>213</v>
      </c>
      <c r="B275" s="309"/>
      <c r="C275" s="309"/>
      <c r="D275" s="309"/>
      <c r="E275" s="284"/>
      <c r="F275" s="284"/>
    </row>
    <row r="276" spans="1:6" ht="41.25" x14ac:dyDescent="0.2">
      <c r="A276" s="203" t="s">
        <v>228</v>
      </c>
      <c r="B276" s="211"/>
      <c r="C276" s="205"/>
      <c r="D276" s="205"/>
      <c r="E276" s="206"/>
      <c r="F276" s="206"/>
    </row>
    <row r="277" spans="1:6" x14ac:dyDescent="0.2">
      <c r="A277" s="207" t="s">
        <v>227</v>
      </c>
      <c r="B277" s="211"/>
      <c r="C277" s="205"/>
      <c r="D277" s="205"/>
      <c r="E277" s="206"/>
      <c r="F277" s="206"/>
    </row>
    <row r="278" spans="1:6" x14ac:dyDescent="0.2">
      <c r="A278" s="203" t="s">
        <v>195</v>
      </c>
      <c r="B278" s="211"/>
      <c r="C278" s="205"/>
      <c r="D278" s="205"/>
      <c r="E278" s="206"/>
      <c r="F278" s="206"/>
    </row>
    <row r="279" spans="1:6" ht="15.75" x14ac:dyDescent="0.25">
      <c r="A279" s="309" t="s">
        <v>212</v>
      </c>
      <c r="B279" s="309"/>
      <c r="C279" s="309"/>
      <c r="D279" s="309"/>
      <c r="E279" s="284"/>
      <c r="F279" s="284"/>
    </row>
    <row r="280" spans="1:6" x14ac:dyDescent="0.2">
      <c r="A280" s="203" t="s">
        <v>197</v>
      </c>
      <c r="B280" s="212"/>
      <c r="C280" s="205"/>
      <c r="D280" s="205"/>
      <c r="E280" s="206"/>
      <c r="F280" s="206"/>
    </row>
    <row r="281" spans="1:6" x14ac:dyDescent="0.2">
      <c r="A281" s="207" t="s">
        <v>340</v>
      </c>
      <c r="B281" s="212"/>
      <c r="C281" s="205"/>
      <c r="D281" s="205"/>
      <c r="E281" s="206"/>
      <c r="F281" s="206"/>
    </row>
    <row r="282" spans="1:6" x14ac:dyDescent="0.2">
      <c r="A282" s="207" t="s">
        <v>198</v>
      </c>
      <c r="B282" s="212"/>
      <c r="C282" s="205"/>
      <c r="D282" s="205"/>
      <c r="E282" s="206"/>
      <c r="F282" s="206"/>
    </row>
    <row r="283" spans="1:6" x14ac:dyDescent="0.2">
      <c r="A283" s="203" t="s">
        <v>199</v>
      </c>
      <c r="B283" s="212"/>
      <c r="C283" s="205"/>
      <c r="D283" s="205"/>
      <c r="E283" s="206"/>
      <c r="F283" s="206"/>
    </row>
    <row r="284" spans="1:6" x14ac:dyDescent="0.2">
      <c r="A284" s="207" t="s">
        <v>200</v>
      </c>
      <c r="B284" s="212"/>
      <c r="C284" s="205"/>
      <c r="D284" s="205"/>
      <c r="E284" s="206"/>
      <c r="F284" s="206"/>
    </row>
    <row r="285" spans="1:6" x14ac:dyDescent="0.2">
      <c r="A285" s="203" t="s">
        <v>201</v>
      </c>
      <c r="B285" s="212"/>
      <c r="C285" s="205"/>
      <c r="D285" s="205"/>
      <c r="E285" s="206"/>
      <c r="F285" s="206"/>
    </row>
    <row r="286" spans="1:6" ht="15" x14ac:dyDescent="0.2">
      <c r="A286" s="309" t="s">
        <v>230</v>
      </c>
      <c r="B286" s="309"/>
      <c r="C286" s="309"/>
      <c r="D286" s="309"/>
      <c r="E286" s="285"/>
      <c r="F286" s="285"/>
    </row>
    <row r="287" spans="1:6" ht="28.5" x14ac:dyDescent="0.2">
      <c r="A287" s="207" t="s">
        <v>231</v>
      </c>
      <c r="B287" s="211"/>
      <c r="C287" s="205"/>
      <c r="D287" s="205"/>
      <c r="E287" s="206"/>
      <c r="F287" s="206"/>
    </row>
    <row r="288" spans="1:6" x14ac:dyDescent="0.2">
      <c r="A288" s="207" t="s">
        <v>232</v>
      </c>
      <c r="B288" s="211"/>
      <c r="C288" s="205"/>
      <c r="D288" s="205"/>
      <c r="E288" s="206"/>
      <c r="F288" s="206"/>
    </row>
    <row r="289" spans="1:6" x14ac:dyDescent="0.2">
      <c r="A289" s="207" t="s">
        <v>204</v>
      </c>
      <c r="B289" s="211"/>
      <c r="C289" s="205"/>
      <c r="D289" s="205"/>
      <c r="E289" s="206"/>
      <c r="F289" s="206"/>
    </row>
    <row r="290" spans="1:6" x14ac:dyDescent="0.2">
      <c r="A290" s="207" t="s">
        <v>205</v>
      </c>
      <c r="B290" s="211"/>
      <c r="C290" s="205"/>
      <c r="D290" s="205"/>
      <c r="E290" s="206"/>
      <c r="F290" s="206"/>
    </row>
    <row r="291" spans="1:6" ht="15.75" x14ac:dyDescent="0.25">
      <c r="A291" s="309" t="s">
        <v>206</v>
      </c>
      <c r="B291" s="309"/>
      <c r="C291" s="309"/>
      <c r="D291" s="309"/>
      <c r="E291" s="284"/>
      <c r="F291" s="284"/>
    </row>
    <row r="292" spans="1:6" ht="28.5" x14ac:dyDescent="0.2">
      <c r="A292" s="213" t="s">
        <v>233</v>
      </c>
      <c r="B292" s="211"/>
      <c r="C292" s="205"/>
      <c r="D292" s="205"/>
      <c r="E292" s="206"/>
      <c r="F292" s="206"/>
    </row>
    <row r="293" spans="1:6" x14ac:dyDescent="0.2">
      <c r="A293" s="214" t="s">
        <v>207</v>
      </c>
      <c r="B293" s="211"/>
      <c r="C293" s="205"/>
      <c r="D293" s="205"/>
      <c r="E293" s="206"/>
      <c r="F293" s="206"/>
    </row>
    <row r="294" spans="1:6" ht="28.5" x14ac:dyDescent="0.2">
      <c r="A294" s="207" t="s">
        <v>208</v>
      </c>
      <c r="B294" s="211"/>
      <c r="C294" s="205"/>
      <c r="D294" s="205"/>
      <c r="E294" s="206"/>
      <c r="F294" s="206"/>
    </row>
    <row r="295" spans="1:6" x14ac:dyDescent="0.2">
      <c r="A295" s="203" t="s">
        <v>209</v>
      </c>
      <c r="B295" s="211"/>
      <c r="C295" s="205"/>
      <c r="D295" s="205"/>
      <c r="E295" s="206"/>
      <c r="F295" s="206"/>
    </row>
    <row r="296" spans="1:6" ht="28.5" x14ac:dyDescent="0.2">
      <c r="A296" s="210" t="s">
        <v>538</v>
      </c>
      <c r="B296" s="211"/>
      <c r="C296" s="205"/>
      <c r="D296" s="205"/>
      <c r="E296" s="206"/>
      <c r="F296" s="206"/>
    </row>
    <row r="297" spans="1:6" x14ac:dyDescent="0.2">
      <c r="A297" s="215" t="s">
        <v>210</v>
      </c>
      <c r="B297" s="211"/>
      <c r="C297" s="205"/>
      <c r="D297" s="205"/>
      <c r="E297" s="206"/>
      <c r="F297" s="206"/>
    </row>
    <row r="298" spans="1:6" x14ac:dyDescent="0.2">
      <c r="A298" s="216" t="s">
        <v>211</v>
      </c>
      <c r="B298" s="211"/>
      <c r="C298" s="205"/>
      <c r="D298" s="205"/>
      <c r="E298" s="206"/>
      <c r="F298" s="206"/>
    </row>
  </sheetData>
  <sheetProtection password="F400" sheet="1" objects="1" scenarios="1" selectLockedCells="1"/>
  <mergeCells count="66">
    <mergeCell ref="K10:L10"/>
    <mergeCell ref="M10:N10"/>
    <mergeCell ref="O10:P10"/>
    <mergeCell ref="I9:L9"/>
    <mergeCell ref="M9:P9"/>
    <mergeCell ref="H10:H11"/>
    <mergeCell ref="I10:J10"/>
    <mergeCell ref="B5:F5"/>
    <mergeCell ref="C9:D9"/>
    <mergeCell ref="E9:F9"/>
    <mergeCell ref="E10:F10"/>
    <mergeCell ref="A12:F12"/>
    <mergeCell ref="A13:F13"/>
    <mergeCell ref="A28:F28"/>
    <mergeCell ref="A10:A11"/>
    <mergeCell ref="B10:B11"/>
    <mergeCell ref="C10:D10"/>
    <mergeCell ref="A29:F29"/>
    <mergeCell ref="A33:F33"/>
    <mergeCell ref="A40:F40"/>
    <mergeCell ref="A45:F45"/>
    <mergeCell ref="A53:F53"/>
    <mergeCell ref="A176:F176"/>
    <mergeCell ref="A177:F177"/>
    <mergeCell ref="A192:F192"/>
    <mergeCell ref="A193:F193"/>
    <mergeCell ref="A54:F54"/>
    <mergeCell ref="A69:F69"/>
    <mergeCell ref="A70:F70"/>
    <mergeCell ref="A74:F74"/>
    <mergeCell ref="A81:F81"/>
    <mergeCell ref="A94:F94"/>
    <mergeCell ref="A95:F95"/>
    <mergeCell ref="A110:F110"/>
    <mergeCell ref="A111:F111"/>
    <mergeCell ref="A115:F115"/>
    <mergeCell ref="A122:F122"/>
    <mergeCell ref="A127:F127"/>
    <mergeCell ref="A259:F259"/>
    <mergeCell ref="A250:F250"/>
    <mergeCell ref="A3:F4"/>
    <mergeCell ref="B6:F6"/>
    <mergeCell ref="B7:F7"/>
    <mergeCell ref="A233:F233"/>
    <mergeCell ref="A234:F234"/>
    <mergeCell ref="A238:F238"/>
    <mergeCell ref="A245:F245"/>
    <mergeCell ref="A258:F258"/>
    <mergeCell ref="A197:F197"/>
    <mergeCell ref="A204:F204"/>
    <mergeCell ref="A209:F209"/>
    <mergeCell ref="A217:F217"/>
    <mergeCell ref="A218:F218"/>
    <mergeCell ref="A86:F86"/>
    <mergeCell ref="A274:F274"/>
    <mergeCell ref="A275:F275"/>
    <mergeCell ref="A279:F279"/>
    <mergeCell ref="A286:F286"/>
    <mergeCell ref="A291:F291"/>
    <mergeCell ref="A163:F163"/>
    <mergeCell ref="A168:F168"/>
    <mergeCell ref="A135:F135"/>
    <mergeCell ref="A136:F136"/>
    <mergeCell ref="A151:F151"/>
    <mergeCell ref="A152:F152"/>
    <mergeCell ref="A156:F156"/>
  </mergeCells>
  <phoneticPr fontId="26" type="noConversion"/>
  <dataValidations count="4">
    <dataValidation type="custom" showInputMessage="1" showErrorMessage="1" sqref="I12:I18 M12:M18">
      <formula1>NOT(AND(ISBLANK(#REF!)))</formula1>
    </dataValidation>
    <dataValidation type="custom" showInputMessage="1" showErrorMessage="1" sqref="J12:J18 N12:N18">
      <formula1>NOT(AND(ISBLANK(#REF!)))</formula1>
    </dataValidation>
    <dataValidation type="custom" showInputMessage="1" showErrorMessage="1" sqref="K12:K18 O12:O18">
      <formula1>NOT(AND(ISBLANK(#REF!)))</formula1>
    </dataValidation>
    <dataValidation type="custom" showInputMessage="1" showErrorMessage="1" sqref="L12:L18 P12:P18">
      <formula1>NOT(AND(ISBLANK(#REF!)))</formula1>
    </dataValidation>
  </dataValidation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48"/>
  <sheetViews>
    <sheetView showGridLines="0" zoomScale="90" zoomScaleNormal="90" workbookViewId="0">
      <selection activeCell="A142" sqref="A142:B148"/>
    </sheetView>
  </sheetViews>
  <sheetFormatPr defaultColWidth="8.85546875" defaultRowHeight="15" x14ac:dyDescent="0.25"/>
  <cols>
    <col min="1" max="1" width="30.28515625" style="175" customWidth="1"/>
    <col min="2" max="2" width="25.7109375" style="175" customWidth="1"/>
    <col min="3" max="3" width="22.28515625" style="187" customWidth="1"/>
    <col min="4" max="4" width="22.42578125" style="187" customWidth="1"/>
    <col min="5" max="5" width="15.7109375" style="175" customWidth="1"/>
    <col min="6" max="6" width="17.7109375" style="175" customWidth="1"/>
    <col min="7" max="7" width="18.42578125" style="175" customWidth="1"/>
    <col min="8" max="8" width="19" style="175" customWidth="1"/>
    <col min="9" max="9" width="24.42578125" style="175" customWidth="1"/>
    <col min="10" max="10" width="8.85546875" style="175"/>
    <col min="11" max="11" width="21.5703125" style="175" customWidth="1"/>
    <col min="12" max="12" width="18.140625" style="175" customWidth="1"/>
    <col min="13" max="13" width="21.5703125" style="175" customWidth="1"/>
    <col min="14" max="14" width="21.7109375" style="175" customWidth="1"/>
    <col min="15" max="15" width="21" style="175" customWidth="1"/>
    <col min="16" max="16384" width="8.85546875" style="175"/>
  </cols>
  <sheetData>
    <row r="1" spans="1:15" s="174" customFormat="1" ht="20.25" x14ac:dyDescent="0.3">
      <c r="A1" s="126" t="s">
        <v>75</v>
      </c>
      <c r="B1" s="172"/>
      <c r="C1" s="173"/>
      <c r="D1" s="173"/>
    </row>
    <row r="2" spans="1:15" s="174" customFormat="1" ht="20.25" x14ac:dyDescent="0.3">
      <c r="A2" s="172"/>
      <c r="B2" s="172"/>
      <c r="C2" s="173"/>
      <c r="D2" s="173"/>
    </row>
    <row r="3" spans="1:15" s="174" customFormat="1" ht="182.25" customHeight="1" x14ac:dyDescent="0.2">
      <c r="A3" s="325" t="s">
        <v>630</v>
      </c>
      <c r="B3" s="326"/>
      <c r="C3" s="326"/>
      <c r="D3" s="326"/>
      <c r="E3" s="326"/>
      <c r="F3" s="326"/>
      <c r="G3" s="326"/>
      <c r="H3" s="327"/>
    </row>
    <row r="4" spans="1:15" s="174" customFormat="1" ht="14.25" x14ac:dyDescent="0.2">
      <c r="C4" s="173"/>
      <c r="D4" s="173"/>
    </row>
    <row r="7" spans="1:15" ht="37.5" customHeight="1" x14ac:dyDescent="0.3">
      <c r="A7" s="301" t="s">
        <v>279</v>
      </c>
      <c r="B7" s="301" t="s">
        <v>280</v>
      </c>
      <c r="C7" s="330" t="s">
        <v>244</v>
      </c>
      <c r="D7" s="330"/>
      <c r="E7" s="331" t="s">
        <v>245</v>
      </c>
      <c r="F7" s="331"/>
      <c r="G7" s="331"/>
      <c r="H7" s="331"/>
      <c r="I7" s="331"/>
      <c r="K7" s="267" t="s">
        <v>193</v>
      </c>
      <c r="L7" s="328" t="s">
        <v>251</v>
      </c>
      <c r="M7" s="329"/>
      <c r="N7" s="328" t="s">
        <v>252</v>
      </c>
      <c r="O7" s="329"/>
    </row>
    <row r="8" spans="1:15" ht="75" x14ac:dyDescent="0.25">
      <c r="A8" s="301"/>
      <c r="B8" s="301"/>
      <c r="C8" s="176">
        <f>YearOne</f>
        <v>2012</v>
      </c>
      <c r="D8" s="176">
        <f>YearTwo</f>
        <v>2013</v>
      </c>
      <c r="E8" s="192" t="s">
        <v>246</v>
      </c>
      <c r="F8" s="192" t="s">
        <v>247</v>
      </c>
      <c r="G8" s="192" t="s">
        <v>248</v>
      </c>
      <c r="H8" s="192" t="s">
        <v>249</v>
      </c>
      <c r="I8" s="178" t="s">
        <v>250</v>
      </c>
      <c r="K8" s="268"/>
      <c r="L8" s="177">
        <f>YearOne</f>
        <v>2012</v>
      </c>
      <c r="M8" s="177">
        <f>YearTwo</f>
        <v>2013</v>
      </c>
      <c r="N8" s="177">
        <f>YearOne</f>
        <v>2012</v>
      </c>
      <c r="O8" s="177">
        <f>YearTwo</f>
        <v>2013</v>
      </c>
    </row>
    <row r="9" spans="1:15" x14ac:dyDescent="0.25">
      <c r="A9" s="323" t="str">
        <f>'Service providers'!A13</f>
        <v>Указать название</v>
      </c>
      <c r="B9" s="323"/>
      <c r="C9" s="323"/>
      <c r="D9" s="323"/>
      <c r="E9" s="323"/>
      <c r="F9" s="323"/>
      <c r="G9" s="323"/>
      <c r="H9" s="323"/>
      <c r="I9" s="323"/>
      <c r="K9" s="225" t="str">
        <f>'Service providers'!$A$13</f>
        <v>Указать название</v>
      </c>
      <c r="L9" s="179"/>
      <c r="M9" s="179"/>
      <c r="N9" s="179"/>
      <c r="O9" s="179"/>
    </row>
    <row r="10" spans="1:15" x14ac:dyDescent="0.25">
      <c r="A10" s="324" t="s">
        <v>253</v>
      </c>
      <c r="B10" s="324"/>
      <c r="C10" s="324"/>
      <c r="D10" s="324"/>
      <c r="E10" s="324"/>
      <c r="F10" s="324"/>
      <c r="G10" s="324"/>
      <c r="H10" s="324"/>
      <c r="I10" s="324"/>
      <c r="K10" s="225" t="str">
        <f>'Service providers'!$A$34</f>
        <v>Указать название</v>
      </c>
      <c r="L10" s="179"/>
      <c r="M10" s="179"/>
      <c r="N10" s="179"/>
      <c r="O10" s="179"/>
    </row>
    <row r="11" spans="1:15" ht="78.75" x14ac:dyDescent="0.25">
      <c r="A11" s="180" t="s">
        <v>254</v>
      </c>
      <c r="B11" s="181" t="s">
        <v>631</v>
      </c>
      <c r="C11" s="182"/>
      <c r="D11" s="182"/>
      <c r="E11" s="183"/>
      <c r="F11" s="183"/>
      <c r="G11" s="183"/>
      <c r="H11" s="183"/>
      <c r="I11" s="188">
        <f>E11+F11+G11+H11</f>
        <v>0</v>
      </c>
      <c r="K11" s="225" t="str">
        <f>'Service providers'!$A$55</f>
        <v>Указать название</v>
      </c>
      <c r="L11" s="179"/>
      <c r="M11" s="179"/>
      <c r="N11" s="179"/>
      <c r="O11" s="179"/>
    </row>
    <row r="12" spans="1:15" ht="90" x14ac:dyDescent="0.25">
      <c r="A12" s="180" t="s">
        <v>255</v>
      </c>
      <c r="B12" s="181" t="s">
        <v>632</v>
      </c>
      <c r="C12" s="182"/>
      <c r="D12" s="182"/>
      <c r="E12" s="183"/>
      <c r="F12" s="183"/>
      <c r="G12" s="183"/>
      <c r="H12" s="183"/>
      <c r="I12" s="188">
        <f t="shared" ref="I12:I20" si="0">E12+F12+G12+H12</f>
        <v>0</v>
      </c>
      <c r="K12" s="225" t="str">
        <f>'Service providers'!$A$76</f>
        <v>Указать название</v>
      </c>
      <c r="L12" s="179"/>
      <c r="M12" s="179"/>
      <c r="N12" s="179"/>
      <c r="O12" s="179"/>
    </row>
    <row r="13" spans="1:15" ht="157.5" x14ac:dyDescent="0.25">
      <c r="A13" s="180" t="s">
        <v>256</v>
      </c>
      <c r="B13" s="181" t="s">
        <v>633</v>
      </c>
      <c r="C13" s="182"/>
      <c r="D13" s="182"/>
      <c r="E13" s="183"/>
      <c r="F13" s="183"/>
      <c r="G13" s="183"/>
      <c r="H13" s="183"/>
      <c r="I13" s="188">
        <f t="shared" si="0"/>
        <v>0</v>
      </c>
      <c r="K13" s="225" t="str">
        <f>'Service providers'!$A$97</f>
        <v>Указать название</v>
      </c>
      <c r="L13" s="179"/>
      <c r="M13" s="179"/>
      <c r="N13" s="179"/>
      <c r="O13" s="179"/>
    </row>
    <row r="14" spans="1:15" ht="45" x14ac:dyDescent="0.25">
      <c r="A14" s="180" t="s">
        <v>257</v>
      </c>
      <c r="B14" s="181" t="s">
        <v>634</v>
      </c>
      <c r="C14" s="182"/>
      <c r="D14" s="182"/>
      <c r="E14" s="183"/>
      <c r="F14" s="183"/>
      <c r="G14" s="183"/>
      <c r="H14" s="183"/>
      <c r="I14" s="188">
        <f t="shared" si="0"/>
        <v>0</v>
      </c>
      <c r="K14" s="225" t="str">
        <f>'Service providers'!$A$118</f>
        <v>Указать название</v>
      </c>
      <c r="L14" s="179"/>
      <c r="M14" s="179"/>
      <c r="N14" s="179"/>
      <c r="O14" s="179"/>
    </row>
    <row r="15" spans="1:15" ht="33.75" x14ac:dyDescent="0.25">
      <c r="A15" s="180" t="s">
        <v>258</v>
      </c>
      <c r="B15" s="181" t="s">
        <v>635</v>
      </c>
      <c r="C15" s="182"/>
      <c r="D15" s="182"/>
      <c r="E15" s="183"/>
      <c r="F15" s="183"/>
      <c r="G15" s="183"/>
      <c r="H15" s="183"/>
      <c r="I15" s="188">
        <f t="shared" si="0"/>
        <v>0</v>
      </c>
      <c r="K15" s="225" t="str">
        <f>'Service providers'!$A$139</f>
        <v>Указать название</v>
      </c>
      <c r="L15" s="179"/>
      <c r="M15" s="179"/>
      <c r="N15" s="179"/>
      <c r="O15" s="179"/>
    </row>
    <row r="16" spans="1:15" ht="45" x14ac:dyDescent="0.25">
      <c r="A16" s="180" t="s">
        <v>259</v>
      </c>
      <c r="B16" s="181" t="s">
        <v>260</v>
      </c>
      <c r="C16" s="182"/>
      <c r="D16" s="182"/>
      <c r="E16" s="183"/>
      <c r="F16" s="183"/>
      <c r="G16" s="183"/>
      <c r="H16" s="183"/>
      <c r="I16" s="188">
        <f t="shared" si="0"/>
        <v>0</v>
      </c>
      <c r="K16" s="184" t="s">
        <v>15</v>
      </c>
      <c r="L16" s="184">
        <f>SUM(L9:L15)</f>
        <v>0</v>
      </c>
      <c r="M16" s="184">
        <f>SUM(M9:M15)</f>
        <v>0</v>
      </c>
      <c r="N16" s="184">
        <f>SUM(N9:N15)</f>
        <v>0</v>
      </c>
      <c r="O16" s="184">
        <f>SUM(O9:O15)</f>
        <v>0</v>
      </c>
    </row>
    <row r="17" spans="1:9" ht="57" x14ac:dyDescent="0.25">
      <c r="A17" s="180" t="s">
        <v>261</v>
      </c>
      <c r="B17" s="181" t="s">
        <v>636</v>
      </c>
      <c r="C17" s="182"/>
      <c r="D17" s="182"/>
      <c r="E17" s="183"/>
      <c r="F17" s="183"/>
      <c r="G17" s="183"/>
      <c r="H17" s="183"/>
      <c r="I17" s="188">
        <f t="shared" si="0"/>
        <v>0</v>
      </c>
    </row>
    <row r="18" spans="1:9" ht="46.5" customHeight="1" x14ac:dyDescent="0.25">
      <c r="A18" s="180" t="s">
        <v>637</v>
      </c>
      <c r="B18" s="181" t="s">
        <v>638</v>
      </c>
      <c r="C18" s="182"/>
      <c r="D18" s="182"/>
      <c r="E18" s="183"/>
      <c r="F18" s="183"/>
      <c r="G18" s="183"/>
      <c r="H18" s="183"/>
      <c r="I18" s="188">
        <f t="shared" si="0"/>
        <v>0</v>
      </c>
    </row>
    <row r="19" spans="1:9" ht="56.25" x14ac:dyDescent="0.25">
      <c r="A19" s="180" t="s">
        <v>262</v>
      </c>
      <c r="B19" s="181" t="s">
        <v>639</v>
      </c>
      <c r="C19" s="182"/>
      <c r="D19" s="182"/>
      <c r="E19" s="183"/>
      <c r="F19" s="183"/>
      <c r="G19" s="183"/>
      <c r="H19" s="183"/>
      <c r="I19" s="188">
        <f t="shared" si="0"/>
        <v>0</v>
      </c>
    </row>
    <row r="20" spans="1:9" ht="45" x14ac:dyDescent="0.25">
      <c r="A20" s="180" t="s">
        <v>217</v>
      </c>
      <c r="B20" s="181" t="s">
        <v>640</v>
      </c>
      <c r="C20" s="182"/>
      <c r="D20" s="182"/>
      <c r="E20" s="183"/>
      <c r="F20" s="183"/>
      <c r="G20" s="183"/>
      <c r="H20" s="183"/>
      <c r="I20" s="188">
        <f t="shared" si="0"/>
        <v>0</v>
      </c>
    </row>
    <row r="21" spans="1:9" x14ac:dyDescent="0.25">
      <c r="A21" s="324" t="s">
        <v>263</v>
      </c>
      <c r="B21" s="324"/>
      <c r="C21" s="324"/>
      <c r="D21" s="324"/>
      <c r="E21" s="324"/>
      <c r="F21" s="324"/>
      <c r="G21" s="324"/>
      <c r="H21" s="324"/>
      <c r="I21" s="324"/>
    </row>
    <row r="22" spans="1:9" ht="57" x14ac:dyDescent="0.25">
      <c r="A22" s="180" t="s">
        <v>264</v>
      </c>
      <c r="B22" s="185" t="s">
        <v>541</v>
      </c>
      <c r="C22" s="182"/>
      <c r="D22" s="182"/>
      <c r="E22" s="189" t="s">
        <v>273</v>
      </c>
      <c r="F22" s="189" t="s">
        <v>273</v>
      </c>
      <c r="G22" s="189" t="s">
        <v>273</v>
      </c>
      <c r="H22" s="189" t="s">
        <v>273</v>
      </c>
      <c r="I22" s="189" t="s">
        <v>273</v>
      </c>
    </row>
    <row r="23" spans="1:9" ht="45" x14ac:dyDescent="0.25">
      <c r="A23" s="180" t="s">
        <v>184</v>
      </c>
      <c r="B23" s="181" t="s">
        <v>641</v>
      </c>
      <c r="C23" s="182"/>
      <c r="D23" s="182"/>
      <c r="E23" s="189" t="s">
        <v>273</v>
      </c>
      <c r="F23" s="189" t="s">
        <v>273</v>
      </c>
      <c r="G23" s="189" t="s">
        <v>273</v>
      </c>
      <c r="H23" s="189" t="s">
        <v>273</v>
      </c>
      <c r="I23" s="189" t="s">
        <v>273</v>
      </c>
    </row>
    <row r="24" spans="1:9" ht="78.75" x14ac:dyDescent="0.25">
      <c r="A24" s="180" t="s">
        <v>265</v>
      </c>
      <c r="B24" s="181" t="s">
        <v>266</v>
      </c>
      <c r="C24" s="182"/>
      <c r="D24" s="182"/>
      <c r="E24" s="189" t="s">
        <v>273</v>
      </c>
      <c r="F24" s="189" t="s">
        <v>273</v>
      </c>
      <c r="G24" s="189" t="s">
        <v>273</v>
      </c>
      <c r="H24" s="189" t="s">
        <v>273</v>
      </c>
      <c r="I24" s="189" t="s">
        <v>273</v>
      </c>
    </row>
    <row r="25" spans="1:9" ht="45" x14ac:dyDescent="0.25">
      <c r="A25" s="180" t="s">
        <v>267</v>
      </c>
      <c r="B25" s="181" t="s">
        <v>268</v>
      </c>
      <c r="C25" s="182"/>
      <c r="D25" s="182"/>
      <c r="E25" s="189" t="s">
        <v>273</v>
      </c>
      <c r="F25" s="189" t="s">
        <v>273</v>
      </c>
      <c r="G25" s="189" t="s">
        <v>273</v>
      </c>
      <c r="H25" s="189" t="s">
        <v>273</v>
      </c>
      <c r="I25" s="189" t="s">
        <v>273</v>
      </c>
    </row>
    <row r="26" spans="1:9" x14ac:dyDescent="0.25">
      <c r="A26" s="180" t="s">
        <v>269</v>
      </c>
      <c r="B26" s="181" t="s">
        <v>270</v>
      </c>
      <c r="C26" s="182"/>
      <c r="D26" s="182"/>
      <c r="E26" s="189" t="s">
        <v>273</v>
      </c>
      <c r="F26" s="189" t="s">
        <v>273</v>
      </c>
      <c r="G26" s="189" t="s">
        <v>273</v>
      </c>
      <c r="H26" s="189" t="s">
        <v>273</v>
      </c>
      <c r="I26" s="189" t="s">
        <v>273</v>
      </c>
    </row>
    <row r="27" spans="1:9" ht="45" x14ac:dyDescent="0.25">
      <c r="A27" s="180" t="s">
        <v>226</v>
      </c>
      <c r="B27" s="181" t="s">
        <v>271</v>
      </c>
      <c r="C27" s="182"/>
      <c r="D27" s="182"/>
      <c r="E27" s="189" t="s">
        <v>273</v>
      </c>
      <c r="F27" s="189" t="s">
        <v>273</v>
      </c>
      <c r="G27" s="189" t="s">
        <v>273</v>
      </c>
      <c r="H27" s="189" t="s">
        <v>273</v>
      </c>
      <c r="I27" s="189" t="s">
        <v>273</v>
      </c>
    </row>
    <row r="28" spans="1:9" x14ac:dyDescent="0.25">
      <c r="A28" s="180" t="s">
        <v>191</v>
      </c>
      <c r="B28" s="181" t="s">
        <v>272</v>
      </c>
      <c r="C28" s="182"/>
      <c r="D28" s="182"/>
      <c r="E28" s="189" t="s">
        <v>273</v>
      </c>
      <c r="F28" s="189" t="s">
        <v>273</v>
      </c>
      <c r="G28" s="189" t="s">
        <v>273</v>
      </c>
      <c r="H28" s="189" t="s">
        <v>273</v>
      </c>
      <c r="I28" s="189" t="s">
        <v>273</v>
      </c>
    </row>
    <row r="29" spans="1:9" x14ac:dyDescent="0.25">
      <c r="A29" s="323" t="str">
        <f>'Service providers'!A34</f>
        <v>Указать название</v>
      </c>
      <c r="B29" s="323"/>
      <c r="C29" s="323"/>
      <c r="D29" s="323"/>
      <c r="E29" s="323"/>
      <c r="F29" s="323"/>
      <c r="G29" s="323"/>
      <c r="H29" s="323"/>
      <c r="I29" s="323"/>
    </row>
    <row r="30" spans="1:9" x14ac:dyDescent="0.25">
      <c r="A30" s="324" t="s">
        <v>253</v>
      </c>
      <c r="B30" s="324"/>
      <c r="C30" s="324"/>
      <c r="D30" s="324"/>
      <c r="E30" s="324"/>
      <c r="F30" s="324"/>
      <c r="G30" s="324"/>
      <c r="H30" s="324"/>
      <c r="I30" s="324"/>
    </row>
    <row r="31" spans="1:9" ht="78.75" x14ac:dyDescent="0.25">
      <c r="A31" s="180" t="s">
        <v>254</v>
      </c>
      <c r="B31" s="181" t="s">
        <v>631</v>
      </c>
      <c r="C31" s="182"/>
      <c r="D31" s="182"/>
      <c r="E31" s="183"/>
      <c r="F31" s="183"/>
      <c r="G31" s="183"/>
      <c r="H31" s="183"/>
      <c r="I31" s="188">
        <f t="shared" ref="I31:I40" si="1">E31+F31+G31+H31</f>
        <v>0</v>
      </c>
    </row>
    <row r="32" spans="1:9" ht="90" x14ac:dyDescent="0.25">
      <c r="A32" s="180" t="s">
        <v>255</v>
      </c>
      <c r="B32" s="181" t="s">
        <v>632</v>
      </c>
      <c r="C32" s="182"/>
      <c r="D32" s="182"/>
      <c r="E32" s="183"/>
      <c r="F32" s="183"/>
      <c r="G32" s="183"/>
      <c r="H32" s="183"/>
      <c r="I32" s="188">
        <f t="shared" si="1"/>
        <v>0</v>
      </c>
    </row>
    <row r="33" spans="1:9" ht="157.5" x14ac:dyDescent="0.25">
      <c r="A33" s="180" t="s">
        <v>256</v>
      </c>
      <c r="B33" s="181" t="s">
        <v>633</v>
      </c>
      <c r="C33" s="182"/>
      <c r="D33" s="182"/>
      <c r="E33" s="183"/>
      <c r="F33" s="183"/>
      <c r="G33" s="183"/>
      <c r="H33" s="183"/>
      <c r="I33" s="188">
        <f t="shared" si="1"/>
        <v>0</v>
      </c>
    </row>
    <row r="34" spans="1:9" ht="45" x14ac:dyDescent="0.25">
      <c r="A34" s="180" t="s">
        <v>257</v>
      </c>
      <c r="B34" s="181" t="s">
        <v>634</v>
      </c>
      <c r="C34" s="182"/>
      <c r="D34" s="182"/>
      <c r="E34" s="183"/>
      <c r="F34" s="183"/>
      <c r="G34" s="183"/>
      <c r="H34" s="183"/>
      <c r="I34" s="188">
        <f t="shared" si="1"/>
        <v>0</v>
      </c>
    </row>
    <row r="35" spans="1:9" ht="33.75" x14ac:dyDescent="0.25">
      <c r="A35" s="180" t="s">
        <v>258</v>
      </c>
      <c r="B35" s="181" t="s">
        <v>635</v>
      </c>
      <c r="C35" s="182"/>
      <c r="D35" s="182"/>
      <c r="E35" s="183"/>
      <c r="F35" s="183"/>
      <c r="G35" s="183"/>
      <c r="H35" s="183"/>
      <c r="I35" s="188">
        <f t="shared" si="1"/>
        <v>0</v>
      </c>
    </row>
    <row r="36" spans="1:9" ht="45" x14ac:dyDescent="0.25">
      <c r="A36" s="180" t="s">
        <v>259</v>
      </c>
      <c r="B36" s="181" t="s">
        <v>260</v>
      </c>
      <c r="C36" s="182"/>
      <c r="D36" s="182"/>
      <c r="E36" s="183"/>
      <c r="F36" s="183"/>
      <c r="G36" s="183"/>
      <c r="H36" s="183"/>
      <c r="I36" s="188">
        <f t="shared" si="1"/>
        <v>0</v>
      </c>
    </row>
    <row r="37" spans="1:9" ht="57" x14ac:dyDescent="0.25">
      <c r="A37" s="180" t="s">
        <v>261</v>
      </c>
      <c r="B37" s="181" t="s">
        <v>636</v>
      </c>
      <c r="C37" s="182"/>
      <c r="D37" s="182"/>
      <c r="E37" s="183"/>
      <c r="F37" s="183"/>
      <c r="G37" s="183"/>
      <c r="H37" s="183"/>
      <c r="I37" s="188">
        <f t="shared" si="1"/>
        <v>0</v>
      </c>
    </row>
    <row r="38" spans="1:9" ht="57" x14ac:dyDescent="0.25">
      <c r="A38" s="180" t="s">
        <v>637</v>
      </c>
      <c r="B38" s="181" t="s">
        <v>638</v>
      </c>
      <c r="C38" s="182"/>
      <c r="D38" s="182"/>
      <c r="E38" s="183"/>
      <c r="F38" s="183"/>
      <c r="G38" s="183"/>
      <c r="H38" s="183"/>
      <c r="I38" s="188">
        <f t="shared" si="1"/>
        <v>0</v>
      </c>
    </row>
    <row r="39" spans="1:9" ht="56.25" x14ac:dyDescent="0.25">
      <c r="A39" s="180" t="s">
        <v>262</v>
      </c>
      <c r="B39" s="181" t="s">
        <v>639</v>
      </c>
      <c r="C39" s="182"/>
      <c r="D39" s="182"/>
      <c r="E39" s="183"/>
      <c r="F39" s="183"/>
      <c r="G39" s="183"/>
      <c r="H39" s="183"/>
      <c r="I39" s="188">
        <f t="shared" si="1"/>
        <v>0</v>
      </c>
    </row>
    <row r="40" spans="1:9" ht="45" x14ac:dyDescent="0.25">
      <c r="A40" s="180" t="s">
        <v>217</v>
      </c>
      <c r="B40" s="181" t="s">
        <v>640</v>
      </c>
      <c r="C40" s="182"/>
      <c r="D40" s="182"/>
      <c r="E40" s="183"/>
      <c r="F40" s="183"/>
      <c r="G40" s="183"/>
      <c r="H40" s="183"/>
      <c r="I40" s="188">
        <f t="shared" si="1"/>
        <v>0</v>
      </c>
    </row>
    <row r="41" spans="1:9" x14ac:dyDescent="0.25">
      <c r="A41" s="324" t="s">
        <v>263</v>
      </c>
      <c r="B41" s="324"/>
      <c r="C41" s="324"/>
      <c r="D41" s="324"/>
      <c r="E41" s="324"/>
      <c r="F41" s="324"/>
      <c r="G41" s="324"/>
      <c r="H41" s="324"/>
      <c r="I41" s="324"/>
    </row>
    <row r="42" spans="1:9" ht="57" x14ac:dyDescent="0.25">
      <c r="A42" s="180" t="s">
        <v>264</v>
      </c>
      <c r="B42" s="185" t="s">
        <v>541</v>
      </c>
      <c r="C42" s="182"/>
      <c r="D42" s="182"/>
      <c r="E42" s="189" t="s">
        <v>273</v>
      </c>
      <c r="F42" s="189" t="s">
        <v>273</v>
      </c>
      <c r="G42" s="189" t="s">
        <v>273</v>
      </c>
      <c r="H42" s="189" t="s">
        <v>273</v>
      </c>
      <c r="I42" s="189" t="s">
        <v>273</v>
      </c>
    </row>
    <row r="43" spans="1:9" ht="45" x14ac:dyDescent="0.25">
      <c r="A43" s="180" t="s">
        <v>184</v>
      </c>
      <c r="B43" s="181" t="s">
        <v>641</v>
      </c>
      <c r="C43" s="182"/>
      <c r="D43" s="182"/>
      <c r="E43" s="189" t="s">
        <v>273</v>
      </c>
      <c r="F43" s="189" t="s">
        <v>273</v>
      </c>
      <c r="G43" s="189" t="s">
        <v>273</v>
      </c>
      <c r="H43" s="189" t="s">
        <v>273</v>
      </c>
      <c r="I43" s="189" t="s">
        <v>273</v>
      </c>
    </row>
    <row r="44" spans="1:9" ht="78.75" x14ac:dyDescent="0.25">
      <c r="A44" s="180" t="s">
        <v>265</v>
      </c>
      <c r="B44" s="181" t="s">
        <v>266</v>
      </c>
      <c r="C44" s="182"/>
      <c r="D44" s="182"/>
      <c r="E44" s="189" t="s">
        <v>273</v>
      </c>
      <c r="F44" s="189" t="s">
        <v>273</v>
      </c>
      <c r="G44" s="189" t="s">
        <v>273</v>
      </c>
      <c r="H44" s="189" t="s">
        <v>273</v>
      </c>
      <c r="I44" s="189" t="s">
        <v>273</v>
      </c>
    </row>
    <row r="45" spans="1:9" ht="45" x14ac:dyDescent="0.25">
      <c r="A45" s="180" t="s">
        <v>267</v>
      </c>
      <c r="B45" s="181" t="s">
        <v>268</v>
      </c>
      <c r="C45" s="182"/>
      <c r="D45" s="182"/>
      <c r="E45" s="189" t="s">
        <v>273</v>
      </c>
      <c r="F45" s="189" t="s">
        <v>273</v>
      </c>
      <c r="G45" s="189" t="s">
        <v>273</v>
      </c>
      <c r="H45" s="189" t="s">
        <v>273</v>
      </c>
      <c r="I45" s="189" t="s">
        <v>273</v>
      </c>
    </row>
    <row r="46" spans="1:9" x14ac:dyDescent="0.25">
      <c r="A46" s="180" t="s">
        <v>269</v>
      </c>
      <c r="B46" s="181" t="s">
        <v>270</v>
      </c>
      <c r="C46" s="182"/>
      <c r="D46" s="182"/>
      <c r="E46" s="189" t="s">
        <v>273</v>
      </c>
      <c r="F46" s="189" t="s">
        <v>273</v>
      </c>
      <c r="G46" s="189" t="s">
        <v>273</v>
      </c>
      <c r="H46" s="189" t="s">
        <v>273</v>
      </c>
      <c r="I46" s="189" t="s">
        <v>273</v>
      </c>
    </row>
    <row r="47" spans="1:9" ht="45" x14ac:dyDescent="0.25">
      <c r="A47" s="180" t="s">
        <v>226</v>
      </c>
      <c r="B47" s="181" t="s">
        <v>271</v>
      </c>
      <c r="C47" s="182"/>
      <c r="D47" s="182"/>
      <c r="E47" s="189" t="s">
        <v>273</v>
      </c>
      <c r="F47" s="189" t="s">
        <v>273</v>
      </c>
      <c r="G47" s="189" t="s">
        <v>273</v>
      </c>
      <c r="H47" s="189" t="s">
        <v>273</v>
      </c>
      <c r="I47" s="189" t="s">
        <v>273</v>
      </c>
    </row>
    <row r="48" spans="1:9" x14ac:dyDescent="0.25">
      <c r="A48" s="180" t="s">
        <v>191</v>
      </c>
      <c r="B48" s="181" t="s">
        <v>272</v>
      </c>
      <c r="C48" s="182"/>
      <c r="D48" s="182"/>
      <c r="E48" s="189" t="s">
        <v>273</v>
      </c>
      <c r="F48" s="189" t="s">
        <v>273</v>
      </c>
      <c r="G48" s="189" t="s">
        <v>273</v>
      </c>
      <c r="H48" s="189" t="s">
        <v>273</v>
      </c>
      <c r="I48" s="189" t="s">
        <v>273</v>
      </c>
    </row>
    <row r="49" spans="1:9" x14ac:dyDescent="0.25">
      <c r="A49" s="323" t="str">
        <f>'Service providers'!A55</f>
        <v>Указать название</v>
      </c>
      <c r="B49" s="323"/>
      <c r="C49" s="323"/>
      <c r="D49" s="323"/>
      <c r="E49" s="323"/>
      <c r="F49" s="323"/>
      <c r="G49" s="323"/>
      <c r="H49" s="323"/>
      <c r="I49" s="323"/>
    </row>
    <row r="50" spans="1:9" x14ac:dyDescent="0.25">
      <c r="A50" s="324" t="s">
        <v>253</v>
      </c>
      <c r="B50" s="324"/>
      <c r="C50" s="324"/>
      <c r="D50" s="324"/>
      <c r="E50" s="324"/>
      <c r="F50" s="324"/>
      <c r="G50" s="324"/>
      <c r="H50" s="324"/>
      <c r="I50" s="324"/>
    </row>
    <row r="51" spans="1:9" ht="78.75" x14ac:dyDescent="0.25">
      <c r="A51" s="180" t="s">
        <v>254</v>
      </c>
      <c r="B51" s="181" t="s">
        <v>631</v>
      </c>
      <c r="C51" s="182"/>
      <c r="D51" s="182"/>
      <c r="E51" s="183"/>
      <c r="F51" s="183"/>
      <c r="G51" s="183"/>
      <c r="H51" s="183"/>
      <c r="I51" s="188">
        <f t="shared" ref="I51:I60" si="2">E51+F51+G51+H51</f>
        <v>0</v>
      </c>
    </row>
    <row r="52" spans="1:9" ht="90" x14ac:dyDescent="0.25">
      <c r="A52" s="180" t="s">
        <v>255</v>
      </c>
      <c r="B52" s="181" t="s">
        <v>632</v>
      </c>
      <c r="C52" s="182"/>
      <c r="D52" s="182"/>
      <c r="E52" s="183"/>
      <c r="F52" s="183"/>
      <c r="G52" s="183"/>
      <c r="H52" s="183"/>
      <c r="I52" s="188">
        <f t="shared" si="2"/>
        <v>0</v>
      </c>
    </row>
    <row r="53" spans="1:9" ht="157.5" x14ac:dyDescent="0.25">
      <c r="A53" s="180" t="s">
        <v>256</v>
      </c>
      <c r="B53" s="181" t="s">
        <v>633</v>
      </c>
      <c r="C53" s="182"/>
      <c r="D53" s="182"/>
      <c r="E53" s="183"/>
      <c r="F53" s="183"/>
      <c r="G53" s="183"/>
      <c r="H53" s="183"/>
      <c r="I53" s="188">
        <f t="shared" si="2"/>
        <v>0</v>
      </c>
    </row>
    <row r="54" spans="1:9" ht="45" x14ac:dyDescent="0.25">
      <c r="A54" s="180" t="s">
        <v>257</v>
      </c>
      <c r="B54" s="181" t="s">
        <v>634</v>
      </c>
      <c r="C54" s="182"/>
      <c r="D54" s="182"/>
      <c r="E54" s="183"/>
      <c r="F54" s="183"/>
      <c r="G54" s="183"/>
      <c r="H54" s="183"/>
      <c r="I54" s="188">
        <f t="shared" si="2"/>
        <v>0</v>
      </c>
    </row>
    <row r="55" spans="1:9" ht="33.75" x14ac:dyDescent="0.25">
      <c r="A55" s="180" t="s">
        <v>258</v>
      </c>
      <c r="B55" s="181" t="s">
        <v>635</v>
      </c>
      <c r="C55" s="182"/>
      <c r="D55" s="182"/>
      <c r="E55" s="183"/>
      <c r="F55" s="183"/>
      <c r="G55" s="183"/>
      <c r="H55" s="183"/>
      <c r="I55" s="188">
        <f t="shared" si="2"/>
        <v>0</v>
      </c>
    </row>
    <row r="56" spans="1:9" ht="45" x14ac:dyDescent="0.25">
      <c r="A56" s="180" t="s">
        <v>259</v>
      </c>
      <c r="B56" s="181" t="s">
        <v>260</v>
      </c>
      <c r="C56" s="182"/>
      <c r="D56" s="182"/>
      <c r="E56" s="183"/>
      <c r="F56" s="183"/>
      <c r="G56" s="183"/>
      <c r="H56" s="183"/>
      <c r="I56" s="188">
        <f t="shared" si="2"/>
        <v>0</v>
      </c>
    </row>
    <row r="57" spans="1:9" ht="57" x14ac:dyDescent="0.25">
      <c r="A57" s="180" t="s">
        <v>261</v>
      </c>
      <c r="B57" s="181" t="s">
        <v>636</v>
      </c>
      <c r="C57" s="182"/>
      <c r="D57" s="182"/>
      <c r="E57" s="183"/>
      <c r="F57" s="183"/>
      <c r="G57" s="183"/>
      <c r="H57" s="183"/>
      <c r="I57" s="188">
        <f t="shared" si="2"/>
        <v>0</v>
      </c>
    </row>
    <row r="58" spans="1:9" ht="57" x14ac:dyDescent="0.25">
      <c r="A58" s="180" t="s">
        <v>637</v>
      </c>
      <c r="B58" s="181" t="s">
        <v>638</v>
      </c>
      <c r="C58" s="182"/>
      <c r="D58" s="182"/>
      <c r="E58" s="183"/>
      <c r="F58" s="183"/>
      <c r="G58" s="183"/>
      <c r="H58" s="183"/>
      <c r="I58" s="188">
        <f t="shared" si="2"/>
        <v>0</v>
      </c>
    </row>
    <row r="59" spans="1:9" ht="56.25" x14ac:dyDescent="0.25">
      <c r="A59" s="180" t="s">
        <v>262</v>
      </c>
      <c r="B59" s="181" t="s">
        <v>639</v>
      </c>
      <c r="C59" s="182"/>
      <c r="D59" s="182"/>
      <c r="E59" s="183"/>
      <c r="F59" s="183"/>
      <c r="G59" s="183"/>
      <c r="H59" s="183"/>
      <c r="I59" s="188">
        <f t="shared" si="2"/>
        <v>0</v>
      </c>
    </row>
    <row r="60" spans="1:9" ht="45" x14ac:dyDescent="0.25">
      <c r="A60" s="180" t="s">
        <v>217</v>
      </c>
      <c r="B60" s="181" t="s">
        <v>640</v>
      </c>
      <c r="C60" s="182"/>
      <c r="D60" s="182"/>
      <c r="E60" s="183"/>
      <c r="F60" s="183"/>
      <c r="G60" s="183"/>
      <c r="H60" s="183"/>
      <c r="I60" s="188">
        <f t="shared" si="2"/>
        <v>0</v>
      </c>
    </row>
    <row r="61" spans="1:9" x14ac:dyDescent="0.25">
      <c r="A61" s="324" t="s">
        <v>263</v>
      </c>
      <c r="B61" s="324"/>
      <c r="C61" s="324"/>
      <c r="D61" s="324"/>
      <c r="E61" s="324"/>
      <c r="F61" s="324"/>
      <c r="G61" s="324"/>
      <c r="H61" s="324"/>
      <c r="I61" s="324"/>
    </row>
    <row r="62" spans="1:9" ht="57" x14ac:dyDescent="0.25">
      <c r="A62" s="180" t="s">
        <v>264</v>
      </c>
      <c r="B62" s="185" t="s">
        <v>541</v>
      </c>
      <c r="C62" s="182"/>
      <c r="D62" s="182"/>
      <c r="E62" s="189" t="s">
        <v>273</v>
      </c>
      <c r="F62" s="189" t="s">
        <v>273</v>
      </c>
      <c r="G62" s="189" t="s">
        <v>273</v>
      </c>
      <c r="H62" s="189" t="s">
        <v>273</v>
      </c>
      <c r="I62" s="189" t="s">
        <v>273</v>
      </c>
    </row>
    <row r="63" spans="1:9" ht="45" x14ac:dyDescent="0.25">
      <c r="A63" s="180" t="s">
        <v>184</v>
      </c>
      <c r="B63" s="181" t="s">
        <v>641</v>
      </c>
      <c r="C63" s="182"/>
      <c r="D63" s="182"/>
      <c r="E63" s="189" t="s">
        <v>273</v>
      </c>
      <c r="F63" s="189" t="s">
        <v>273</v>
      </c>
      <c r="G63" s="189" t="s">
        <v>273</v>
      </c>
      <c r="H63" s="189" t="s">
        <v>273</v>
      </c>
      <c r="I63" s="189" t="s">
        <v>273</v>
      </c>
    </row>
    <row r="64" spans="1:9" ht="78.75" x14ac:dyDescent="0.25">
      <c r="A64" s="180" t="s">
        <v>265</v>
      </c>
      <c r="B64" s="181" t="s">
        <v>266</v>
      </c>
      <c r="C64" s="182"/>
      <c r="D64" s="182"/>
      <c r="E64" s="189" t="s">
        <v>273</v>
      </c>
      <c r="F64" s="189" t="s">
        <v>273</v>
      </c>
      <c r="G64" s="189" t="s">
        <v>273</v>
      </c>
      <c r="H64" s="189" t="s">
        <v>273</v>
      </c>
      <c r="I64" s="189" t="s">
        <v>273</v>
      </c>
    </row>
    <row r="65" spans="1:9" ht="45" x14ac:dyDescent="0.25">
      <c r="A65" s="180" t="s">
        <v>267</v>
      </c>
      <c r="B65" s="181" t="s">
        <v>268</v>
      </c>
      <c r="C65" s="182"/>
      <c r="D65" s="182"/>
      <c r="E65" s="189" t="s">
        <v>273</v>
      </c>
      <c r="F65" s="189" t="s">
        <v>273</v>
      </c>
      <c r="G65" s="189" t="s">
        <v>273</v>
      </c>
      <c r="H65" s="189" t="s">
        <v>273</v>
      </c>
      <c r="I65" s="189" t="s">
        <v>273</v>
      </c>
    </row>
    <row r="66" spans="1:9" x14ac:dyDescent="0.25">
      <c r="A66" s="180" t="s">
        <v>269</v>
      </c>
      <c r="B66" s="181" t="s">
        <v>270</v>
      </c>
      <c r="C66" s="182"/>
      <c r="D66" s="182"/>
      <c r="E66" s="189" t="s">
        <v>273</v>
      </c>
      <c r="F66" s="189" t="s">
        <v>273</v>
      </c>
      <c r="G66" s="189" t="s">
        <v>273</v>
      </c>
      <c r="H66" s="189" t="s">
        <v>273</v>
      </c>
      <c r="I66" s="189" t="s">
        <v>273</v>
      </c>
    </row>
    <row r="67" spans="1:9" ht="45" x14ac:dyDescent="0.25">
      <c r="A67" s="180" t="s">
        <v>226</v>
      </c>
      <c r="B67" s="181" t="s">
        <v>271</v>
      </c>
      <c r="C67" s="182"/>
      <c r="D67" s="182"/>
      <c r="E67" s="189" t="s">
        <v>273</v>
      </c>
      <c r="F67" s="189" t="s">
        <v>273</v>
      </c>
      <c r="G67" s="189" t="s">
        <v>273</v>
      </c>
      <c r="H67" s="189" t="s">
        <v>273</v>
      </c>
      <c r="I67" s="189" t="s">
        <v>273</v>
      </c>
    </row>
    <row r="68" spans="1:9" x14ac:dyDescent="0.25">
      <c r="A68" s="180" t="s">
        <v>191</v>
      </c>
      <c r="B68" s="181" t="s">
        <v>272</v>
      </c>
      <c r="C68" s="182"/>
      <c r="D68" s="182"/>
      <c r="E68" s="189" t="s">
        <v>273</v>
      </c>
      <c r="F68" s="189" t="s">
        <v>273</v>
      </c>
      <c r="G68" s="189" t="s">
        <v>273</v>
      </c>
      <c r="H68" s="189" t="s">
        <v>273</v>
      </c>
      <c r="I68" s="189" t="s">
        <v>273</v>
      </c>
    </row>
    <row r="69" spans="1:9" x14ac:dyDescent="0.25">
      <c r="A69" s="323" t="str">
        <f>'Service providers'!A76</f>
        <v>Указать название</v>
      </c>
      <c r="B69" s="323"/>
      <c r="C69" s="323"/>
      <c r="D69" s="323"/>
      <c r="E69" s="323"/>
      <c r="F69" s="323"/>
      <c r="G69" s="323"/>
      <c r="H69" s="323"/>
      <c r="I69" s="323"/>
    </row>
    <row r="70" spans="1:9" x14ac:dyDescent="0.25">
      <c r="A70" s="324" t="s">
        <v>253</v>
      </c>
      <c r="B70" s="324"/>
      <c r="C70" s="324"/>
      <c r="D70" s="324"/>
      <c r="E70" s="324"/>
      <c r="F70" s="324"/>
      <c r="G70" s="324"/>
      <c r="H70" s="324"/>
      <c r="I70" s="324"/>
    </row>
    <row r="71" spans="1:9" ht="78.75" x14ac:dyDescent="0.25">
      <c r="A71" s="180" t="s">
        <v>254</v>
      </c>
      <c r="B71" s="181" t="s">
        <v>631</v>
      </c>
      <c r="C71" s="182"/>
      <c r="D71" s="182"/>
      <c r="E71" s="183"/>
      <c r="F71" s="183"/>
      <c r="G71" s="183"/>
      <c r="H71" s="183"/>
      <c r="I71" s="188">
        <f t="shared" ref="I71:I80" si="3">E71+F71+G71+H71</f>
        <v>0</v>
      </c>
    </row>
    <row r="72" spans="1:9" ht="90" x14ac:dyDescent="0.25">
      <c r="A72" s="180" t="s">
        <v>255</v>
      </c>
      <c r="B72" s="181" t="s">
        <v>632</v>
      </c>
      <c r="C72" s="182"/>
      <c r="D72" s="182"/>
      <c r="E72" s="183"/>
      <c r="F72" s="183"/>
      <c r="G72" s="183"/>
      <c r="H72" s="183"/>
      <c r="I72" s="188">
        <f t="shared" si="3"/>
        <v>0</v>
      </c>
    </row>
    <row r="73" spans="1:9" ht="157.5" x14ac:dyDescent="0.25">
      <c r="A73" s="180" t="s">
        <v>256</v>
      </c>
      <c r="B73" s="181" t="s">
        <v>633</v>
      </c>
      <c r="C73" s="182"/>
      <c r="D73" s="182"/>
      <c r="E73" s="183"/>
      <c r="F73" s="183"/>
      <c r="G73" s="183"/>
      <c r="H73" s="183"/>
      <c r="I73" s="188">
        <f t="shared" si="3"/>
        <v>0</v>
      </c>
    </row>
    <row r="74" spans="1:9" ht="45" x14ac:dyDescent="0.25">
      <c r="A74" s="180" t="s">
        <v>257</v>
      </c>
      <c r="B74" s="181" t="s">
        <v>634</v>
      </c>
      <c r="C74" s="182"/>
      <c r="D74" s="182"/>
      <c r="E74" s="183"/>
      <c r="F74" s="183"/>
      <c r="G74" s="183"/>
      <c r="H74" s="183"/>
      <c r="I74" s="188">
        <f t="shared" si="3"/>
        <v>0</v>
      </c>
    </row>
    <row r="75" spans="1:9" ht="33.75" x14ac:dyDescent="0.25">
      <c r="A75" s="180" t="s">
        <v>258</v>
      </c>
      <c r="B75" s="181" t="s">
        <v>635</v>
      </c>
      <c r="C75" s="182"/>
      <c r="D75" s="182"/>
      <c r="E75" s="183"/>
      <c r="F75" s="183"/>
      <c r="G75" s="183"/>
      <c r="H75" s="183"/>
      <c r="I75" s="188">
        <f t="shared" si="3"/>
        <v>0</v>
      </c>
    </row>
    <row r="76" spans="1:9" ht="45" x14ac:dyDescent="0.25">
      <c r="A76" s="180" t="s">
        <v>259</v>
      </c>
      <c r="B76" s="181" t="s">
        <v>260</v>
      </c>
      <c r="C76" s="182"/>
      <c r="D76" s="182"/>
      <c r="E76" s="183"/>
      <c r="F76" s="183"/>
      <c r="G76" s="183"/>
      <c r="H76" s="183"/>
      <c r="I76" s="188">
        <f t="shared" si="3"/>
        <v>0</v>
      </c>
    </row>
    <row r="77" spans="1:9" ht="57" x14ac:dyDescent="0.25">
      <c r="A77" s="180" t="s">
        <v>261</v>
      </c>
      <c r="B77" s="181" t="s">
        <v>636</v>
      </c>
      <c r="C77" s="182"/>
      <c r="D77" s="182"/>
      <c r="E77" s="183"/>
      <c r="F77" s="183"/>
      <c r="G77" s="183"/>
      <c r="H77" s="183"/>
      <c r="I77" s="188">
        <f t="shared" si="3"/>
        <v>0</v>
      </c>
    </row>
    <row r="78" spans="1:9" ht="57" x14ac:dyDescent="0.25">
      <c r="A78" s="180" t="s">
        <v>637</v>
      </c>
      <c r="B78" s="181" t="s">
        <v>638</v>
      </c>
      <c r="C78" s="182"/>
      <c r="D78" s="182"/>
      <c r="E78" s="183"/>
      <c r="F78" s="183"/>
      <c r="G78" s="183"/>
      <c r="H78" s="183"/>
      <c r="I78" s="188">
        <f t="shared" si="3"/>
        <v>0</v>
      </c>
    </row>
    <row r="79" spans="1:9" ht="56.25" x14ac:dyDescent="0.25">
      <c r="A79" s="180" t="s">
        <v>262</v>
      </c>
      <c r="B79" s="181" t="s">
        <v>639</v>
      </c>
      <c r="C79" s="182"/>
      <c r="D79" s="182"/>
      <c r="E79" s="183"/>
      <c r="F79" s="183"/>
      <c r="G79" s="183"/>
      <c r="H79" s="183"/>
      <c r="I79" s="188">
        <f t="shared" si="3"/>
        <v>0</v>
      </c>
    </row>
    <row r="80" spans="1:9" ht="45" x14ac:dyDescent="0.25">
      <c r="A80" s="180" t="s">
        <v>217</v>
      </c>
      <c r="B80" s="181" t="s">
        <v>640</v>
      </c>
      <c r="C80" s="182"/>
      <c r="D80" s="182"/>
      <c r="E80" s="183"/>
      <c r="F80" s="183"/>
      <c r="G80" s="183"/>
      <c r="H80" s="183"/>
      <c r="I80" s="188">
        <f t="shared" si="3"/>
        <v>0</v>
      </c>
    </row>
    <row r="81" spans="1:9" x14ac:dyDescent="0.25">
      <c r="A81" s="324" t="s">
        <v>263</v>
      </c>
      <c r="B81" s="324"/>
      <c r="C81" s="324"/>
      <c r="D81" s="324"/>
      <c r="E81" s="324"/>
      <c r="F81" s="324"/>
      <c r="G81" s="324"/>
      <c r="H81" s="324"/>
      <c r="I81" s="324"/>
    </row>
    <row r="82" spans="1:9" ht="57" x14ac:dyDescent="0.25">
      <c r="A82" s="180" t="s">
        <v>264</v>
      </c>
      <c r="B82" s="185" t="s">
        <v>541</v>
      </c>
      <c r="C82" s="182"/>
      <c r="D82" s="182"/>
      <c r="E82" s="189" t="s">
        <v>273</v>
      </c>
      <c r="F82" s="189" t="s">
        <v>273</v>
      </c>
      <c r="G82" s="189" t="s">
        <v>273</v>
      </c>
      <c r="H82" s="189" t="s">
        <v>273</v>
      </c>
      <c r="I82" s="189" t="s">
        <v>273</v>
      </c>
    </row>
    <row r="83" spans="1:9" ht="45" x14ac:dyDescent="0.25">
      <c r="A83" s="180" t="s">
        <v>184</v>
      </c>
      <c r="B83" s="181" t="s">
        <v>641</v>
      </c>
      <c r="C83" s="182"/>
      <c r="D83" s="182"/>
      <c r="E83" s="189" t="s">
        <v>273</v>
      </c>
      <c r="F83" s="189" t="s">
        <v>273</v>
      </c>
      <c r="G83" s="189" t="s">
        <v>273</v>
      </c>
      <c r="H83" s="189" t="s">
        <v>273</v>
      </c>
      <c r="I83" s="189" t="s">
        <v>273</v>
      </c>
    </row>
    <row r="84" spans="1:9" ht="78.75" x14ac:dyDescent="0.25">
      <c r="A84" s="180" t="s">
        <v>265</v>
      </c>
      <c r="B84" s="181" t="s">
        <v>266</v>
      </c>
      <c r="C84" s="182"/>
      <c r="D84" s="182"/>
      <c r="E84" s="189" t="s">
        <v>273</v>
      </c>
      <c r="F84" s="189" t="s">
        <v>273</v>
      </c>
      <c r="G84" s="189" t="s">
        <v>273</v>
      </c>
      <c r="H84" s="189" t="s">
        <v>273</v>
      </c>
      <c r="I84" s="189" t="s">
        <v>273</v>
      </c>
    </row>
    <row r="85" spans="1:9" ht="45" x14ac:dyDescent="0.25">
      <c r="A85" s="180" t="s">
        <v>267</v>
      </c>
      <c r="B85" s="181" t="s">
        <v>268</v>
      </c>
      <c r="C85" s="182"/>
      <c r="D85" s="182"/>
      <c r="E85" s="189" t="s">
        <v>273</v>
      </c>
      <c r="F85" s="189" t="s">
        <v>273</v>
      </c>
      <c r="G85" s="189" t="s">
        <v>273</v>
      </c>
      <c r="H85" s="189" t="s">
        <v>273</v>
      </c>
      <c r="I85" s="189" t="s">
        <v>273</v>
      </c>
    </row>
    <row r="86" spans="1:9" x14ac:dyDescent="0.25">
      <c r="A86" s="180" t="s">
        <v>269</v>
      </c>
      <c r="B86" s="181" t="s">
        <v>270</v>
      </c>
      <c r="C86" s="182"/>
      <c r="D86" s="182"/>
      <c r="E86" s="189" t="s">
        <v>273</v>
      </c>
      <c r="F86" s="189" t="s">
        <v>273</v>
      </c>
      <c r="G86" s="189" t="s">
        <v>273</v>
      </c>
      <c r="H86" s="189" t="s">
        <v>273</v>
      </c>
      <c r="I86" s="189" t="s">
        <v>273</v>
      </c>
    </row>
    <row r="87" spans="1:9" ht="45" x14ac:dyDescent="0.25">
      <c r="A87" s="180" t="s">
        <v>226</v>
      </c>
      <c r="B87" s="181" t="s">
        <v>271</v>
      </c>
      <c r="C87" s="182"/>
      <c r="D87" s="182"/>
      <c r="E87" s="189" t="s">
        <v>273</v>
      </c>
      <c r="F87" s="189" t="s">
        <v>273</v>
      </c>
      <c r="G87" s="189" t="s">
        <v>273</v>
      </c>
      <c r="H87" s="189" t="s">
        <v>273</v>
      </c>
      <c r="I87" s="189" t="s">
        <v>273</v>
      </c>
    </row>
    <row r="88" spans="1:9" x14ac:dyDescent="0.25">
      <c r="A88" s="180" t="s">
        <v>191</v>
      </c>
      <c r="B88" s="181" t="s">
        <v>272</v>
      </c>
      <c r="C88" s="182"/>
      <c r="D88" s="182"/>
      <c r="E88" s="189" t="s">
        <v>273</v>
      </c>
      <c r="F88" s="189" t="s">
        <v>273</v>
      </c>
      <c r="G88" s="189" t="s">
        <v>273</v>
      </c>
      <c r="H88" s="189" t="s">
        <v>273</v>
      </c>
      <c r="I88" s="189" t="s">
        <v>273</v>
      </c>
    </row>
    <row r="89" spans="1:9" x14ac:dyDescent="0.25">
      <c r="A89" s="323" t="str">
        <f>'Service providers'!A97</f>
        <v>Указать название</v>
      </c>
      <c r="B89" s="323"/>
      <c r="C89" s="323"/>
      <c r="D89" s="323"/>
      <c r="E89" s="323"/>
      <c r="F89" s="323"/>
      <c r="G89" s="323"/>
      <c r="H89" s="323"/>
      <c r="I89" s="323"/>
    </row>
    <row r="90" spans="1:9" x14ac:dyDescent="0.25">
      <c r="A90" s="324" t="s">
        <v>253</v>
      </c>
      <c r="B90" s="324"/>
      <c r="C90" s="324"/>
      <c r="D90" s="324"/>
      <c r="E90" s="324"/>
      <c r="F90" s="324"/>
      <c r="G90" s="324"/>
      <c r="H90" s="324"/>
      <c r="I90" s="324"/>
    </row>
    <row r="91" spans="1:9" ht="78.75" x14ac:dyDescent="0.25">
      <c r="A91" s="180" t="s">
        <v>254</v>
      </c>
      <c r="B91" s="181" t="s">
        <v>631</v>
      </c>
      <c r="C91" s="182"/>
      <c r="D91" s="182"/>
      <c r="E91" s="183"/>
      <c r="F91" s="183"/>
      <c r="G91" s="183"/>
      <c r="H91" s="183"/>
      <c r="I91" s="188">
        <f t="shared" ref="I91:I100" si="4">E91+F91+G91+H91</f>
        <v>0</v>
      </c>
    </row>
    <row r="92" spans="1:9" ht="90" x14ac:dyDescent="0.25">
      <c r="A92" s="180" t="s">
        <v>255</v>
      </c>
      <c r="B92" s="181" t="s">
        <v>632</v>
      </c>
      <c r="C92" s="182"/>
      <c r="D92" s="182"/>
      <c r="E92" s="183"/>
      <c r="F92" s="183"/>
      <c r="G92" s="183"/>
      <c r="H92" s="183"/>
      <c r="I92" s="188">
        <f t="shared" si="4"/>
        <v>0</v>
      </c>
    </row>
    <row r="93" spans="1:9" ht="157.5" x14ac:dyDescent="0.25">
      <c r="A93" s="180" t="s">
        <v>256</v>
      </c>
      <c r="B93" s="181" t="s">
        <v>633</v>
      </c>
      <c r="C93" s="182"/>
      <c r="D93" s="182"/>
      <c r="E93" s="183"/>
      <c r="F93" s="183"/>
      <c r="G93" s="183"/>
      <c r="H93" s="183"/>
      <c r="I93" s="188">
        <f t="shared" si="4"/>
        <v>0</v>
      </c>
    </row>
    <row r="94" spans="1:9" ht="45" x14ac:dyDescent="0.25">
      <c r="A94" s="180" t="s">
        <v>257</v>
      </c>
      <c r="B94" s="181" t="s">
        <v>634</v>
      </c>
      <c r="C94" s="182"/>
      <c r="D94" s="182"/>
      <c r="E94" s="183"/>
      <c r="F94" s="183"/>
      <c r="G94" s="183"/>
      <c r="H94" s="183"/>
      <c r="I94" s="188">
        <f t="shared" si="4"/>
        <v>0</v>
      </c>
    </row>
    <row r="95" spans="1:9" ht="33.75" x14ac:dyDescent="0.25">
      <c r="A95" s="180" t="s">
        <v>258</v>
      </c>
      <c r="B95" s="181" t="s">
        <v>635</v>
      </c>
      <c r="C95" s="182"/>
      <c r="D95" s="182"/>
      <c r="E95" s="183"/>
      <c r="F95" s="183"/>
      <c r="G95" s="183"/>
      <c r="H95" s="183"/>
      <c r="I95" s="188">
        <f t="shared" si="4"/>
        <v>0</v>
      </c>
    </row>
    <row r="96" spans="1:9" ht="45" x14ac:dyDescent="0.25">
      <c r="A96" s="180" t="s">
        <v>259</v>
      </c>
      <c r="B96" s="181" t="s">
        <v>260</v>
      </c>
      <c r="C96" s="182"/>
      <c r="D96" s="182"/>
      <c r="E96" s="183"/>
      <c r="F96" s="183"/>
      <c r="G96" s="183"/>
      <c r="H96" s="183"/>
      <c r="I96" s="188">
        <f t="shared" si="4"/>
        <v>0</v>
      </c>
    </row>
    <row r="97" spans="1:9" ht="57" x14ac:dyDescent="0.25">
      <c r="A97" s="180" t="s">
        <v>261</v>
      </c>
      <c r="B97" s="181" t="s">
        <v>636</v>
      </c>
      <c r="C97" s="182"/>
      <c r="D97" s="182"/>
      <c r="E97" s="183"/>
      <c r="F97" s="183"/>
      <c r="G97" s="183"/>
      <c r="H97" s="183"/>
      <c r="I97" s="188">
        <f t="shared" si="4"/>
        <v>0</v>
      </c>
    </row>
    <row r="98" spans="1:9" ht="57" x14ac:dyDescent="0.25">
      <c r="A98" s="180" t="s">
        <v>637</v>
      </c>
      <c r="B98" s="181" t="s">
        <v>638</v>
      </c>
      <c r="C98" s="182"/>
      <c r="D98" s="182"/>
      <c r="E98" s="183"/>
      <c r="F98" s="183"/>
      <c r="G98" s="183"/>
      <c r="H98" s="183"/>
      <c r="I98" s="188">
        <f t="shared" si="4"/>
        <v>0</v>
      </c>
    </row>
    <row r="99" spans="1:9" ht="56.25" x14ac:dyDescent="0.25">
      <c r="A99" s="180" t="s">
        <v>262</v>
      </c>
      <c r="B99" s="181" t="s">
        <v>639</v>
      </c>
      <c r="C99" s="182"/>
      <c r="D99" s="182"/>
      <c r="E99" s="183"/>
      <c r="F99" s="183"/>
      <c r="G99" s="183"/>
      <c r="H99" s="183"/>
      <c r="I99" s="188">
        <f t="shared" si="4"/>
        <v>0</v>
      </c>
    </row>
    <row r="100" spans="1:9" ht="45" x14ac:dyDescent="0.25">
      <c r="A100" s="180" t="s">
        <v>217</v>
      </c>
      <c r="B100" s="181" t="s">
        <v>640</v>
      </c>
      <c r="C100" s="182"/>
      <c r="D100" s="182"/>
      <c r="E100" s="183"/>
      <c r="F100" s="183"/>
      <c r="G100" s="183"/>
      <c r="H100" s="183"/>
      <c r="I100" s="188">
        <f t="shared" si="4"/>
        <v>0</v>
      </c>
    </row>
    <row r="101" spans="1:9" x14ac:dyDescent="0.25">
      <c r="A101" s="324" t="s">
        <v>263</v>
      </c>
      <c r="B101" s="324"/>
      <c r="C101" s="324"/>
      <c r="D101" s="324"/>
      <c r="E101" s="324"/>
      <c r="F101" s="324"/>
      <c r="G101" s="324"/>
      <c r="H101" s="324"/>
      <c r="I101" s="324"/>
    </row>
    <row r="102" spans="1:9" ht="57" x14ac:dyDescent="0.25">
      <c r="A102" s="180" t="s">
        <v>264</v>
      </c>
      <c r="B102" s="185" t="s">
        <v>541</v>
      </c>
      <c r="C102" s="182"/>
      <c r="D102" s="182"/>
      <c r="E102" s="189" t="s">
        <v>273</v>
      </c>
      <c r="F102" s="189" t="s">
        <v>273</v>
      </c>
      <c r="G102" s="189" t="s">
        <v>273</v>
      </c>
      <c r="H102" s="189" t="s">
        <v>273</v>
      </c>
      <c r="I102" s="189" t="s">
        <v>273</v>
      </c>
    </row>
    <row r="103" spans="1:9" ht="45" x14ac:dyDescent="0.25">
      <c r="A103" s="180" t="s">
        <v>184</v>
      </c>
      <c r="B103" s="181" t="s">
        <v>641</v>
      </c>
      <c r="C103" s="182"/>
      <c r="D103" s="182"/>
      <c r="E103" s="189" t="s">
        <v>273</v>
      </c>
      <c r="F103" s="189" t="s">
        <v>273</v>
      </c>
      <c r="G103" s="189" t="s">
        <v>273</v>
      </c>
      <c r="H103" s="189" t="s">
        <v>273</v>
      </c>
      <c r="I103" s="189" t="s">
        <v>273</v>
      </c>
    </row>
    <row r="104" spans="1:9" ht="78.75" x14ac:dyDescent="0.25">
      <c r="A104" s="180" t="s">
        <v>265</v>
      </c>
      <c r="B104" s="181" t="s">
        <v>266</v>
      </c>
      <c r="C104" s="182"/>
      <c r="D104" s="182"/>
      <c r="E104" s="189" t="s">
        <v>273</v>
      </c>
      <c r="F104" s="189" t="s">
        <v>273</v>
      </c>
      <c r="G104" s="189" t="s">
        <v>273</v>
      </c>
      <c r="H104" s="189" t="s">
        <v>273</v>
      </c>
      <c r="I104" s="189" t="s">
        <v>273</v>
      </c>
    </row>
    <row r="105" spans="1:9" ht="45" x14ac:dyDescent="0.25">
      <c r="A105" s="180" t="s">
        <v>267</v>
      </c>
      <c r="B105" s="181" t="s">
        <v>268</v>
      </c>
      <c r="C105" s="182"/>
      <c r="D105" s="182"/>
      <c r="E105" s="189" t="s">
        <v>273</v>
      </c>
      <c r="F105" s="189" t="s">
        <v>273</v>
      </c>
      <c r="G105" s="189" t="s">
        <v>273</v>
      </c>
      <c r="H105" s="189" t="s">
        <v>273</v>
      </c>
      <c r="I105" s="189" t="s">
        <v>273</v>
      </c>
    </row>
    <row r="106" spans="1:9" x14ac:dyDescent="0.25">
      <c r="A106" s="180" t="s">
        <v>269</v>
      </c>
      <c r="B106" s="181" t="s">
        <v>270</v>
      </c>
      <c r="C106" s="182"/>
      <c r="D106" s="182"/>
      <c r="E106" s="189" t="s">
        <v>273</v>
      </c>
      <c r="F106" s="189" t="s">
        <v>273</v>
      </c>
      <c r="G106" s="189" t="s">
        <v>273</v>
      </c>
      <c r="H106" s="189" t="s">
        <v>273</v>
      </c>
      <c r="I106" s="189" t="s">
        <v>273</v>
      </c>
    </row>
    <row r="107" spans="1:9" ht="45" x14ac:dyDescent="0.25">
      <c r="A107" s="180" t="s">
        <v>226</v>
      </c>
      <c r="B107" s="181" t="s">
        <v>271</v>
      </c>
      <c r="C107" s="182"/>
      <c r="D107" s="182"/>
      <c r="E107" s="189" t="s">
        <v>273</v>
      </c>
      <c r="F107" s="189" t="s">
        <v>273</v>
      </c>
      <c r="G107" s="189" t="s">
        <v>273</v>
      </c>
      <c r="H107" s="189" t="s">
        <v>273</v>
      </c>
      <c r="I107" s="189" t="s">
        <v>273</v>
      </c>
    </row>
    <row r="108" spans="1:9" x14ac:dyDescent="0.25">
      <c r="A108" s="180" t="s">
        <v>191</v>
      </c>
      <c r="B108" s="181" t="s">
        <v>272</v>
      </c>
      <c r="C108" s="182"/>
      <c r="D108" s="182"/>
      <c r="E108" s="189" t="s">
        <v>273</v>
      </c>
      <c r="F108" s="189" t="s">
        <v>273</v>
      </c>
      <c r="G108" s="189" t="s">
        <v>273</v>
      </c>
      <c r="H108" s="189" t="s">
        <v>273</v>
      </c>
      <c r="I108" s="189" t="s">
        <v>273</v>
      </c>
    </row>
    <row r="109" spans="1:9" x14ac:dyDescent="0.25">
      <c r="A109" s="323" t="str">
        <f>'Service providers'!A118</f>
        <v>Указать название</v>
      </c>
      <c r="B109" s="323"/>
      <c r="C109" s="323"/>
      <c r="D109" s="323"/>
      <c r="E109" s="323"/>
      <c r="F109" s="323"/>
      <c r="G109" s="323"/>
      <c r="H109" s="323"/>
      <c r="I109" s="323"/>
    </row>
    <row r="110" spans="1:9" x14ac:dyDescent="0.25">
      <c r="A110" s="324" t="s">
        <v>253</v>
      </c>
      <c r="B110" s="324"/>
      <c r="C110" s="324"/>
      <c r="D110" s="324"/>
      <c r="E110" s="324"/>
      <c r="F110" s="324"/>
      <c r="G110" s="324"/>
      <c r="H110" s="324"/>
      <c r="I110" s="324"/>
    </row>
    <row r="111" spans="1:9" ht="78.75" x14ac:dyDescent="0.25">
      <c r="A111" s="180" t="s">
        <v>254</v>
      </c>
      <c r="B111" s="181" t="s">
        <v>631</v>
      </c>
      <c r="C111" s="182"/>
      <c r="D111" s="182"/>
      <c r="E111" s="183"/>
      <c r="F111" s="183"/>
      <c r="G111" s="183"/>
      <c r="H111" s="183"/>
      <c r="I111" s="188">
        <f t="shared" ref="I111:I120" si="5">E111+F111+G111+H111</f>
        <v>0</v>
      </c>
    </row>
    <row r="112" spans="1:9" ht="90" x14ac:dyDescent="0.25">
      <c r="A112" s="180" t="s">
        <v>255</v>
      </c>
      <c r="B112" s="181" t="s">
        <v>632</v>
      </c>
      <c r="C112" s="182"/>
      <c r="D112" s="182"/>
      <c r="E112" s="183"/>
      <c r="F112" s="183"/>
      <c r="G112" s="183"/>
      <c r="H112" s="183"/>
      <c r="I112" s="188">
        <f t="shared" si="5"/>
        <v>0</v>
      </c>
    </row>
    <row r="113" spans="1:9" ht="157.5" x14ac:dyDescent="0.25">
      <c r="A113" s="180" t="s">
        <v>256</v>
      </c>
      <c r="B113" s="181" t="s">
        <v>633</v>
      </c>
      <c r="C113" s="182"/>
      <c r="D113" s="182"/>
      <c r="E113" s="183"/>
      <c r="F113" s="183"/>
      <c r="G113" s="183"/>
      <c r="H113" s="183"/>
      <c r="I113" s="188">
        <f t="shared" si="5"/>
        <v>0</v>
      </c>
    </row>
    <row r="114" spans="1:9" ht="45" x14ac:dyDescent="0.25">
      <c r="A114" s="180" t="s">
        <v>257</v>
      </c>
      <c r="B114" s="181" t="s">
        <v>634</v>
      </c>
      <c r="C114" s="182"/>
      <c r="D114" s="182"/>
      <c r="E114" s="183"/>
      <c r="F114" s="183"/>
      <c r="G114" s="183"/>
      <c r="H114" s="183"/>
      <c r="I114" s="188">
        <f t="shared" si="5"/>
        <v>0</v>
      </c>
    </row>
    <row r="115" spans="1:9" ht="33.75" x14ac:dyDescent="0.25">
      <c r="A115" s="180" t="s">
        <v>258</v>
      </c>
      <c r="B115" s="181" t="s">
        <v>635</v>
      </c>
      <c r="C115" s="182"/>
      <c r="D115" s="182"/>
      <c r="E115" s="183"/>
      <c r="F115" s="183"/>
      <c r="G115" s="183"/>
      <c r="H115" s="183"/>
      <c r="I115" s="188">
        <f t="shared" si="5"/>
        <v>0</v>
      </c>
    </row>
    <row r="116" spans="1:9" ht="45" x14ac:dyDescent="0.25">
      <c r="A116" s="180" t="s">
        <v>259</v>
      </c>
      <c r="B116" s="181" t="s">
        <v>260</v>
      </c>
      <c r="C116" s="182"/>
      <c r="D116" s="182"/>
      <c r="E116" s="183"/>
      <c r="F116" s="183"/>
      <c r="G116" s="183"/>
      <c r="H116" s="183"/>
      <c r="I116" s="188">
        <f t="shared" si="5"/>
        <v>0</v>
      </c>
    </row>
    <row r="117" spans="1:9" ht="57" x14ac:dyDescent="0.25">
      <c r="A117" s="180" t="s">
        <v>261</v>
      </c>
      <c r="B117" s="181" t="s">
        <v>636</v>
      </c>
      <c r="C117" s="182"/>
      <c r="D117" s="182"/>
      <c r="E117" s="183"/>
      <c r="F117" s="183"/>
      <c r="G117" s="183"/>
      <c r="H117" s="183"/>
      <c r="I117" s="188">
        <f t="shared" si="5"/>
        <v>0</v>
      </c>
    </row>
    <row r="118" spans="1:9" ht="22.5" customHeight="1" x14ac:dyDescent="0.25">
      <c r="A118" s="180" t="s">
        <v>637</v>
      </c>
      <c r="B118" s="181" t="s">
        <v>638</v>
      </c>
      <c r="C118" s="182"/>
      <c r="D118" s="182"/>
      <c r="E118" s="183"/>
      <c r="F118" s="183"/>
      <c r="G118" s="183"/>
      <c r="H118" s="183"/>
      <c r="I118" s="188">
        <f t="shared" si="5"/>
        <v>0</v>
      </c>
    </row>
    <row r="119" spans="1:9" ht="56.25" x14ac:dyDescent="0.25">
      <c r="A119" s="180" t="s">
        <v>262</v>
      </c>
      <c r="B119" s="181" t="s">
        <v>639</v>
      </c>
      <c r="C119" s="182"/>
      <c r="D119" s="182"/>
      <c r="E119" s="183"/>
      <c r="F119" s="183"/>
      <c r="G119" s="183"/>
      <c r="H119" s="183"/>
      <c r="I119" s="188">
        <f t="shared" si="5"/>
        <v>0</v>
      </c>
    </row>
    <row r="120" spans="1:9" ht="45" x14ac:dyDescent="0.25">
      <c r="A120" s="180" t="s">
        <v>217</v>
      </c>
      <c r="B120" s="181" t="s">
        <v>640</v>
      </c>
      <c r="C120" s="182"/>
      <c r="D120" s="182"/>
      <c r="E120" s="183"/>
      <c r="F120" s="183"/>
      <c r="G120" s="183"/>
      <c r="H120" s="183"/>
      <c r="I120" s="188">
        <f t="shared" si="5"/>
        <v>0</v>
      </c>
    </row>
    <row r="121" spans="1:9" x14ac:dyDescent="0.25">
      <c r="A121" s="324" t="s">
        <v>263</v>
      </c>
      <c r="B121" s="324"/>
      <c r="C121" s="324"/>
      <c r="D121" s="324"/>
      <c r="E121" s="324"/>
      <c r="F121" s="324"/>
      <c r="G121" s="324"/>
      <c r="H121" s="324"/>
      <c r="I121" s="324"/>
    </row>
    <row r="122" spans="1:9" ht="57" x14ac:dyDescent="0.25">
      <c r="A122" s="180" t="s">
        <v>264</v>
      </c>
      <c r="B122" s="185" t="s">
        <v>541</v>
      </c>
      <c r="C122" s="182"/>
      <c r="D122" s="182"/>
      <c r="E122" s="189" t="s">
        <v>273</v>
      </c>
      <c r="F122" s="189" t="s">
        <v>273</v>
      </c>
      <c r="G122" s="189" t="s">
        <v>273</v>
      </c>
      <c r="H122" s="189" t="s">
        <v>273</v>
      </c>
      <c r="I122" s="189" t="s">
        <v>273</v>
      </c>
    </row>
    <row r="123" spans="1:9" ht="45" x14ac:dyDescent="0.25">
      <c r="A123" s="180" t="s">
        <v>184</v>
      </c>
      <c r="B123" s="181" t="s">
        <v>641</v>
      </c>
      <c r="C123" s="182"/>
      <c r="D123" s="182"/>
      <c r="E123" s="189" t="s">
        <v>273</v>
      </c>
      <c r="F123" s="189" t="s">
        <v>273</v>
      </c>
      <c r="G123" s="189" t="s">
        <v>273</v>
      </c>
      <c r="H123" s="189" t="s">
        <v>273</v>
      </c>
      <c r="I123" s="189" t="s">
        <v>273</v>
      </c>
    </row>
    <row r="124" spans="1:9" ht="78.75" x14ac:dyDescent="0.25">
      <c r="A124" s="180" t="s">
        <v>265</v>
      </c>
      <c r="B124" s="181" t="s">
        <v>266</v>
      </c>
      <c r="C124" s="182"/>
      <c r="D124" s="182"/>
      <c r="E124" s="189" t="s">
        <v>273</v>
      </c>
      <c r="F124" s="189" t="s">
        <v>273</v>
      </c>
      <c r="G124" s="189" t="s">
        <v>273</v>
      </c>
      <c r="H124" s="189" t="s">
        <v>273</v>
      </c>
      <c r="I124" s="189" t="s">
        <v>273</v>
      </c>
    </row>
    <row r="125" spans="1:9" ht="45" x14ac:dyDescent="0.25">
      <c r="A125" s="180" t="s">
        <v>267</v>
      </c>
      <c r="B125" s="181" t="s">
        <v>268</v>
      </c>
      <c r="C125" s="182"/>
      <c r="D125" s="182"/>
      <c r="E125" s="189" t="s">
        <v>273</v>
      </c>
      <c r="F125" s="189" t="s">
        <v>273</v>
      </c>
      <c r="G125" s="189" t="s">
        <v>273</v>
      </c>
      <c r="H125" s="189" t="s">
        <v>273</v>
      </c>
      <c r="I125" s="189" t="s">
        <v>273</v>
      </c>
    </row>
    <row r="126" spans="1:9" x14ac:dyDescent="0.25">
      <c r="A126" s="180" t="s">
        <v>269</v>
      </c>
      <c r="B126" s="181" t="s">
        <v>270</v>
      </c>
      <c r="C126" s="182"/>
      <c r="D126" s="182"/>
      <c r="E126" s="189" t="s">
        <v>273</v>
      </c>
      <c r="F126" s="189" t="s">
        <v>273</v>
      </c>
      <c r="G126" s="189" t="s">
        <v>273</v>
      </c>
      <c r="H126" s="189" t="s">
        <v>273</v>
      </c>
      <c r="I126" s="189" t="s">
        <v>273</v>
      </c>
    </row>
    <row r="127" spans="1:9" ht="45" x14ac:dyDescent="0.25">
      <c r="A127" s="180" t="s">
        <v>226</v>
      </c>
      <c r="B127" s="181" t="s">
        <v>271</v>
      </c>
      <c r="C127" s="182"/>
      <c r="D127" s="182"/>
      <c r="E127" s="189" t="s">
        <v>273</v>
      </c>
      <c r="F127" s="189" t="s">
        <v>273</v>
      </c>
      <c r="G127" s="189" t="s">
        <v>273</v>
      </c>
      <c r="H127" s="189" t="s">
        <v>273</v>
      </c>
      <c r="I127" s="189" t="s">
        <v>273</v>
      </c>
    </row>
    <row r="128" spans="1:9" x14ac:dyDescent="0.25">
      <c r="A128" s="180" t="s">
        <v>191</v>
      </c>
      <c r="B128" s="181" t="s">
        <v>272</v>
      </c>
      <c r="C128" s="182"/>
      <c r="D128" s="182"/>
      <c r="E128" s="189" t="s">
        <v>273</v>
      </c>
      <c r="F128" s="189" t="s">
        <v>273</v>
      </c>
      <c r="G128" s="189" t="s">
        <v>273</v>
      </c>
      <c r="H128" s="189" t="s">
        <v>273</v>
      </c>
      <c r="I128" s="189" t="s">
        <v>273</v>
      </c>
    </row>
    <row r="129" spans="1:9" x14ac:dyDescent="0.25">
      <c r="A129" s="323" t="str">
        <f>'Service providers'!A139</f>
        <v>Указать название</v>
      </c>
      <c r="B129" s="323"/>
      <c r="C129" s="323"/>
      <c r="D129" s="323"/>
      <c r="E129" s="323"/>
      <c r="F129" s="323"/>
      <c r="G129" s="323"/>
      <c r="H129" s="323"/>
      <c r="I129" s="323"/>
    </row>
    <row r="130" spans="1:9" x14ac:dyDescent="0.25">
      <c r="A130" s="324" t="s">
        <v>253</v>
      </c>
      <c r="B130" s="324"/>
      <c r="C130" s="324"/>
      <c r="D130" s="324"/>
      <c r="E130" s="324"/>
      <c r="F130" s="324"/>
      <c r="G130" s="324"/>
      <c r="H130" s="324"/>
      <c r="I130" s="324"/>
    </row>
    <row r="131" spans="1:9" ht="78.75" x14ac:dyDescent="0.25">
      <c r="A131" s="180" t="s">
        <v>254</v>
      </c>
      <c r="B131" s="181" t="s">
        <v>631</v>
      </c>
      <c r="C131" s="182"/>
      <c r="D131" s="182"/>
      <c r="E131" s="183"/>
      <c r="F131" s="183"/>
      <c r="G131" s="183"/>
      <c r="H131" s="183"/>
      <c r="I131" s="188">
        <f t="shared" ref="I131:I140" si="6">E131+F131+G131+H131</f>
        <v>0</v>
      </c>
    </row>
    <row r="132" spans="1:9" ht="90" x14ac:dyDescent="0.25">
      <c r="A132" s="180" t="s">
        <v>255</v>
      </c>
      <c r="B132" s="181" t="s">
        <v>632</v>
      </c>
      <c r="C132" s="182"/>
      <c r="D132" s="182"/>
      <c r="E132" s="183"/>
      <c r="F132" s="183"/>
      <c r="G132" s="183"/>
      <c r="H132" s="183"/>
      <c r="I132" s="188">
        <f t="shared" si="6"/>
        <v>0</v>
      </c>
    </row>
    <row r="133" spans="1:9" ht="157.5" x14ac:dyDescent="0.25">
      <c r="A133" s="180" t="s">
        <v>256</v>
      </c>
      <c r="B133" s="181" t="s">
        <v>633</v>
      </c>
      <c r="C133" s="182"/>
      <c r="D133" s="182"/>
      <c r="E133" s="183"/>
      <c r="F133" s="183"/>
      <c r="G133" s="183"/>
      <c r="H133" s="183"/>
      <c r="I133" s="188">
        <f t="shared" si="6"/>
        <v>0</v>
      </c>
    </row>
    <row r="134" spans="1:9" ht="45" x14ac:dyDescent="0.25">
      <c r="A134" s="180" t="s">
        <v>257</v>
      </c>
      <c r="B134" s="181" t="s">
        <v>634</v>
      </c>
      <c r="C134" s="182"/>
      <c r="D134" s="182"/>
      <c r="E134" s="183"/>
      <c r="F134" s="183"/>
      <c r="G134" s="183"/>
      <c r="H134" s="183"/>
      <c r="I134" s="188">
        <f t="shared" si="6"/>
        <v>0</v>
      </c>
    </row>
    <row r="135" spans="1:9" ht="33.75" x14ac:dyDescent="0.25">
      <c r="A135" s="180" t="s">
        <v>258</v>
      </c>
      <c r="B135" s="181" t="s">
        <v>635</v>
      </c>
      <c r="C135" s="182"/>
      <c r="D135" s="182"/>
      <c r="E135" s="183"/>
      <c r="F135" s="183"/>
      <c r="G135" s="183"/>
      <c r="H135" s="183"/>
      <c r="I135" s="188">
        <f t="shared" si="6"/>
        <v>0</v>
      </c>
    </row>
    <row r="136" spans="1:9" ht="45" x14ac:dyDescent="0.25">
      <c r="A136" s="180" t="s">
        <v>259</v>
      </c>
      <c r="B136" s="181" t="s">
        <v>260</v>
      </c>
      <c r="C136" s="182"/>
      <c r="D136" s="182"/>
      <c r="E136" s="183"/>
      <c r="F136" s="183"/>
      <c r="G136" s="183"/>
      <c r="H136" s="183"/>
      <c r="I136" s="188">
        <f t="shared" si="6"/>
        <v>0</v>
      </c>
    </row>
    <row r="137" spans="1:9" ht="57" x14ac:dyDescent="0.25">
      <c r="A137" s="180" t="s">
        <v>261</v>
      </c>
      <c r="B137" s="181" t="s">
        <v>636</v>
      </c>
      <c r="C137" s="182"/>
      <c r="D137" s="182"/>
      <c r="E137" s="183"/>
      <c r="F137" s="183"/>
      <c r="G137" s="183"/>
      <c r="H137" s="183"/>
      <c r="I137" s="188">
        <f t="shared" si="6"/>
        <v>0</v>
      </c>
    </row>
    <row r="138" spans="1:9" ht="57" x14ac:dyDescent="0.25">
      <c r="A138" s="180" t="s">
        <v>637</v>
      </c>
      <c r="B138" s="181" t="s">
        <v>638</v>
      </c>
      <c r="C138" s="182"/>
      <c r="D138" s="182"/>
      <c r="E138" s="183"/>
      <c r="F138" s="183"/>
      <c r="G138" s="183"/>
      <c r="H138" s="183"/>
      <c r="I138" s="188">
        <f t="shared" si="6"/>
        <v>0</v>
      </c>
    </row>
    <row r="139" spans="1:9" ht="56.25" x14ac:dyDescent="0.25">
      <c r="A139" s="180" t="s">
        <v>262</v>
      </c>
      <c r="B139" s="181" t="s">
        <v>639</v>
      </c>
      <c r="C139" s="182"/>
      <c r="D139" s="182"/>
      <c r="E139" s="183"/>
      <c r="F139" s="183"/>
      <c r="G139" s="183"/>
      <c r="H139" s="183"/>
      <c r="I139" s="188">
        <f t="shared" si="6"/>
        <v>0</v>
      </c>
    </row>
    <row r="140" spans="1:9" ht="45" x14ac:dyDescent="0.25">
      <c r="A140" s="180" t="s">
        <v>217</v>
      </c>
      <c r="B140" s="181" t="s">
        <v>640</v>
      </c>
      <c r="C140" s="182"/>
      <c r="D140" s="182"/>
      <c r="E140" s="183"/>
      <c r="F140" s="183"/>
      <c r="G140" s="183"/>
      <c r="H140" s="183"/>
      <c r="I140" s="188">
        <f t="shared" si="6"/>
        <v>0</v>
      </c>
    </row>
    <row r="141" spans="1:9" x14ac:dyDescent="0.25">
      <c r="A141" s="324" t="s">
        <v>263</v>
      </c>
      <c r="B141" s="324"/>
      <c r="C141" s="324"/>
      <c r="D141" s="324"/>
      <c r="E141" s="324"/>
      <c r="F141" s="324"/>
      <c r="G141" s="324"/>
      <c r="H141" s="324"/>
      <c r="I141" s="324"/>
    </row>
    <row r="142" spans="1:9" ht="57" x14ac:dyDescent="0.25">
      <c r="A142" s="180" t="s">
        <v>264</v>
      </c>
      <c r="B142" s="185" t="s">
        <v>541</v>
      </c>
      <c r="C142" s="182"/>
      <c r="D142" s="182"/>
      <c r="E142" s="189" t="s">
        <v>273</v>
      </c>
      <c r="F142" s="189" t="s">
        <v>273</v>
      </c>
      <c r="G142" s="189" t="s">
        <v>273</v>
      </c>
      <c r="H142" s="189" t="s">
        <v>273</v>
      </c>
      <c r="I142" s="189" t="s">
        <v>273</v>
      </c>
    </row>
    <row r="143" spans="1:9" ht="45" x14ac:dyDescent="0.25">
      <c r="A143" s="180" t="s">
        <v>184</v>
      </c>
      <c r="B143" s="181" t="s">
        <v>641</v>
      </c>
      <c r="C143" s="182"/>
      <c r="D143" s="182"/>
      <c r="E143" s="189" t="s">
        <v>273</v>
      </c>
      <c r="F143" s="189" t="s">
        <v>273</v>
      </c>
      <c r="G143" s="189" t="s">
        <v>273</v>
      </c>
      <c r="H143" s="189" t="s">
        <v>273</v>
      </c>
      <c r="I143" s="189" t="s">
        <v>273</v>
      </c>
    </row>
    <row r="144" spans="1:9" ht="78.75" x14ac:dyDescent="0.25">
      <c r="A144" s="180" t="s">
        <v>265</v>
      </c>
      <c r="B144" s="181" t="s">
        <v>266</v>
      </c>
      <c r="C144" s="182"/>
      <c r="D144" s="182"/>
      <c r="E144" s="189" t="s">
        <v>273</v>
      </c>
      <c r="F144" s="189" t="s">
        <v>273</v>
      </c>
      <c r="G144" s="189" t="s">
        <v>273</v>
      </c>
      <c r="H144" s="189" t="s">
        <v>273</v>
      </c>
      <c r="I144" s="189" t="s">
        <v>273</v>
      </c>
    </row>
    <row r="145" spans="1:9" ht="45" x14ac:dyDescent="0.25">
      <c r="A145" s="180" t="s">
        <v>267</v>
      </c>
      <c r="B145" s="181" t="s">
        <v>268</v>
      </c>
      <c r="C145" s="182"/>
      <c r="D145" s="182"/>
      <c r="E145" s="189" t="s">
        <v>273</v>
      </c>
      <c r="F145" s="189" t="s">
        <v>273</v>
      </c>
      <c r="G145" s="189" t="s">
        <v>273</v>
      </c>
      <c r="H145" s="189" t="s">
        <v>273</v>
      </c>
      <c r="I145" s="189" t="s">
        <v>273</v>
      </c>
    </row>
    <row r="146" spans="1:9" x14ac:dyDescent="0.25">
      <c r="A146" s="180" t="s">
        <v>269</v>
      </c>
      <c r="B146" s="181" t="s">
        <v>270</v>
      </c>
      <c r="C146" s="182"/>
      <c r="D146" s="182"/>
      <c r="E146" s="189" t="s">
        <v>273</v>
      </c>
      <c r="F146" s="189" t="s">
        <v>273</v>
      </c>
      <c r="G146" s="189" t="s">
        <v>273</v>
      </c>
      <c r="H146" s="189" t="s">
        <v>273</v>
      </c>
      <c r="I146" s="189" t="s">
        <v>273</v>
      </c>
    </row>
    <row r="147" spans="1:9" ht="45" x14ac:dyDescent="0.25">
      <c r="A147" s="180" t="s">
        <v>226</v>
      </c>
      <c r="B147" s="181" t="s">
        <v>271</v>
      </c>
      <c r="C147" s="182"/>
      <c r="D147" s="182"/>
      <c r="E147" s="189" t="s">
        <v>273</v>
      </c>
      <c r="F147" s="189" t="s">
        <v>273</v>
      </c>
      <c r="G147" s="189" t="s">
        <v>273</v>
      </c>
      <c r="H147" s="189" t="s">
        <v>273</v>
      </c>
      <c r="I147" s="189" t="s">
        <v>273</v>
      </c>
    </row>
    <row r="148" spans="1:9" x14ac:dyDescent="0.25">
      <c r="A148" s="180" t="s">
        <v>191</v>
      </c>
      <c r="B148" s="181" t="s">
        <v>272</v>
      </c>
      <c r="C148" s="182"/>
      <c r="D148" s="182"/>
      <c r="E148" s="189" t="s">
        <v>273</v>
      </c>
      <c r="F148" s="189" t="s">
        <v>273</v>
      </c>
      <c r="G148" s="189" t="s">
        <v>273</v>
      </c>
      <c r="H148" s="189" t="s">
        <v>273</v>
      </c>
      <c r="I148" s="189" t="s">
        <v>273</v>
      </c>
    </row>
  </sheetData>
  <sheetProtection password="F400" sheet="1" objects="1" scenarios="1" selectLockedCells="1"/>
  <mergeCells count="29">
    <mergeCell ref="A3:H3"/>
    <mergeCell ref="N7:O7"/>
    <mergeCell ref="A9:I9"/>
    <mergeCell ref="A10:I10"/>
    <mergeCell ref="A21:I21"/>
    <mergeCell ref="A7:A8"/>
    <mergeCell ref="B7:B8"/>
    <mergeCell ref="C7:D7"/>
    <mergeCell ref="E7:I7"/>
    <mergeCell ref="L7:M7"/>
    <mergeCell ref="K7:K8"/>
    <mergeCell ref="A101:I101"/>
    <mergeCell ref="A130:I130"/>
    <mergeCell ref="A141:I141"/>
    <mergeCell ref="A129:I129"/>
    <mergeCell ref="A109:I109"/>
    <mergeCell ref="A110:I110"/>
    <mergeCell ref="A121:I121"/>
    <mergeCell ref="A29:I29"/>
    <mergeCell ref="A30:I30"/>
    <mergeCell ref="A41:I41"/>
    <mergeCell ref="A89:I89"/>
    <mergeCell ref="A90:I90"/>
    <mergeCell ref="A69:I69"/>
    <mergeCell ref="A70:I70"/>
    <mergeCell ref="A81:I81"/>
    <mergeCell ref="A49:I49"/>
    <mergeCell ref="A50:I50"/>
    <mergeCell ref="A61:I61"/>
  </mergeCells>
  <phoneticPr fontId="26" type="noConversion"/>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18"/>
  <sheetViews>
    <sheetView showGridLines="0" zoomScale="90" zoomScaleNormal="90" workbookViewId="0">
      <selection activeCell="G10" sqref="G10"/>
    </sheetView>
  </sheetViews>
  <sheetFormatPr defaultColWidth="8.85546875" defaultRowHeight="15" x14ac:dyDescent="0.25"/>
  <cols>
    <col min="1" max="2" width="29.85546875" style="175" customWidth="1"/>
    <col min="3" max="3" width="24.28515625" style="175" customWidth="1"/>
    <col min="4" max="4" width="23.140625" style="175" customWidth="1"/>
    <col min="5" max="5" width="16.28515625" style="175" customWidth="1"/>
    <col min="6" max="6" width="19.5703125" style="175" customWidth="1"/>
    <col min="7" max="7" width="17.85546875" style="175" customWidth="1"/>
    <col min="8" max="8" width="19.7109375" style="175" customWidth="1"/>
    <col min="9" max="9" width="20.140625" style="175" customWidth="1"/>
    <col min="10" max="10" width="8.85546875" style="175"/>
    <col min="11" max="11" width="21.5703125" style="175" customWidth="1"/>
    <col min="12" max="12" width="18.140625" style="175" customWidth="1"/>
    <col min="13" max="13" width="19.28515625" style="175" customWidth="1"/>
    <col min="14" max="14" width="18.140625" style="175" customWidth="1"/>
    <col min="15" max="15" width="21.42578125" style="175" customWidth="1"/>
    <col min="16" max="16384" width="8.85546875" style="175"/>
  </cols>
  <sheetData>
    <row r="1" spans="1:15" s="174" customFormat="1" ht="20.25" x14ac:dyDescent="0.3">
      <c r="A1" s="126" t="s">
        <v>76</v>
      </c>
      <c r="B1" s="172"/>
    </row>
    <row r="2" spans="1:15" s="174" customFormat="1" ht="14.25" x14ac:dyDescent="0.2"/>
    <row r="3" spans="1:15" ht="150" customHeight="1" x14ac:dyDescent="0.25">
      <c r="A3" s="343" t="s">
        <v>642</v>
      </c>
      <c r="B3" s="344"/>
      <c r="C3" s="344"/>
      <c r="D3" s="344"/>
      <c r="E3" s="344"/>
      <c r="F3" s="344"/>
      <c r="G3" s="344"/>
      <c r="H3" s="344"/>
      <c r="I3" s="345"/>
    </row>
    <row r="5" spans="1:15" ht="47.25" customHeight="1" x14ac:dyDescent="0.25">
      <c r="A5" s="317" t="s">
        <v>279</v>
      </c>
      <c r="B5" s="317" t="s">
        <v>280</v>
      </c>
      <c r="C5" s="337" t="s">
        <v>274</v>
      </c>
      <c r="D5" s="338"/>
      <c r="E5" s="339" t="s">
        <v>245</v>
      </c>
      <c r="F5" s="339"/>
      <c r="G5" s="339"/>
      <c r="H5" s="339"/>
      <c r="I5" s="339"/>
      <c r="K5" s="317" t="s">
        <v>193</v>
      </c>
      <c r="L5" s="337" t="s">
        <v>251</v>
      </c>
      <c r="M5" s="338"/>
      <c r="N5" s="337" t="s">
        <v>252</v>
      </c>
      <c r="O5" s="338"/>
    </row>
    <row r="6" spans="1:15" ht="84.75" customHeight="1" x14ac:dyDescent="0.25">
      <c r="A6" s="317"/>
      <c r="B6" s="317"/>
      <c r="C6" s="190">
        <f>YearOne</f>
        <v>2012</v>
      </c>
      <c r="D6" s="190">
        <f>YearTwo</f>
        <v>2013</v>
      </c>
      <c r="E6" s="193" t="s">
        <v>275</v>
      </c>
      <c r="F6" s="193" t="s">
        <v>276</v>
      </c>
      <c r="G6" s="193" t="s">
        <v>277</v>
      </c>
      <c r="H6" s="193" t="s">
        <v>278</v>
      </c>
      <c r="I6" s="178" t="s">
        <v>250</v>
      </c>
      <c r="K6" s="317"/>
      <c r="L6" s="190">
        <f>YearOne</f>
        <v>2012</v>
      </c>
      <c r="M6" s="190">
        <f>YearTwo</f>
        <v>2013</v>
      </c>
      <c r="N6" s="190">
        <f>YearOne</f>
        <v>2012</v>
      </c>
      <c r="O6" s="190">
        <f>YearTwo</f>
        <v>2013</v>
      </c>
    </row>
    <row r="7" spans="1:15" x14ac:dyDescent="0.25">
      <c r="A7" s="333" t="str">
        <f>'Service providers'!I13</f>
        <v>Указать название</v>
      </c>
      <c r="B7" s="334"/>
      <c r="C7" s="335"/>
      <c r="D7" s="335"/>
      <c r="E7" s="334"/>
      <c r="F7" s="334"/>
      <c r="G7" s="334"/>
      <c r="H7" s="336"/>
      <c r="I7" s="226"/>
      <c r="K7" s="225" t="str">
        <f>'Service providers'!$I$13</f>
        <v>Указать название</v>
      </c>
      <c r="L7" s="179"/>
      <c r="M7" s="179"/>
      <c r="N7" s="179"/>
      <c r="O7" s="179"/>
    </row>
    <row r="8" spans="1:15" ht="15" customHeight="1" x14ac:dyDescent="0.25">
      <c r="A8" s="340" t="s">
        <v>253</v>
      </c>
      <c r="B8" s="341"/>
      <c r="C8" s="332"/>
      <c r="D8" s="332"/>
      <c r="E8" s="341"/>
      <c r="F8" s="341"/>
      <c r="G8" s="341"/>
      <c r="H8" s="342"/>
      <c r="I8" s="226"/>
      <c r="K8" s="225" t="str">
        <f>'Service providers'!$I$34</f>
        <v>Указать название</v>
      </c>
      <c r="L8" s="179"/>
      <c r="M8" s="179"/>
      <c r="N8" s="179"/>
      <c r="O8" s="179"/>
    </row>
    <row r="9" spans="1:15" ht="90" x14ac:dyDescent="0.25">
      <c r="A9" s="180" t="s">
        <v>643</v>
      </c>
      <c r="B9" s="181" t="s">
        <v>644</v>
      </c>
      <c r="C9" s="191"/>
      <c r="D9" s="191"/>
      <c r="E9" s="183"/>
      <c r="F9" s="183"/>
      <c r="G9" s="183"/>
      <c r="H9" s="183"/>
      <c r="I9" s="227">
        <f>E9+F9+G9+H9</f>
        <v>0</v>
      </c>
      <c r="K9" s="225" t="str">
        <f>'Service providers'!$I$55</f>
        <v>Указать название</v>
      </c>
      <c r="L9" s="179"/>
      <c r="M9" s="179"/>
      <c r="N9" s="179"/>
      <c r="O9" s="179"/>
    </row>
    <row r="10" spans="1:15" ht="60.75" customHeight="1" x14ac:dyDescent="0.25">
      <c r="A10" s="180" t="s">
        <v>281</v>
      </c>
      <c r="B10" s="181" t="s">
        <v>645</v>
      </c>
      <c r="C10" s="191"/>
      <c r="D10" s="191"/>
      <c r="E10" s="183"/>
      <c r="F10" s="183"/>
      <c r="G10" s="183"/>
      <c r="H10" s="183"/>
      <c r="I10" s="227">
        <f t="shared" ref="I10:I32" si="0">E10+F10+G10+H10</f>
        <v>0</v>
      </c>
      <c r="K10" s="225" t="str">
        <f>'Service providers'!$I$76</f>
        <v>Указать название</v>
      </c>
      <c r="L10" s="179"/>
      <c r="M10" s="179"/>
      <c r="N10" s="179"/>
      <c r="O10" s="179"/>
    </row>
    <row r="11" spans="1:15" ht="67.5" x14ac:dyDescent="0.25">
      <c r="A11" s="180" t="s">
        <v>258</v>
      </c>
      <c r="B11" s="181" t="s">
        <v>646</v>
      </c>
      <c r="C11" s="191"/>
      <c r="D11" s="191"/>
      <c r="E11" s="183"/>
      <c r="F11" s="183"/>
      <c r="G11" s="183"/>
      <c r="H11" s="183"/>
      <c r="I11" s="227">
        <f t="shared" si="0"/>
        <v>0</v>
      </c>
      <c r="K11" s="225" t="str">
        <f>'Service providers'!$I$97</f>
        <v>Указать название</v>
      </c>
      <c r="L11" s="179"/>
      <c r="M11" s="179"/>
      <c r="N11" s="179"/>
      <c r="O11" s="179"/>
    </row>
    <row r="12" spans="1:15" ht="146.25" x14ac:dyDescent="0.25">
      <c r="A12" s="180" t="s">
        <v>282</v>
      </c>
      <c r="B12" s="181" t="s">
        <v>647</v>
      </c>
      <c r="C12" s="191"/>
      <c r="D12" s="191"/>
      <c r="E12" s="183"/>
      <c r="F12" s="183"/>
      <c r="G12" s="183"/>
      <c r="H12" s="183"/>
      <c r="I12" s="227">
        <f t="shared" si="0"/>
        <v>0</v>
      </c>
      <c r="K12" s="225" t="str">
        <f>'Service providers'!$I$118</f>
        <v>Указать название</v>
      </c>
      <c r="L12" s="179"/>
      <c r="M12" s="179"/>
      <c r="N12" s="179"/>
      <c r="O12" s="179"/>
    </row>
    <row r="13" spans="1:15" ht="67.5" x14ac:dyDescent="0.25">
      <c r="A13" s="180" t="s">
        <v>283</v>
      </c>
      <c r="B13" s="181" t="s">
        <v>542</v>
      </c>
      <c r="C13" s="191"/>
      <c r="D13" s="191"/>
      <c r="E13" s="183"/>
      <c r="F13" s="183"/>
      <c r="G13" s="183"/>
      <c r="H13" s="183"/>
      <c r="I13" s="227">
        <f t="shared" si="0"/>
        <v>0</v>
      </c>
      <c r="K13" s="225" t="str">
        <f>'Service providers'!$I$139</f>
        <v>Указать название</v>
      </c>
      <c r="L13" s="179"/>
      <c r="M13" s="179"/>
      <c r="N13" s="179"/>
      <c r="O13" s="179"/>
    </row>
    <row r="14" spans="1:15" ht="101.25" x14ac:dyDescent="0.25">
      <c r="A14" s="180" t="s">
        <v>257</v>
      </c>
      <c r="B14" s="181" t="s">
        <v>648</v>
      </c>
      <c r="C14" s="191"/>
      <c r="D14" s="191"/>
      <c r="E14" s="183"/>
      <c r="F14" s="183"/>
      <c r="G14" s="183"/>
      <c r="H14" s="183"/>
      <c r="I14" s="227">
        <f t="shared" si="0"/>
        <v>0</v>
      </c>
      <c r="K14" s="184" t="s">
        <v>243</v>
      </c>
      <c r="L14" s="184">
        <f>SUM(L7:L13)</f>
        <v>0</v>
      </c>
      <c r="M14" s="184">
        <f>SUM(M7:M13)</f>
        <v>0</v>
      </c>
      <c r="N14" s="184">
        <f>SUM(N7:N13)</f>
        <v>0</v>
      </c>
      <c r="O14" s="184">
        <f>SUM(O7:O13)</f>
        <v>0</v>
      </c>
    </row>
    <row r="15" spans="1:15" ht="33.75" x14ac:dyDescent="0.25">
      <c r="A15" s="180" t="s">
        <v>219</v>
      </c>
      <c r="B15" s="181" t="s">
        <v>284</v>
      </c>
      <c r="C15" s="191"/>
      <c r="D15" s="191"/>
      <c r="E15" s="183"/>
      <c r="F15" s="183"/>
      <c r="G15" s="183"/>
      <c r="H15" s="183"/>
      <c r="I15" s="227">
        <f t="shared" si="0"/>
        <v>0</v>
      </c>
    </row>
    <row r="16" spans="1:15" x14ac:dyDescent="0.25">
      <c r="A16" s="332" t="s">
        <v>263</v>
      </c>
      <c r="B16" s="332"/>
      <c r="C16" s="332"/>
      <c r="D16" s="332"/>
      <c r="E16" s="332"/>
      <c r="F16" s="332"/>
      <c r="G16" s="332"/>
      <c r="H16" s="332"/>
      <c r="I16" s="227">
        <f t="shared" si="0"/>
        <v>0</v>
      </c>
    </row>
    <row r="17" spans="1:9" ht="36.75" customHeight="1" x14ac:dyDescent="0.25">
      <c r="A17" s="180" t="s">
        <v>285</v>
      </c>
      <c r="B17" s="185" t="s">
        <v>286</v>
      </c>
      <c r="C17" s="191"/>
      <c r="D17" s="191"/>
      <c r="E17" s="186" t="s">
        <v>273</v>
      </c>
      <c r="F17" s="186" t="s">
        <v>273</v>
      </c>
      <c r="G17" s="186" t="s">
        <v>273</v>
      </c>
      <c r="H17" s="186" t="s">
        <v>273</v>
      </c>
      <c r="I17" s="186" t="s">
        <v>273</v>
      </c>
    </row>
    <row r="18" spans="1:9" ht="45" x14ac:dyDescent="0.25">
      <c r="A18" s="180" t="s">
        <v>617</v>
      </c>
      <c r="B18" s="181" t="s">
        <v>287</v>
      </c>
      <c r="C18" s="191"/>
      <c r="D18" s="191"/>
      <c r="E18" s="186" t="s">
        <v>273</v>
      </c>
      <c r="F18" s="186" t="s">
        <v>273</v>
      </c>
      <c r="G18" s="186" t="s">
        <v>273</v>
      </c>
      <c r="H18" s="186" t="s">
        <v>273</v>
      </c>
      <c r="I18" s="186" t="s">
        <v>273</v>
      </c>
    </row>
    <row r="19" spans="1:9" ht="34.5" customHeight="1" x14ac:dyDescent="0.25">
      <c r="A19" s="180" t="s">
        <v>269</v>
      </c>
      <c r="B19" s="181" t="s">
        <v>288</v>
      </c>
      <c r="C19" s="191"/>
      <c r="D19" s="191"/>
      <c r="E19" s="186" t="s">
        <v>273</v>
      </c>
      <c r="F19" s="186" t="s">
        <v>273</v>
      </c>
      <c r="G19" s="186" t="s">
        <v>273</v>
      </c>
      <c r="H19" s="186" t="s">
        <v>273</v>
      </c>
      <c r="I19" s="186" t="s">
        <v>273</v>
      </c>
    </row>
    <row r="20" spans="1:9" ht="42.75" x14ac:dyDescent="0.25">
      <c r="A20" s="180" t="s">
        <v>289</v>
      </c>
      <c r="B20" s="181" t="s">
        <v>290</v>
      </c>
      <c r="C20" s="191"/>
      <c r="D20" s="191"/>
      <c r="E20" s="186" t="s">
        <v>273</v>
      </c>
      <c r="F20" s="186" t="s">
        <v>273</v>
      </c>
      <c r="G20" s="186" t="s">
        <v>273</v>
      </c>
      <c r="H20" s="186" t="s">
        <v>273</v>
      </c>
      <c r="I20" s="186" t="s">
        <v>273</v>
      </c>
    </row>
    <row r="21" spans="1:9" ht="33.75" x14ac:dyDescent="0.25">
      <c r="A21" s="180" t="s">
        <v>226</v>
      </c>
      <c r="B21" s="181" t="s">
        <v>271</v>
      </c>
      <c r="C21" s="191"/>
      <c r="D21" s="191"/>
      <c r="E21" s="186" t="s">
        <v>273</v>
      </c>
      <c r="F21" s="186" t="s">
        <v>273</v>
      </c>
      <c r="G21" s="186" t="s">
        <v>273</v>
      </c>
      <c r="H21" s="186" t="s">
        <v>273</v>
      </c>
      <c r="I21" s="186" t="s">
        <v>273</v>
      </c>
    </row>
    <row r="22" spans="1:9" x14ac:dyDescent="0.25">
      <c r="A22" s="180" t="s">
        <v>191</v>
      </c>
      <c r="B22" s="181" t="s">
        <v>272</v>
      </c>
      <c r="C22" s="191"/>
      <c r="D22" s="191"/>
      <c r="E22" s="186" t="s">
        <v>273</v>
      </c>
      <c r="F22" s="186" t="s">
        <v>273</v>
      </c>
      <c r="G22" s="186" t="s">
        <v>273</v>
      </c>
      <c r="H22" s="186" t="s">
        <v>273</v>
      </c>
      <c r="I22" s="186" t="s">
        <v>273</v>
      </c>
    </row>
    <row r="23" spans="1:9" x14ac:dyDescent="0.25">
      <c r="A23" s="333" t="str">
        <f>'Service providers'!I34</f>
        <v>Указать название</v>
      </c>
      <c r="B23" s="334"/>
      <c r="C23" s="335"/>
      <c r="D23" s="335"/>
      <c r="E23" s="334"/>
      <c r="F23" s="334"/>
      <c r="G23" s="334"/>
      <c r="H23" s="336"/>
      <c r="I23" s="227">
        <f t="shared" si="0"/>
        <v>0</v>
      </c>
    </row>
    <row r="24" spans="1:9" x14ac:dyDescent="0.25">
      <c r="A24" s="332" t="s">
        <v>253</v>
      </c>
      <c r="B24" s="332"/>
      <c r="C24" s="332"/>
      <c r="D24" s="332"/>
      <c r="E24" s="332"/>
      <c r="F24" s="332"/>
      <c r="G24" s="332"/>
      <c r="H24" s="332"/>
      <c r="I24" s="227">
        <f t="shared" si="0"/>
        <v>0</v>
      </c>
    </row>
    <row r="25" spans="1:9" ht="90" x14ac:dyDescent="0.25">
      <c r="A25" s="180" t="s">
        <v>643</v>
      </c>
      <c r="B25" s="181" t="s">
        <v>644</v>
      </c>
      <c r="C25" s="191"/>
      <c r="D25" s="191"/>
      <c r="E25" s="183"/>
      <c r="F25" s="183"/>
      <c r="G25" s="183"/>
      <c r="H25" s="183"/>
      <c r="I25" s="227">
        <f t="shared" si="0"/>
        <v>0</v>
      </c>
    </row>
    <row r="26" spans="1:9" ht="56.25" x14ac:dyDescent="0.25">
      <c r="A26" s="180" t="s">
        <v>281</v>
      </c>
      <c r="B26" s="181" t="s">
        <v>645</v>
      </c>
      <c r="C26" s="191"/>
      <c r="D26" s="191"/>
      <c r="E26" s="183"/>
      <c r="F26" s="183"/>
      <c r="G26" s="183"/>
      <c r="H26" s="183"/>
      <c r="I26" s="227">
        <f t="shared" si="0"/>
        <v>0</v>
      </c>
    </row>
    <row r="27" spans="1:9" ht="67.5" x14ac:dyDescent="0.25">
      <c r="A27" s="180" t="s">
        <v>258</v>
      </c>
      <c r="B27" s="181" t="s">
        <v>646</v>
      </c>
      <c r="C27" s="191"/>
      <c r="D27" s="191"/>
      <c r="E27" s="183"/>
      <c r="F27" s="183"/>
      <c r="G27" s="183"/>
      <c r="H27" s="183"/>
      <c r="I27" s="227">
        <f t="shared" si="0"/>
        <v>0</v>
      </c>
    </row>
    <row r="28" spans="1:9" ht="146.25" x14ac:dyDescent="0.25">
      <c r="A28" s="180" t="s">
        <v>282</v>
      </c>
      <c r="B28" s="181" t="s">
        <v>647</v>
      </c>
      <c r="C28" s="191"/>
      <c r="D28" s="191"/>
      <c r="E28" s="183"/>
      <c r="F28" s="183"/>
      <c r="G28" s="183"/>
      <c r="H28" s="183"/>
      <c r="I28" s="227">
        <f t="shared" si="0"/>
        <v>0</v>
      </c>
    </row>
    <row r="29" spans="1:9" ht="67.5" x14ac:dyDescent="0.25">
      <c r="A29" s="180" t="s">
        <v>283</v>
      </c>
      <c r="B29" s="181" t="s">
        <v>542</v>
      </c>
      <c r="C29" s="191"/>
      <c r="D29" s="191"/>
      <c r="E29" s="183"/>
      <c r="F29" s="183"/>
      <c r="G29" s="183"/>
      <c r="H29" s="183"/>
      <c r="I29" s="227">
        <f t="shared" si="0"/>
        <v>0</v>
      </c>
    </row>
    <row r="30" spans="1:9" ht="101.25" x14ac:dyDescent="0.25">
      <c r="A30" s="180" t="s">
        <v>257</v>
      </c>
      <c r="B30" s="181" t="s">
        <v>648</v>
      </c>
      <c r="C30" s="191"/>
      <c r="D30" s="191"/>
      <c r="E30" s="183"/>
      <c r="F30" s="183"/>
      <c r="G30" s="183"/>
      <c r="H30" s="183"/>
      <c r="I30" s="227">
        <f t="shared" si="0"/>
        <v>0</v>
      </c>
    </row>
    <row r="31" spans="1:9" ht="33.75" x14ac:dyDescent="0.25">
      <c r="A31" s="180" t="s">
        <v>219</v>
      </c>
      <c r="B31" s="181" t="s">
        <v>284</v>
      </c>
      <c r="C31" s="191"/>
      <c r="D31" s="191"/>
      <c r="E31" s="183"/>
      <c r="F31" s="183"/>
      <c r="G31" s="183"/>
      <c r="H31" s="183"/>
      <c r="I31" s="227">
        <f t="shared" si="0"/>
        <v>0</v>
      </c>
    </row>
    <row r="32" spans="1:9" x14ac:dyDescent="0.25">
      <c r="A32" s="332" t="s">
        <v>263</v>
      </c>
      <c r="B32" s="332"/>
      <c r="C32" s="332"/>
      <c r="D32" s="332"/>
      <c r="E32" s="332"/>
      <c r="F32" s="332"/>
      <c r="G32" s="332"/>
      <c r="H32" s="332"/>
      <c r="I32" s="227">
        <f t="shared" si="0"/>
        <v>0</v>
      </c>
    </row>
    <row r="33" spans="1:9" ht="45.75" x14ac:dyDescent="0.25">
      <c r="A33" s="180" t="s">
        <v>285</v>
      </c>
      <c r="B33" s="185" t="s">
        <v>286</v>
      </c>
      <c r="C33" s="191"/>
      <c r="D33" s="191"/>
      <c r="E33" s="186" t="s">
        <v>273</v>
      </c>
      <c r="F33" s="186" t="s">
        <v>273</v>
      </c>
      <c r="G33" s="186" t="s">
        <v>273</v>
      </c>
      <c r="H33" s="186" t="s">
        <v>273</v>
      </c>
      <c r="I33" s="186" t="s">
        <v>273</v>
      </c>
    </row>
    <row r="34" spans="1:9" ht="45" x14ac:dyDescent="0.25">
      <c r="A34" s="180" t="s">
        <v>617</v>
      </c>
      <c r="B34" s="181" t="s">
        <v>287</v>
      </c>
      <c r="C34" s="191"/>
      <c r="D34" s="191"/>
      <c r="E34" s="186" t="s">
        <v>273</v>
      </c>
      <c r="F34" s="186" t="s">
        <v>273</v>
      </c>
      <c r="G34" s="186" t="s">
        <v>273</v>
      </c>
      <c r="H34" s="186" t="s">
        <v>273</v>
      </c>
      <c r="I34" s="186" t="s">
        <v>273</v>
      </c>
    </row>
    <row r="35" spans="1:9" ht="33.75" x14ac:dyDescent="0.25">
      <c r="A35" s="180" t="s">
        <v>269</v>
      </c>
      <c r="B35" s="181" t="s">
        <v>288</v>
      </c>
      <c r="C35" s="191"/>
      <c r="D35" s="191"/>
      <c r="E35" s="186" t="s">
        <v>273</v>
      </c>
      <c r="F35" s="186" t="s">
        <v>273</v>
      </c>
      <c r="G35" s="186" t="s">
        <v>273</v>
      </c>
      <c r="H35" s="186" t="s">
        <v>273</v>
      </c>
      <c r="I35" s="186" t="s">
        <v>273</v>
      </c>
    </row>
    <row r="36" spans="1:9" ht="42.75" x14ac:dyDescent="0.25">
      <c r="A36" s="180" t="s">
        <v>289</v>
      </c>
      <c r="B36" s="181" t="s">
        <v>290</v>
      </c>
      <c r="C36" s="191"/>
      <c r="D36" s="191"/>
      <c r="E36" s="186" t="s">
        <v>273</v>
      </c>
      <c r="F36" s="186" t="s">
        <v>273</v>
      </c>
      <c r="G36" s="186" t="s">
        <v>273</v>
      </c>
      <c r="H36" s="186" t="s">
        <v>273</v>
      </c>
      <c r="I36" s="186" t="s">
        <v>273</v>
      </c>
    </row>
    <row r="37" spans="1:9" ht="33.75" x14ac:dyDescent="0.25">
      <c r="A37" s="180" t="s">
        <v>226</v>
      </c>
      <c r="B37" s="181" t="s">
        <v>271</v>
      </c>
      <c r="C37" s="191"/>
      <c r="D37" s="191"/>
      <c r="E37" s="186" t="s">
        <v>273</v>
      </c>
      <c r="F37" s="186" t="s">
        <v>273</v>
      </c>
      <c r="G37" s="186" t="s">
        <v>273</v>
      </c>
      <c r="H37" s="186" t="s">
        <v>273</v>
      </c>
      <c r="I37" s="186" t="s">
        <v>273</v>
      </c>
    </row>
    <row r="38" spans="1:9" x14ac:dyDescent="0.25">
      <c r="A38" s="180" t="s">
        <v>191</v>
      </c>
      <c r="B38" s="181" t="s">
        <v>272</v>
      </c>
      <c r="C38" s="191"/>
      <c r="D38" s="191"/>
      <c r="E38" s="186" t="s">
        <v>273</v>
      </c>
      <c r="F38" s="186" t="s">
        <v>273</v>
      </c>
      <c r="G38" s="186" t="s">
        <v>273</v>
      </c>
      <c r="H38" s="186" t="s">
        <v>273</v>
      </c>
      <c r="I38" s="186" t="s">
        <v>273</v>
      </c>
    </row>
    <row r="39" spans="1:9" x14ac:dyDescent="0.25">
      <c r="A39" s="333" t="str">
        <f>'Service providers'!I55</f>
        <v>Указать название</v>
      </c>
      <c r="B39" s="334"/>
      <c r="C39" s="335"/>
      <c r="D39" s="335"/>
      <c r="E39" s="334"/>
      <c r="F39" s="334"/>
      <c r="G39" s="334"/>
      <c r="H39" s="336"/>
      <c r="I39" s="227">
        <f t="shared" ref="I39:I48" si="1">E39+F39+G39+H39</f>
        <v>0</v>
      </c>
    </row>
    <row r="40" spans="1:9" x14ac:dyDescent="0.25">
      <c r="A40" s="332" t="s">
        <v>253</v>
      </c>
      <c r="B40" s="332"/>
      <c r="C40" s="332"/>
      <c r="D40" s="332"/>
      <c r="E40" s="332"/>
      <c r="F40" s="332"/>
      <c r="G40" s="332"/>
      <c r="H40" s="332"/>
      <c r="I40" s="227">
        <f t="shared" si="1"/>
        <v>0</v>
      </c>
    </row>
    <row r="41" spans="1:9" ht="90" x14ac:dyDescent="0.25">
      <c r="A41" s="180" t="s">
        <v>643</v>
      </c>
      <c r="B41" s="181" t="s">
        <v>644</v>
      </c>
      <c r="C41" s="191"/>
      <c r="D41" s="191"/>
      <c r="E41" s="183"/>
      <c r="F41" s="183"/>
      <c r="G41" s="183"/>
      <c r="H41" s="183"/>
      <c r="I41" s="227">
        <f t="shared" si="1"/>
        <v>0</v>
      </c>
    </row>
    <row r="42" spans="1:9" ht="56.25" x14ac:dyDescent="0.25">
      <c r="A42" s="180" t="s">
        <v>281</v>
      </c>
      <c r="B42" s="181" t="s">
        <v>645</v>
      </c>
      <c r="C42" s="191"/>
      <c r="D42" s="191"/>
      <c r="E42" s="183"/>
      <c r="F42" s="183"/>
      <c r="G42" s="183"/>
      <c r="H42" s="183"/>
      <c r="I42" s="227">
        <f t="shared" si="1"/>
        <v>0</v>
      </c>
    </row>
    <row r="43" spans="1:9" ht="67.5" x14ac:dyDescent="0.25">
      <c r="A43" s="180" t="s">
        <v>258</v>
      </c>
      <c r="B43" s="181" t="s">
        <v>646</v>
      </c>
      <c r="C43" s="191"/>
      <c r="D43" s="191"/>
      <c r="E43" s="183"/>
      <c r="F43" s="183"/>
      <c r="G43" s="183"/>
      <c r="H43" s="183"/>
      <c r="I43" s="227">
        <f t="shared" si="1"/>
        <v>0</v>
      </c>
    </row>
    <row r="44" spans="1:9" ht="146.25" x14ac:dyDescent="0.25">
      <c r="A44" s="180" t="s">
        <v>282</v>
      </c>
      <c r="B44" s="181" t="s">
        <v>647</v>
      </c>
      <c r="C44" s="191"/>
      <c r="D44" s="191"/>
      <c r="E44" s="183"/>
      <c r="F44" s="183"/>
      <c r="G44" s="183"/>
      <c r="H44" s="183"/>
      <c r="I44" s="227">
        <f t="shared" si="1"/>
        <v>0</v>
      </c>
    </row>
    <row r="45" spans="1:9" ht="67.5" x14ac:dyDescent="0.25">
      <c r="A45" s="180" t="s">
        <v>283</v>
      </c>
      <c r="B45" s="181" t="s">
        <v>542</v>
      </c>
      <c r="C45" s="191"/>
      <c r="D45" s="191"/>
      <c r="E45" s="183"/>
      <c r="F45" s="183"/>
      <c r="G45" s="183"/>
      <c r="H45" s="183"/>
      <c r="I45" s="227">
        <f t="shared" si="1"/>
        <v>0</v>
      </c>
    </row>
    <row r="46" spans="1:9" ht="101.25" x14ac:dyDescent="0.25">
      <c r="A46" s="180" t="s">
        <v>257</v>
      </c>
      <c r="B46" s="181" t="s">
        <v>648</v>
      </c>
      <c r="C46" s="191"/>
      <c r="D46" s="191"/>
      <c r="E46" s="183"/>
      <c r="F46" s="183"/>
      <c r="G46" s="183"/>
      <c r="H46" s="183"/>
      <c r="I46" s="227">
        <f t="shared" si="1"/>
        <v>0</v>
      </c>
    </row>
    <row r="47" spans="1:9" ht="33.75" x14ac:dyDescent="0.25">
      <c r="A47" s="180" t="s">
        <v>219</v>
      </c>
      <c r="B47" s="181" t="s">
        <v>284</v>
      </c>
      <c r="C47" s="191"/>
      <c r="D47" s="191"/>
      <c r="E47" s="183"/>
      <c r="F47" s="183"/>
      <c r="G47" s="183"/>
      <c r="H47" s="183"/>
      <c r="I47" s="227">
        <f t="shared" si="1"/>
        <v>0</v>
      </c>
    </row>
    <row r="48" spans="1:9" x14ac:dyDescent="0.25">
      <c r="A48" s="332" t="s">
        <v>263</v>
      </c>
      <c r="B48" s="332"/>
      <c r="C48" s="332"/>
      <c r="D48" s="332"/>
      <c r="E48" s="332"/>
      <c r="F48" s="332"/>
      <c r="G48" s="332"/>
      <c r="H48" s="332"/>
      <c r="I48" s="227">
        <f t="shared" si="1"/>
        <v>0</v>
      </c>
    </row>
    <row r="49" spans="1:9" ht="45.75" x14ac:dyDescent="0.25">
      <c r="A49" s="180" t="s">
        <v>285</v>
      </c>
      <c r="B49" s="185" t="s">
        <v>286</v>
      </c>
      <c r="C49" s="191"/>
      <c r="D49" s="191"/>
      <c r="E49" s="186" t="s">
        <v>273</v>
      </c>
      <c r="F49" s="186" t="s">
        <v>273</v>
      </c>
      <c r="G49" s="186" t="s">
        <v>273</v>
      </c>
      <c r="H49" s="186" t="s">
        <v>273</v>
      </c>
      <c r="I49" s="186" t="s">
        <v>273</v>
      </c>
    </row>
    <row r="50" spans="1:9" ht="45" x14ac:dyDescent="0.25">
      <c r="A50" s="180" t="s">
        <v>617</v>
      </c>
      <c r="B50" s="181" t="s">
        <v>287</v>
      </c>
      <c r="C50" s="191"/>
      <c r="D50" s="191"/>
      <c r="E50" s="186" t="s">
        <v>273</v>
      </c>
      <c r="F50" s="186" t="s">
        <v>273</v>
      </c>
      <c r="G50" s="186" t="s">
        <v>273</v>
      </c>
      <c r="H50" s="186" t="s">
        <v>273</v>
      </c>
      <c r="I50" s="186" t="s">
        <v>273</v>
      </c>
    </row>
    <row r="51" spans="1:9" ht="33.75" x14ac:dyDescent="0.25">
      <c r="A51" s="180" t="s">
        <v>269</v>
      </c>
      <c r="B51" s="181" t="s">
        <v>288</v>
      </c>
      <c r="C51" s="191"/>
      <c r="D51" s="191"/>
      <c r="E51" s="186" t="s">
        <v>273</v>
      </c>
      <c r="F51" s="186" t="s">
        <v>273</v>
      </c>
      <c r="G51" s="186" t="s">
        <v>273</v>
      </c>
      <c r="H51" s="186" t="s">
        <v>273</v>
      </c>
      <c r="I51" s="186" t="s">
        <v>273</v>
      </c>
    </row>
    <row r="52" spans="1:9" ht="42.75" x14ac:dyDescent="0.25">
      <c r="A52" s="180" t="s">
        <v>289</v>
      </c>
      <c r="B52" s="181" t="s">
        <v>290</v>
      </c>
      <c r="C52" s="191"/>
      <c r="D52" s="191"/>
      <c r="E52" s="186" t="s">
        <v>273</v>
      </c>
      <c r="F52" s="186" t="s">
        <v>273</v>
      </c>
      <c r="G52" s="186" t="s">
        <v>273</v>
      </c>
      <c r="H52" s="186" t="s">
        <v>273</v>
      </c>
      <c r="I52" s="186" t="s">
        <v>273</v>
      </c>
    </row>
    <row r="53" spans="1:9" ht="33.75" x14ac:dyDescent="0.25">
      <c r="A53" s="180" t="s">
        <v>226</v>
      </c>
      <c r="B53" s="181" t="s">
        <v>271</v>
      </c>
      <c r="C53" s="191"/>
      <c r="D53" s="191"/>
      <c r="E53" s="186" t="s">
        <v>273</v>
      </c>
      <c r="F53" s="186" t="s">
        <v>273</v>
      </c>
      <c r="G53" s="186" t="s">
        <v>273</v>
      </c>
      <c r="H53" s="186" t="s">
        <v>273</v>
      </c>
      <c r="I53" s="186" t="s">
        <v>273</v>
      </c>
    </row>
    <row r="54" spans="1:9" x14ac:dyDescent="0.25">
      <c r="A54" s="180" t="s">
        <v>191</v>
      </c>
      <c r="B54" s="181" t="s">
        <v>272</v>
      </c>
      <c r="C54" s="191"/>
      <c r="D54" s="191"/>
      <c r="E54" s="186" t="s">
        <v>273</v>
      </c>
      <c r="F54" s="186" t="s">
        <v>273</v>
      </c>
      <c r="G54" s="186" t="s">
        <v>273</v>
      </c>
      <c r="H54" s="186" t="s">
        <v>273</v>
      </c>
      <c r="I54" s="186" t="s">
        <v>273</v>
      </c>
    </row>
    <row r="55" spans="1:9" x14ac:dyDescent="0.25">
      <c r="A55" s="333" t="str">
        <f>'Service providers'!I76</f>
        <v>Указать название</v>
      </c>
      <c r="B55" s="334"/>
      <c r="C55" s="335"/>
      <c r="D55" s="335"/>
      <c r="E55" s="334"/>
      <c r="F55" s="334"/>
      <c r="G55" s="334"/>
      <c r="H55" s="336"/>
      <c r="I55" s="227">
        <f t="shared" ref="I55:I64" si="2">E55+F55+G55+H55</f>
        <v>0</v>
      </c>
    </row>
    <row r="56" spans="1:9" x14ac:dyDescent="0.25">
      <c r="A56" s="332" t="s">
        <v>253</v>
      </c>
      <c r="B56" s="332"/>
      <c r="C56" s="332"/>
      <c r="D56" s="332"/>
      <c r="E56" s="332"/>
      <c r="F56" s="332"/>
      <c r="G56" s="332"/>
      <c r="H56" s="332"/>
      <c r="I56" s="227">
        <f t="shared" si="2"/>
        <v>0</v>
      </c>
    </row>
    <row r="57" spans="1:9" ht="90" x14ac:dyDescent="0.25">
      <c r="A57" s="180" t="s">
        <v>643</v>
      </c>
      <c r="B57" s="181" t="s">
        <v>644</v>
      </c>
      <c r="C57" s="191"/>
      <c r="D57" s="191"/>
      <c r="E57" s="183"/>
      <c r="F57" s="183"/>
      <c r="G57" s="183"/>
      <c r="H57" s="183"/>
      <c r="I57" s="227">
        <f t="shared" si="2"/>
        <v>0</v>
      </c>
    </row>
    <row r="58" spans="1:9" ht="56.25" x14ac:dyDescent="0.25">
      <c r="A58" s="180" t="s">
        <v>281</v>
      </c>
      <c r="B58" s="181" t="s">
        <v>645</v>
      </c>
      <c r="C58" s="191"/>
      <c r="D58" s="191"/>
      <c r="E58" s="183"/>
      <c r="F58" s="183"/>
      <c r="G58" s="183"/>
      <c r="H58" s="183"/>
      <c r="I58" s="227">
        <f t="shared" si="2"/>
        <v>0</v>
      </c>
    </row>
    <row r="59" spans="1:9" ht="67.5" x14ac:dyDescent="0.25">
      <c r="A59" s="180" t="s">
        <v>258</v>
      </c>
      <c r="B59" s="181" t="s">
        <v>646</v>
      </c>
      <c r="C59" s="191"/>
      <c r="D59" s="191"/>
      <c r="E59" s="183"/>
      <c r="F59" s="183"/>
      <c r="G59" s="183"/>
      <c r="H59" s="183"/>
      <c r="I59" s="227">
        <f t="shared" si="2"/>
        <v>0</v>
      </c>
    </row>
    <row r="60" spans="1:9" ht="146.25" x14ac:dyDescent="0.25">
      <c r="A60" s="180" t="s">
        <v>282</v>
      </c>
      <c r="B60" s="181" t="s">
        <v>647</v>
      </c>
      <c r="C60" s="191"/>
      <c r="D60" s="191"/>
      <c r="E60" s="183"/>
      <c r="F60" s="183"/>
      <c r="G60" s="183"/>
      <c r="H60" s="183"/>
      <c r="I60" s="227">
        <f t="shared" si="2"/>
        <v>0</v>
      </c>
    </row>
    <row r="61" spans="1:9" ht="67.5" x14ac:dyDescent="0.25">
      <c r="A61" s="180" t="s">
        <v>283</v>
      </c>
      <c r="B61" s="181" t="s">
        <v>542</v>
      </c>
      <c r="C61" s="191"/>
      <c r="D61" s="191"/>
      <c r="E61" s="183"/>
      <c r="F61" s="183"/>
      <c r="G61" s="183"/>
      <c r="H61" s="183"/>
      <c r="I61" s="227">
        <f t="shared" si="2"/>
        <v>0</v>
      </c>
    </row>
    <row r="62" spans="1:9" ht="101.25" x14ac:dyDescent="0.25">
      <c r="A62" s="180" t="s">
        <v>257</v>
      </c>
      <c r="B62" s="181" t="s">
        <v>648</v>
      </c>
      <c r="C62" s="191"/>
      <c r="D62" s="191"/>
      <c r="E62" s="183"/>
      <c r="F62" s="183"/>
      <c r="G62" s="183"/>
      <c r="H62" s="183"/>
      <c r="I62" s="227">
        <f t="shared" si="2"/>
        <v>0</v>
      </c>
    </row>
    <row r="63" spans="1:9" ht="33.75" x14ac:dyDescent="0.25">
      <c r="A63" s="180" t="s">
        <v>219</v>
      </c>
      <c r="B63" s="181" t="s">
        <v>284</v>
      </c>
      <c r="C63" s="191"/>
      <c r="D63" s="191"/>
      <c r="E63" s="183"/>
      <c r="F63" s="183"/>
      <c r="G63" s="183"/>
      <c r="H63" s="183"/>
      <c r="I63" s="227">
        <f t="shared" si="2"/>
        <v>0</v>
      </c>
    </row>
    <row r="64" spans="1:9" x14ac:dyDescent="0.25">
      <c r="A64" s="332" t="s">
        <v>263</v>
      </c>
      <c r="B64" s="332"/>
      <c r="C64" s="332"/>
      <c r="D64" s="332"/>
      <c r="E64" s="332"/>
      <c r="F64" s="332"/>
      <c r="G64" s="332"/>
      <c r="H64" s="332"/>
      <c r="I64" s="227">
        <f t="shared" si="2"/>
        <v>0</v>
      </c>
    </row>
    <row r="65" spans="1:9" ht="45.75" x14ac:dyDescent="0.25">
      <c r="A65" s="180" t="s">
        <v>285</v>
      </c>
      <c r="B65" s="185" t="s">
        <v>286</v>
      </c>
      <c r="C65" s="191"/>
      <c r="D65" s="191"/>
      <c r="E65" s="186" t="s">
        <v>273</v>
      </c>
      <c r="F65" s="186" t="s">
        <v>273</v>
      </c>
      <c r="G65" s="186" t="s">
        <v>273</v>
      </c>
      <c r="H65" s="186" t="s">
        <v>273</v>
      </c>
      <c r="I65" s="186" t="s">
        <v>273</v>
      </c>
    </row>
    <row r="66" spans="1:9" ht="45" x14ac:dyDescent="0.25">
      <c r="A66" s="180" t="s">
        <v>617</v>
      </c>
      <c r="B66" s="181" t="s">
        <v>287</v>
      </c>
      <c r="C66" s="191"/>
      <c r="D66" s="191"/>
      <c r="E66" s="186" t="s">
        <v>273</v>
      </c>
      <c r="F66" s="186" t="s">
        <v>273</v>
      </c>
      <c r="G66" s="186" t="s">
        <v>273</v>
      </c>
      <c r="H66" s="186" t="s">
        <v>273</v>
      </c>
      <c r="I66" s="186" t="s">
        <v>273</v>
      </c>
    </row>
    <row r="67" spans="1:9" ht="33.75" x14ac:dyDescent="0.25">
      <c r="A67" s="180" t="s">
        <v>269</v>
      </c>
      <c r="B67" s="181" t="s">
        <v>288</v>
      </c>
      <c r="C67" s="191"/>
      <c r="D67" s="191"/>
      <c r="E67" s="186" t="s">
        <v>273</v>
      </c>
      <c r="F67" s="186" t="s">
        <v>273</v>
      </c>
      <c r="G67" s="186" t="s">
        <v>273</v>
      </c>
      <c r="H67" s="186" t="s">
        <v>273</v>
      </c>
      <c r="I67" s="186" t="s">
        <v>273</v>
      </c>
    </row>
    <row r="68" spans="1:9" ht="42.75" x14ac:dyDescent="0.25">
      <c r="A68" s="180" t="s">
        <v>289</v>
      </c>
      <c r="B68" s="181" t="s">
        <v>290</v>
      </c>
      <c r="C68" s="191"/>
      <c r="D68" s="191"/>
      <c r="E68" s="186" t="s">
        <v>273</v>
      </c>
      <c r="F68" s="186" t="s">
        <v>273</v>
      </c>
      <c r="G68" s="186" t="s">
        <v>273</v>
      </c>
      <c r="H68" s="186" t="s">
        <v>273</v>
      </c>
      <c r="I68" s="186" t="s">
        <v>273</v>
      </c>
    </row>
    <row r="69" spans="1:9" ht="33.75" x14ac:dyDescent="0.25">
      <c r="A69" s="180" t="s">
        <v>226</v>
      </c>
      <c r="B69" s="181" t="s">
        <v>271</v>
      </c>
      <c r="C69" s="191"/>
      <c r="D69" s="191"/>
      <c r="E69" s="186" t="s">
        <v>273</v>
      </c>
      <c r="F69" s="186" t="s">
        <v>273</v>
      </c>
      <c r="G69" s="186" t="s">
        <v>273</v>
      </c>
      <c r="H69" s="186" t="s">
        <v>273</v>
      </c>
      <c r="I69" s="186" t="s">
        <v>273</v>
      </c>
    </row>
    <row r="70" spans="1:9" x14ac:dyDescent="0.25">
      <c r="A70" s="180" t="s">
        <v>191</v>
      </c>
      <c r="B70" s="181" t="s">
        <v>272</v>
      </c>
      <c r="C70" s="191"/>
      <c r="D70" s="191"/>
      <c r="E70" s="186" t="s">
        <v>273</v>
      </c>
      <c r="F70" s="186" t="s">
        <v>273</v>
      </c>
      <c r="G70" s="186" t="s">
        <v>273</v>
      </c>
      <c r="H70" s="186" t="s">
        <v>273</v>
      </c>
      <c r="I70" s="186" t="s">
        <v>273</v>
      </c>
    </row>
    <row r="71" spans="1:9" x14ac:dyDescent="0.25">
      <c r="A71" s="333" t="str">
        <f>'Service providers'!I97</f>
        <v>Указать название</v>
      </c>
      <c r="B71" s="334"/>
      <c r="C71" s="335"/>
      <c r="D71" s="335"/>
      <c r="E71" s="334"/>
      <c r="F71" s="334"/>
      <c r="G71" s="334"/>
      <c r="H71" s="336"/>
      <c r="I71" s="227">
        <f t="shared" ref="I71:I96" si="3">E71+F71+G71+H71</f>
        <v>0</v>
      </c>
    </row>
    <row r="72" spans="1:9" x14ac:dyDescent="0.25">
      <c r="A72" s="332" t="s">
        <v>253</v>
      </c>
      <c r="B72" s="332"/>
      <c r="C72" s="332"/>
      <c r="D72" s="332"/>
      <c r="E72" s="332"/>
      <c r="F72" s="332"/>
      <c r="G72" s="332"/>
      <c r="H72" s="332"/>
      <c r="I72" s="227">
        <f t="shared" si="3"/>
        <v>0</v>
      </c>
    </row>
    <row r="73" spans="1:9" ht="90" x14ac:dyDescent="0.25">
      <c r="A73" s="180" t="s">
        <v>643</v>
      </c>
      <c r="B73" s="181" t="s">
        <v>644</v>
      </c>
      <c r="C73" s="191"/>
      <c r="D73" s="191"/>
      <c r="E73" s="183"/>
      <c r="F73" s="183"/>
      <c r="G73" s="183"/>
      <c r="H73" s="183"/>
      <c r="I73" s="227">
        <f t="shared" si="3"/>
        <v>0</v>
      </c>
    </row>
    <row r="74" spans="1:9" ht="56.25" x14ac:dyDescent="0.25">
      <c r="A74" s="180" t="s">
        <v>281</v>
      </c>
      <c r="B74" s="181" t="s">
        <v>645</v>
      </c>
      <c r="C74" s="191"/>
      <c r="D74" s="191"/>
      <c r="E74" s="183"/>
      <c r="F74" s="183"/>
      <c r="G74" s="183"/>
      <c r="H74" s="183"/>
      <c r="I74" s="227">
        <f t="shared" si="3"/>
        <v>0</v>
      </c>
    </row>
    <row r="75" spans="1:9" ht="67.5" x14ac:dyDescent="0.25">
      <c r="A75" s="180" t="s">
        <v>258</v>
      </c>
      <c r="B75" s="181" t="s">
        <v>646</v>
      </c>
      <c r="C75" s="191"/>
      <c r="D75" s="191"/>
      <c r="E75" s="183"/>
      <c r="F75" s="183"/>
      <c r="G75" s="183"/>
      <c r="H75" s="183"/>
      <c r="I75" s="227">
        <f t="shared" si="3"/>
        <v>0</v>
      </c>
    </row>
    <row r="76" spans="1:9" ht="146.25" x14ac:dyDescent="0.25">
      <c r="A76" s="180" t="s">
        <v>282</v>
      </c>
      <c r="B76" s="181" t="s">
        <v>647</v>
      </c>
      <c r="C76" s="191"/>
      <c r="D76" s="191"/>
      <c r="E76" s="183"/>
      <c r="F76" s="183"/>
      <c r="G76" s="183"/>
      <c r="H76" s="183"/>
      <c r="I76" s="227">
        <f t="shared" si="3"/>
        <v>0</v>
      </c>
    </row>
    <row r="77" spans="1:9" ht="67.5" x14ac:dyDescent="0.25">
      <c r="A77" s="180" t="s">
        <v>283</v>
      </c>
      <c r="B77" s="181" t="s">
        <v>542</v>
      </c>
      <c r="C77" s="191"/>
      <c r="D77" s="191"/>
      <c r="E77" s="183"/>
      <c r="F77" s="183"/>
      <c r="G77" s="183"/>
      <c r="H77" s="183"/>
      <c r="I77" s="227">
        <f t="shared" si="3"/>
        <v>0</v>
      </c>
    </row>
    <row r="78" spans="1:9" ht="101.25" x14ac:dyDescent="0.25">
      <c r="A78" s="180" t="s">
        <v>257</v>
      </c>
      <c r="B78" s="181" t="s">
        <v>648</v>
      </c>
      <c r="C78" s="191"/>
      <c r="D78" s="191"/>
      <c r="E78" s="183"/>
      <c r="F78" s="183"/>
      <c r="G78" s="183"/>
      <c r="H78" s="183"/>
      <c r="I78" s="227">
        <f t="shared" si="3"/>
        <v>0</v>
      </c>
    </row>
    <row r="79" spans="1:9" ht="33.75" x14ac:dyDescent="0.25">
      <c r="A79" s="180" t="s">
        <v>219</v>
      </c>
      <c r="B79" s="181" t="s">
        <v>284</v>
      </c>
      <c r="C79" s="191"/>
      <c r="D79" s="191"/>
      <c r="E79" s="183"/>
      <c r="F79" s="183"/>
      <c r="G79" s="183"/>
      <c r="H79" s="183"/>
      <c r="I79" s="227">
        <f t="shared" si="3"/>
        <v>0</v>
      </c>
    </row>
    <row r="80" spans="1:9" x14ac:dyDescent="0.25">
      <c r="A80" s="332" t="s">
        <v>263</v>
      </c>
      <c r="B80" s="332"/>
      <c r="C80" s="332"/>
      <c r="D80" s="332"/>
      <c r="E80" s="332"/>
      <c r="F80" s="332"/>
      <c r="G80" s="332"/>
      <c r="H80" s="332"/>
      <c r="I80" s="227">
        <f t="shared" si="3"/>
        <v>0</v>
      </c>
    </row>
    <row r="81" spans="1:9" ht="45.75" x14ac:dyDescent="0.25">
      <c r="A81" s="180" t="s">
        <v>285</v>
      </c>
      <c r="B81" s="185" t="s">
        <v>286</v>
      </c>
      <c r="C81" s="191"/>
      <c r="D81" s="191"/>
      <c r="E81" s="186" t="s">
        <v>273</v>
      </c>
      <c r="F81" s="186" t="s">
        <v>273</v>
      </c>
      <c r="G81" s="186" t="s">
        <v>273</v>
      </c>
      <c r="H81" s="186" t="s">
        <v>273</v>
      </c>
      <c r="I81" s="186" t="s">
        <v>273</v>
      </c>
    </row>
    <row r="82" spans="1:9" ht="45" x14ac:dyDescent="0.25">
      <c r="A82" s="180" t="s">
        <v>617</v>
      </c>
      <c r="B82" s="181" t="s">
        <v>287</v>
      </c>
      <c r="C82" s="191"/>
      <c r="D82" s="191"/>
      <c r="E82" s="186" t="s">
        <v>273</v>
      </c>
      <c r="F82" s="186" t="s">
        <v>273</v>
      </c>
      <c r="G82" s="186" t="s">
        <v>273</v>
      </c>
      <c r="H82" s="186" t="s">
        <v>273</v>
      </c>
      <c r="I82" s="186" t="s">
        <v>273</v>
      </c>
    </row>
    <row r="83" spans="1:9" ht="33.75" x14ac:dyDescent="0.25">
      <c r="A83" s="180" t="s">
        <v>269</v>
      </c>
      <c r="B83" s="181" t="s">
        <v>288</v>
      </c>
      <c r="C83" s="191"/>
      <c r="D83" s="191"/>
      <c r="E83" s="186" t="s">
        <v>273</v>
      </c>
      <c r="F83" s="186" t="s">
        <v>273</v>
      </c>
      <c r="G83" s="186" t="s">
        <v>273</v>
      </c>
      <c r="H83" s="186" t="s">
        <v>273</v>
      </c>
      <c r="I83" s="186" t="s">
        <v>273</v>
      </c>
    </row>
    <row r="84" spans="1:9" ht="42.75" x14ac:dyDescent="0.25">
      <c r="A84" s="180" t="s">
        <v>289</v>
      </c>
      <c r="B84" s="181" t="s">
        <v>290</v>
      </c>
      <c r="C84" s="191"/>
      <c r="D84" s="191"/>
      <c r="E84" s="186" t="s">
        <v>273</v>
      </c>
      <c r="F84" s="186" t="s">
        <v>273</v>
      </c>
      <c r="G84" s="186" t="s">
        <v>273</v>
      </c>
      <c r="H84" s="186" t="s">
        <v>273</v>
      </c>
      <c r="I84" s="186" t="s">
        <v>273</v>
      </c>
    </row>
    <row r="85" spans="1:9" ht="33.75" x14ac:dyDescent="0.25">
      <c r="A85" s="180" t="s">
        <v>226</v>
      </c>
      <c r="B85" s="181" t="s">
        <v>271</v>
      </c>
      <c r="C85" s="191"/>
      <c r="D85" s="191"/>
      <c r="E85" s="186" t="s">
        <v>273</v>
      </c>
      <c r="F85" s="186" t="s">
        <v>273</v>
      </c>
      <c r="G85" s="186" t="s">
        <v>273</v>
      </c>
      <c r="H85" s="186" t="s">
        <v>273</v>
      </c>
      <c r="I85" s="186" t="s">
        <v>273</v>
      </c>
    </row>
    <row r="86" spans="1:9" x14ac:dyDescent="0.25">
      <c r="A86" s="180" t="s">
        <v>191</v>
      </c>
      <c r="B86" s="181" t="s">
        <v>272</v>
      </c>
      <c r="C86" s="191"/>
      <c r="D86" s="191"/>
      <c r="E86" s="186" t="s">
        <v>273</v>
      </c>
      <c r="F86" s="186" t="s">
        <v>273</v>
      </c>
      <c r="G86" s="186" t="s">
        <v>273</v>
      </c>
      <c r="H86" s="186" t="s">
        <v>273</v>
      </c>
      <c r="I86" s="186" t="s">
        <v>273</v>
      </c>
    </row>
    <row r="87" spans="1:9" x14ac:dyDescent="0.25">
      <c r="A87" s="333" t="str">
        <f>'Service providers'!I118</f>
        <v>Указать название</v>
      </c>
      <c r="B87" s="334"/>
      <c r="C87" s="335"/>
      <c r="D87" s="335"/>
      <c r="E87" s="334"/>
      <c r="F87" s="334"/>
      <c r="G87" s="334"/>
      <c r="H87" s="336"/>
      <c r="I87" s="227">
        <f t="shared" si="3"/>
        <v>0</v>
      </c>
    </row>
    <row r="88" spans="1:9" x14ac:dyDescent="0.25">
      <c r="A88" s="332" t="s">
        <v>253</v>
      </c>
      <c r="B88" s="332"/>
      <c r="C88" s="332"/>
      <c r="D88" s="332"/>
      <c r="E88" s="332"/>
      <c r="F88" s="332"/>
      <c r="G88" s="332"/>
      <c r="H88" s="332"/>
      <c r="I88" s="227">
        <f t="shared" si="3"/>
        <v>0</v>
      </c>
    </row>
    <row r="89" spans="1:9" ht="90" x14ac:dyDescent="0.25">
      <c r="A89" s="180" t="s">
        <v>643</v>
      </c>
      <c r="B89" s="181" t="s">
        <v>644</v>
      </c>
      <c r="C89" s="191"/>
      <c r="D89" s="191"/>
      <c r="E89" s="183"/>
      <c r="F89" s="183"/>
      <c r="G89" s="183"/>
      <c r="H89" s="183"/>
      <c r="I89" s="227">
        <f t="shared" si="3"/>
        <v>0</v>
      </c>
    </row>
    <row r="90" spans="1:9" ht="56.25" x14ac:dyDescent="0.25">
      <c r="A90" s="180" t="s">
        <v>281</v>
      </c>
      <c r="B90" s="181" t="s">
        <v>645</v>
      </c>
      <c r="C90" s="191"/>
      <c r="D90" s="191"/>
      <c r="E90" s="183"/>
      <c r="F90" s="183"/>
      <c r="G90" s="183"/>
      <c r="H90" s="183"/>
      <c r="I90" s="227">
        <f t="shared" si="3"/>
        <v>0</v>
      </c>
    </row>
    <row r="91" spans="1:9" ht="67.5" x14ac:dyDescent="0.25">
      <c r="A91" s="180" t="s">
        <v>258</v>
      </c>
      <c r="B91" s="181" t="s">
        <v>646</v>
      </c>
      <c r="C91" s="191"/>
      <c r="D91" s="191"/>
      <c r="E91" s="183"/>
      <c r="F91" s="183"/>
      <c r="G91" s="183"/>
      <c r="H91" s="183"/>
      <c r="I91" s="227">
        <f t="shared" si="3"/>
        <v>0</v>
      </c>
    </row>
    <row r="92" spans="1:9" ht="146.25" x14ac:dyDescent="0.25">
      <c r="A92" s="180" t="s">
        <v>282</v>
      </c>
      <c r="B92" s="181" t="s">
        <v>647</v>
      </c>
      <c r="C92" s="191"/>
      <c r="D92" s="191"/>
      <c r="E92" s="183"/>
      <c r="F92" s="183"/>
      <c r="G92" s="183"/>
      <c r="H92" s="183"/>
      <c r="I92" s="227">
        <f t="shared" si="3"/>
        <v>0</v>
      </c>
    </row>
    <row r="93" spans="1:9" ht="67.5" x14ac:dyDescent="0.25">
      <c r="A93" s="180" t="s">
        <v>283</v>
      </c>
      <c r="B93" s="181" t="s">
        <v>542</v>
      </c>
      <c r="C93" s="191"/>
      <c r="D93" s="191"/>
      <c r="E93" s="183"/>
      <c r="F93" s="183"/>
      <c r="G93" s="183"/>
      <c r="H93" s="183"/>
      <c r="I93" s="227">
        <f t="shared" si="3"/>
        <v>0</v>
      </c>
    </row>
    <row r="94" spans="1:9" ht="101.25" x14ac:dyDescent="0.25">
      <c r="A94" s="180" t="s">
        <v>257</v>
      </c>
      <c r="B94" s="181" t="s">
        <v>648</v>
      </c>
      <c r="C94" s="191"/>
      <c r="D94" s="191"/>
      <c r="E94" s="183"/>
      <c r="F94" s="183"/>
      <c r="G94" s="183"/>
      <c r="H94" s="183"/>
      <c r="I94" s="227">
        <f t="shared" si="3"/>
        <v>0</v>
      </c>
    </row>
    <row r="95" spans="1:9" ht="33.75" x14ac:dyDescent="0.25">
      <c r="A95" s="180" t="s">
        <v>219</v>
      </c>
      <c r="B95" s="181" t="s">
        <v>284</v>
      </c>
      <c r="C95" s="191"/>
      <c r="D95" s="191"/>
      <c r="E95" s="183"/>
      <c r="F95" s="183"/>
      <c r="G95" s="183"/>
      <c r="H95" s="183"/>
      <c r="I95" s="227">
        <f t="shared" si="3"/>
        <v>0</v>
      </c>
    </row>
    <row r="96" spans="1:9" x14ac:dyDescent="0.25">
      <c r="A96" s="332" t="s">
        <v>263</v>
      </c>
      <c r="B96" s="332"/>
      <c r="C96" s="332"/>
      <c r="D96" s="332"/>
      <c r="E96" s="332"/>
      <c r="F96" s="332"/>
      <c r="G96" s="332"/>
      <c r="H96" s="332"/>
      <c r="I96" s="227">
        <f t="shared" si="3"/>
        <v>0</v>
      </c>
    </row>
    <row r="97" spans="1:9" ht="45.75" x14ac:dyDescent="0.25">
      <c r="A97" s="180" t="s">
        <v>285</v>
      </c>
      <c r="B97" s="185" t="s">
        <v>286</v>
      </c>
      <c r="C97" s="191"/>
      <c r="D97" s="191"/>
      <c r="E97" s="186" t="s">
        <v>273</v>
      </c>
      <c r="F97" s="186" t="s">
        <v>273</v>
      </c>
      <c r="G97" s="186" t="s">
        <v>273</v>
      </c>
      <c r="H97" s="186" t="s">
        <v>273</v>
      </c>
      <c r="I97" s="186" t="s">
        <v>273</v>
      </c>
    </row>
    <row r="98" spans="1:9" ht="45" x14ac:dyDescent="0.25">
      <c r="A98" s="180" t="s">
        <v>617</v>
      </c>
      <c r="B98" s="181" t="s">
        <v>287</v>
      </c>
      <c r="C98" s="191"/>
      <c r="D98" s="191"/>
      <c r="E98" s="186" t="s">
        <v>273</v>
      </c>
      <c r="F98" s="186" t="s">
        <v>273</v>
      </c>
      <c r="G98" s="186" t="s">
        <v>273</v>
      </c>
      <c r="H98" s="186" t="s">
        <v>273</v>
      </c>
      <c r="I98" s="186" t="s">
        <v>273</v>
      </c>
    </row>
    <row r="99" spans="1:9" ht="33.75" x14ac:dyDescent="0.25">
      <c r="A99" s="180" t="s">
        <v>269</v>
      </c>
      <c r="B99" s="181" t="s">
        <v>288</v>
      </c>
      <c r="C99" s="191"/>
      <c r="D99" s="191"/>
      <c r="E99" s="186" t="s">
        <v>273</v>
      </c>
      <c r="F99" s="186" t="s">
        <v>273</v>
      </c>
      <c r="G99" s="186" t="s">
        <v>273</v>
      </c>
      <c r="H99" s="186" t="s">
        <v>273</v>
      </c>
      <c r="I99" s="186" t="s">
        <v>273</v>
      </c>
    </row>
    <row r="100" spans="1:9" ht="42.75" x14ac:dyDescent="0.25">
      <c r="A100" s="180" t="s">
        <v>289</v>
      </c>
      <c r="B100" s="181" t="s">
        <v>290</v>
      </c>
      <c r="C100" s="191"/>
      <c r="D100" s="191"/>
      <c r="E100" s="186" t="s">
        <v>273</v>
      </c>
      <c r="F100" s="186" t="s">
        <v>273</v>
      </c>
      <c r="G100" s="186" t="s">
        <v>273</v>
      </c>
      <c r="H100" s="186" t="s">
        <v>273</v>
      </c>
      <c r="I100" s="186" t="s">
        <v>273</v>
      </c>
    </row>
    <row r="101" spans="1:9" ht="33.75" x14ac:dyDescent="0.25">
      <c r="A101" s="180" t="s">
        <v>226</v>
      </c>
      <c r="B101" s="181" t="s">
        <v>271</v>
      </c>
      <c r="C101" s="191"/>
      <c r="D101" s="191"/>
      <c r="E101" s="186" t="s">
        <v>273</v>
      </c>
      <c r="F101" s="186" t="s">
        <v>273</v>
      </c>
      <c r="G101" s="186" t="s">
        <v>273</v>
      </c>
      <c r="H101" s="186" t="s">
        <v>273</v>
      </c>
      <c r="I101" s="186" t="s">
        <v>273</v>
      </c>
    </row>
    <row r="102" spans="1:9" x14ac:dyDescent="0.25">
      <c r="A102" s="180" t="s">
        <v>191</v>
      </c>
      <c r="B102" s="181" t="s">
        <v>272</v>
      </c>
      <c r="C102" s="191"/>
      <c r="D102" s="191"/>
      <c r="E102" s="186" t="s">
        <v>273</v>
      </c>
      <c r="F102" s="186" t="s">
        <v>273</v>
      </c>
      <c r="G102" s="186" t="s">
        <v>273</v>
      </c>
      <c r="H102" s="186" t="s">
        <v>273</v>
      </c>
      <c r="I102" s="186" t="s">
        <v>273</v>
      </c>
    </row>
    <row r="103" spans="1:9" x14ac:dyDescent="0.25">
      <c r="A103" s="333" t="str">
        <f>'Service providers'!I139</f>
        <v>Указать название</v>
      </c>
      <c r="B103" s="334"/>
      <c r="C103" s="335"/>
      <c r="D103" s="335"/>
      <c r="E103" s="334"/>
      <c r="F103" s="334"/>
      <c r="G103" s="334"/>
      <c r="H103" s="336"/>
      <c r="I103" s="227">
        <f t="shared" ref="I103:I112" si="4">E103+F103+G103+H103</f>
        <v>0</v>
      </c>
    </row>
    <row r="104" spans="1:9" x14ac:dyDescent="0.25">
      <c r="A104" s="332" t="s">
        <v>253</v>
      </c>
      <c r="B104" s="332"/>
      <c r="C104" s="332"/>
      <c r="D104" s="332"/>
      <c r="E104" s="332"/>
      <c r="F104" s="332"/>
      <c r="G104" s="332"/>
      <c r="H104" s="332"/>
      <c r="I104" s="227">
        <f t="shared" si="4"/>
        <v>0</v>
      </c>
    </row>
    <row r="105" spans="1:9" ht="90" x14ac:dyDescent="0.25">
      <c r="A105" s="180" t="s">
        <v>643</v>
      </c>
      <c r="B105" s="181" t="s">
        <v>644</v>
      </c>
      <c r="C105" s="191"/>
      <c r="D105" s="191"/>
      <c r="E105" s="183"/>
      <c r="F105" s="183"/>
      <c r="G105" s="183"/>
      <c r="H105" s="183"/>
      <c r="I105" s="227">
        <f t="shared" si="4"/>
        <v>0</v>
      </c>
    </row>
    <row r="106" spans="1:9" ht="56.25" x14ac:dyDescent="0.25">
      <c r="A106" s="180" t="s">
        <v>281</v>
      </c>
      <c r="B106" s="181" t="s">
        <v>645</v>
      </c>
      <c r="C106" s="191"/>
      <c r="D106" s="191"/>
      <c r="E106" s="183"/>
      <c r="F106" s="183"/>
      <c r="G106" s="183"/>
      <c r="H106" s="183"/>
      <c r="I106" s="227">
        <f t="shared" si="4"/>
        <v>0</v>
      </c>
    </row>
    <row r="107" spans="1:9" ht="67.5" x14ac:dyDescent="0.25">
      <c r="A107" s="180" t="s">
        <v>258</v>
      </c>
      <c r="B107" s="181" t="s">
        <v>646</v>
      </c>
      <c r="C107" s="191"/>
      <c r="D107" s="191"/>
      <c r="E107" s="183"/>
      <c r="F107" s="183"/>
      <c r="G107" s="183"/>
      <c r="H107" s="183"/>
      <c r="I107" s="227">
        <f t="shared" si="4"/>
        <v>0</v>
      </c>
    </row>
    <row r="108" spans="1:9" ht="146.25" x14ac:dyDescent="0.25">
      <c r="A108" s="180" t="s">
        <v>282</v>
      </c>
      <c r="B108" s="181" t="s">
        <v>647</v>
      </c>
      <c r="C108" s="191"/>
      <c r="D108" s="191"/>
      <c r="E108" s="183"/>
      <c r="F108" s="183"/>
      <c r="G108" s="183"/>
      <c r="H108" s="183"/>
      <c r="I108" s="227">
        <f t="shared" si="4"/>
        <v>0</v>
      </c>
    </row>
    <row r="109" spans="1:9" ht="67.5" x14ac:dyDescent="0.25">
      <c r="A109" s="180" t="s">
        <v>283</v>
      </c>
      <c r="B109" s="181" t="s">
        <v>542</v>
      </c>
      <c r="C109" s="191"/>
      <c r="D109" s="191"/>
      <c r="E109" s="183"/>
      <c r="F109" s="183"/>
      <c r="G109" s="183"/>
      <c r="H109" s="183"/>
      <c r="I109" s="227">
        <f t="shared" si="4"/>
        <v>0</v>
      </c>
    </row>
    <row r="110" spans="1:9" ht="101.25" x14ac:dyDescent="0.25">
      <c r="A110" s="180" t="s">
        <v>257</v>
      </c>
      <c r="B110" s="181" t="s">
        <v>648</v>
      </c>
      <c r="C110" s="191"/>
      <c r="D110" s="191"/>
      <c r="E110" s="183"/>
      <c r="F110" s="183"/>
      <c r="G110" s="183"/>
      <c r="H110" s="183"/>
      <c r="I110" s="227">
        <f t="shared" si="4"/>
        <v>0</v>
      </c>
    </row>
    <row r="111" spans="1:9" ht="33.75" x14ac:dyDescent="0.25">
      <c r="A111" s="180" t="s">
        <v>219</v>
      </c>
      <c r="B111" s="181" t="s">
        <v>284</v>
      </c>
      <c r="C111" s="191"/>
      <c r="D111" s="191"/>
      <c r="E111" s="183"/>
      <c r="F111" s="183"/>
      <c r="G111" s="183"/>
      <c r="H111" s="183"/>
      <c r="I111" s="227">
        <f t="shared" si="4"/>
        <v>0</v>
      </c>
    </row>
    <row r="112" spans="1:9" x14ac:dyDescent="0.25">
      <c r="A112" s="332" t="s">
        <v>263</v>
      </c>
      <c r="B112" s="332"/>
      <c r="C112" s="332"/>
      <c r="D112" s="332"/>
      <c r="E112" s="332"/>
      <c r="F112" s="332"/>
      <c r="G112" s="332"/>
      <c r="H112" s="332"/>
      <c r="I112" s="227">
        <f t="shared" si="4"/>
        <v>0</v>
      </c>
    </row>
    <row r="113" spans="1:9" ht="45.75" x14ac:dyDescent="0.25">
      <c r="A113" s="180" t="s">
        <v>285</v>
      </c>
      <c r="B113" s="185" t="s">
        <v>286</v>
      </c>
      <c r="C113" s="191"/>
      <c r="D113" s="191"/>
      <c r="E113" s="186" t="s">
        <v>273</v>
      </c>
      <c r="F113" s="186" t="s">
        <v>273</v>
      </c>
      <c r="G113" s="186" t="s">
        <v>273</v>
      </c>
      <c r="H113" s="186" t="s">
        <v>273</v>
      </c>
      <c r="I113" s="186" t="s">
        <v>273</v>
      </c>
    </row>
    <row r="114" spans="1:9" ht="45" x14ac:dyDescent="0.25">
      <c r="A114" s="180" t="s">
        <v>617</v>
      </c>
      <c r="B114" s="181" t="s">
        <v>287</v>
      </c>
      <c r="C114" s="191"/>
      <c r="D114" s="191"/>
      <c r="E114" s="186" t="s">
        <v>273</v>
      </c>
      <c r="F114" s="186" t="s">
        <v>273</v>
      </c>
      <c r="G114" s="186" t="s">
        <v>273</v>
      </c>
      <c r="H114" s="186" t="s">
        <v>273</v>
      </c>
      <c r="I114" s="186" t="s">
        <v>273</v>
      </c>
    </row>
    <row r="115" spans="1:9" ht="33.75" x14ac:dyDescent="0.25">
      <c r="A115" s="180" t="s">
        <v>269</v>
      </c>
      <c r="B115" s="181" t="s">
        <v>288</v>
      </c>
      <c r="C115" s="191"/>
      <c r="D115" s="191"/>
      <c r="E115" s="186" t="s">
        <v>273</v>
      </c>
      <c r="F115" s="186" t="s">
        <v>273</v>
      </c>
      <c r="G115" s="186" t="s">
        <v>273</v>
      </c>
      <c r="H115" s="186" t="s">
        <v>273</v>
      </c>
      <c r="I115" s="186" t="s">
        <v>273</v>
      </c>
    </row>
    <row r="116" spans="1:9" ht="42.75" x14ac:dyDescent="0.25">
      <c r="A116" s="180" t="s">
        <v>289</v>
      </c>
      <c r="B116" s="181" t="s">
        <v>290</v>
      </c>
      <c r="C116" s="191"/>
      <c r="D116" s="191"/>
      <c r="E116" s="186" t="s">
        <v>273</v>
      </c>
      <c r="F116" s="186" t="s">
        <v>273</v>
      </c>
      <c r="G116" s="186" t="s">
        <v>273</v>
      </c>
      <c r="H116" s="186" t="s">
        <v>273</v>
      </c>
      <c r="I116" s="186" t="s">
        <v>273</v>
      </c>
    </row>
    <row r="117" spans="1:9" ht="33.75" x14ac:dyDescent="0.25">
      <c r="A117" s="180" t="s">
        <v>226</v>
      </c>
      <c r="B117" s="181" t="s">
        <v>271</v>
      </c>
      <c r="C117" s="191"/>
      <c r="D117" s="191"/>
      <c r="E117" s="186" t="s">
        <v>273</v>
      </c>
      <c r="F117" s="186" t="s">
        <v>273</v>
      </c>
      <c r="G117" s="186" t="s">
        <v>273</v>
      </c>
      <c r="H117" s="186" t="s">
        <v>273</v>
      </c>
      <c r="I117" s="186" t="s">
        <v>273</v>
      </c>
    </row>
    <row r="118" spans="1:9" x14ac:dyDescent="0.25">
      <c r="A118" s="180" t="s">
        <v>191</v>
      </c>
      <c r="B118" s="181" t="s">
        <v>272</v>
      </c>
      <c r="C118" s="191"/>
      <c r="D118" s="191"/>
      <c r="E118" s="186" t="s">
        <v>273</v>
      </c>
      <c r="F118" s="186" t="s">
        <v>273</v>
      </c>
      <c r="G118" s="186" t="s">
        <v>273</v>
      </c>
      <c r="H118" s="186" t="s">
        <v>273</v>
      </c>
      <c r="I118" s="186" t="s">
        <v>273</v>
      </c>
    </row>
  </sheetData>
  <sheetProtection password="F400" sheet="1" objects="1" scenarios="1" selectLockedCells="1"/>
  <mergeCells count="29">
    <mergeCell ref="A3:I3"/>
    <mergeCell ref="N5:O5"/>
    <mergeCell ref="A103:H103"/>
    <mergeCell ref="A72:H72"/>
    <mergeCell ref="A80:H80"/>
    <mergeCell ref="A87:H87"/>
    <mergeCell ref="A88:H88"/>
    <mergeCell ref="A96:H96"/>
    <mergeCell ref="A23:H23"/>
    <mergeCell ref="A24:H24"/>
    <mergeCell ref="A32:H32"/>
    <mergeCell ref="L5:M5"/>
    <mergeCell ref="K5:K6"/>
    <mergeCell ref="A48:H48"/>
    <mergeCell ref="A104:H104"/>
    <mergeCell ref="A112:H112"/>
    <mergeCell ref="A7:H7"/>
    <mergeCell ref="A5:A6"/>
    <mergeCell ref="B5:B6"/>
    <mergeCell ref="C5:D5"/>
    <mergeCell ref="E5:I5"/>
    <mergeCell ref="A71:H71"/>
    <mergeCell ref="A8:H8"/>
    <mergeCell ref="A16:H16"/>
    <mergeCell ref="A55:H55"/>
    <mergeCell ref="A56:H56"/>
    <mergeCell ref="A64:H64"/>
    <mergeCell ref="A39:H39"/>
    <mergeCell ref="A40:H40"/>
  </mergeCells>
  <phoneticPr fontId="26" type="noConversion"/>
  <pageMargins left="0.7" right="0.7" top="0.75" bottom="0.75" header="0.3" footer="0.3"/>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29</vt:i4>
      </vt:variant>
    </vt:vector>
  </HeadingPairs>
  <TitlesOfParts>
    <vt:vector size="54" baseType="lpstr">
      <vt:lpstr>Menu</vt:lpstr>
      <vt:lpstr>Activity Definitions</vt:lpstr>
      <vt:lpstr>Activity Classification</vt:lpstr>
      <vt:lpstr>Service providers</vt:lpstr>
      <vt:lpstr>Indirect vs Direct</vt:lpstr>
      <vt:lpstr>Central expenditures-NSP</vt:lpstr>
      <vt:lpstr>Central expenditures-OST</vt:lpstr>
      <vt:lpstr>Site staff-NSP</vt:lpstr>
      <vt:lpstr>Site staff-OST</vt:lpstr>
      <vt:lpstr>Commodities-NSP</vt:lpstr>
      <vt:lpstr>Commodities-OST</vt:lpstr>
      <vt:lpstr>Other direct-NSP&amp;OST</vt:lpstr>
      <vt:lpstr>Medical equipment-NSP</vt:lpstr>
      <vt:lpstr>Medical equipment-OST</vt:lpstr>
      <vt:lpstr>Med equip-NSP-HIDE</vt:lpstr>
      <vt:lpstr>Med equip-OST-HIDE</vt:lpstr>
      <vt:lpstr>Non-medical equipment-NSP</vt:lpstr>
      <vt:lpstr>Non-medical equipment-OST</vt:lpstr>
      <vt:lpstr>Site overhead- NSP &amp; OST</vt:lpstr>
      <vt:lpstr>TOTAL EXPENDITURE</vt:lpstr>
      <vt:lpstr>Central + Staff calc- HIDE</vt:lpstr>
      <vt:lpstr>NM equip and OH calc-HIDE</vt:lpstr>
      <vt:lpstr>Dropdown sheet-HIDE</vt:lpstr>
      <vt:lpstr>Dropdown 2-HIDE</vt:lpstr>
      <vt:lpstr>Funding source calc-HIDE</vt:lpstr>
      <vt:lpstr>Funding_source</vt:lpstr>
      <vt:lpstr>fundsource</vt:lpstr>
      <vt:lpstr>NSPcomm</vt:lpstr>
      <vt:lpstr>NSPfull</vt:lpstr>
      <vt:lpstr>NSPlist</vt:lpstr>
      <vt:lpstr>NSPmedequip</vt:lpstr>
      <vt:lpstr>NSPnonmedequip</vt:lpstr>
      <vt:lpstr>NSPonly</vt:lpstr>
      <vt:lpstr>NSPotherdirect</vt:lpstr>
      <vt:lpstr>NSPshort</vt:lpstr>
      <vt:lpstr>NSPsitelist</vt:lpstr>
      <vt:lpstr>OSTcomm</vt:lpstr>
      <vt:lpstr>OSTfull</vt:lpstr>
      <vt:lpstr>OSTlist</vt:lpstr>
      <vt:lpstr>OSTmedequip</vt:lpstr>
      <vt:lpstr>OSTnonmedequip</vt:lpstr>
      <vt:lpstr>OSTonly</vt:lpstr>
      <vt:lpstr>OSTotherdirect</vt:lpstr>
      <vt:lpstr>OSTshort</vt:lpstr>
      <vt:lpstr>OSTsitelist</vt:lpstr>
      <vt:lpstr>YearOne</vt:lpstr>
      <vt:lpstr>YearTwo</vt:lpstr>
      <vt:lpstr>Yes</vt:lpstr>
      <vt:lpstr>ОЗТ_Выс_Приор</vt:lpstr>
      <vt:lpstr>ОЗТ_Низ_Приор</vt:lpstr>
      <vt:lpstr>ОЗТ_Сред_Приор</vt:lpstr>
      <vt:lpstr>ПИШ_Выс_Приор</vt:lpstr>
      <vt:lpstr>ПИШ_Низ_Приор</vt:lpstr>
      <vt:lpstr>ПИШ_Сред_Приор</vt:lpstr>
    </vt:vector>
  </TitlesOfParts>
  <Company>Futures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FGUser</dc:creator>
  <cp:lastModifiedBy>Cathy Barker</cp:lastModifiedBy>
  <dcterms:created xsi:type="dcterms:W3CDTF">2014-04-23T13:09:17Z</dcterms:created>
  <dcterms:modified xsi:type="dcterms:W3CDTF">2015-05-14T19:49:34Z</dcterms:modified>
</cp:coreProperties>
</file>